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/>
  <mc:AlternateContent xmlns:mc="http://schemas.openxmlformats.org/markup-compatibility/2006">
    <mc:Choice Requires="x15">
      <x15ac:absPath xmlns:x15ac="http://schemas.microsoft.com/office/spreadsheetml/2010/11/ac" url="/Users/meggan/Desktop/KAREN/"/>
    </mc:Choice>
  </mc:AlternateContent>
  <bookViews>
    <workbookView xWindow="0" yWindow="460" windowWidth="22340" windowHeight="14540" tabRatio="819" activeTab="1"/>
  </bookViews>
  <sheets>
    <sheet name="Energy &amp; capacity gap" sheetId="24" r:id="rId1"/>
    <sheet name="energy and capacity balance" sheetId="27" r:id="rId2"/>
    <sheet name="DSM CoS" sheetId="1" r:id="rId3"/>
    <sheet name="supply-side CoS" sheetId="25" r:id="rId4"/>
    <sheet name="DSM data" sheetId="26" r:id="rId5"/>
    <sheet name="price forecast data" sheetId="28" r:id="rId6"/>
  </sheets>
  <externalReferences>
    <externalReference r:id="rId7"/>
  </externalReferences>
  <definedNames>
    <definedName name="_Ref346056255" localSheetId="5">'price forecast data'!$A$20</definedName>
    <definedName name="CE" localSheetId="4">[1]RRA!$G$302</definedName>
    <definedName name="CE">[1]RRA!$G$304</definedName>
    <definedName name="Deloitte">[1]RRA!$K$6</definedName>
    <definedName name="load" localSheetId="4">[1]RRA!$G$285</definedName>
    <definedName name="load">[1]RRA!$G$287</definedName>
    <definedName name="overrun" localSheetId="4">[1]RRA!$G$292</definedName>
    <definedName name="overrun">[1]RRA!$G$294</definedName>
    <definedName name="plus">'DSM CoS'!$B$20</definedName>
    <definedName name="_xlnm.Print_Area" localSheetId="0">'Energy &amp; capacity gap'!$C$1:$V$50</definedName>
    <definedName name="_xlnm.Print_Area" localSheetId="1">'energy and capacity balance'!$B$2:$M$11</definedName>
    <definedName name="SiteC" localSheetId="4">[1]RRA!$G$288</definedName>
    <definedName name="SiteC">[1]RRA!$G$290</definedName>
    <definedName name="term" localSheetId="4">[1]RRA!$G$304</definedName>
    <definedName name="term">[1]RRA!$G$306</definedName>
    <definedName name="US">'price forecast data'!$F$9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27" l="1"/>
  <c r="E7" i="27"/>
  <c r="M11" i="27"/>
  <c r="E11" i="27"/>
  <c r="F11" i="27"/>
  <c r="E10" i="27"/>
  <c r="E9" i="27"/>
  <c r="M10" i="27"/>
  <c r="F10" i="27"/>
  <c r="A4" i="27"/>
  <c r="A5" i="27"/>
  <c r="K163" i="25"/>
  <c r="D54" i="1"/>
  <c r="W41" i="27"/>
  <c r="AC160" i="25"/>
  <c r="V41" i="27"/>
  <c r="AB160" i="25"/>
  <c r="U41" i="27"/>
  <c r="AA160" i="25"/>
  <c r="T41" i="27"/>
  <c r="Z160" i="25"/>
  <c r="S41" i="27"/>
  <c r="Y160" i="25"/>
  <c r="R41" i="27"/>
  <c r="X160" i="25"/>
  <c r="Q41" i="27"/>
  <c r="W160" i="25"/>
  <c r="P41" i="27"/>
  <c r="V160" i="25"/>
  <c r="O41" i="27"/>
  <c r="U160" i="25"/>
  <c r="N41" i="27"/>
  <c r="T160" i="25"/>
  <c r="M41" i="27"/>
  <c r="S160" i="25"/>
  <c r="L41" i="27"/>
  <c r="R160" i="25"/>
  <c r="K41" i="27"/>
  <c r="Q160" i="25"/>
  <c r="J41" i="27"/>
  <c r="P160" i="25"/>
  <c r="I41" i="27"/>
  <c r="O160" i="25"/>
  <c r="H41" i="27"/>
  <c r="N160" i="25"/>
  <c r="G41" i="27"/>
  <c r="M160" i="25"/>
  <c r="F41" i="27"/>
  <c r="L160" i="25"/>
  <c r="E41" i="27"/>
  <c r="K160" i="25"/>
  <c r="CG299" i="1"/>
  <c r="CF299" i="1"/>
  <c r="CE299" i="1"/>
  <c r="CD299" i="1"/>
  <c r="CC299" i="1"/>
  <c r="CB299" i="1"/>
  <c r="CA299" i="1"/>
  <c r="BZ299" i="1"/>
  <c r="BY299" i="1"/>
  <c r="BX299" i="1"/>
  <c r="BW299" i="1"/>
  <c r="BV299" i="1"/>
  <c r="BU299" i="1"/>
  <c r="BT299" i="1"/>
  <c r="BS299" i="1"/>
  <c r="BR299" i="1"/>
  <c r="BQ299" i="1"/>
  <c r="BP299" i="1"/>
  <c r="BO299" i="1"/>
  <c r="BN299" i="1"/>
  <c r="BM299" i="1"/>
  <c r="BL299" i="1"/>
  <c r="BK299" i="1"/>
  <c r="BJ299" i="1"/>
  <c r="BI299" i="1"/>
  <c r="BH299" i="1"/>
  <c r="BG299" i="1"/>
  <c r="BF299" i="1"/>
  <c r="BE299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M9" i="27"/>
  <c r="M8" i="27"/>
  <c r="M7" i="27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S29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AD18" i="26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AC18" i="26"/>
  <c r="AJ34" i="1"/>
  <c r="AB18" i="26"/>
  <c r="AI34" i="1"/>
  <c r="AA18" i="26"/>
  <c r="AH34" i="1"/>
  <c r="Z18" i="26"/>
  <c r="AG34" i="1"/>
  <c r="Y18" i="26"/>
  <c r="AF34" i="1"/>
  <c r="X18" i="26"/>
  <c r="AE34" i="1"/>
  <c r="W18" i="26"/>
  <c r="AD34" i="1"/>
  <c r="V18" i="26"/>
  <c r="AC34" i="1"/>
  <c r="U18" i="26"/>
  <c r="AB34" i="1"/>
  <c r="T18" i="26"/>
  <c r="AA34" i="1"/>
  <c r="S18" i="26"/>
  <c r="Z34" i="1"/>
  <c r="R18" i="26"/>
  <c r="Y34" i="1"/>
  <c r="Q18" i="26"/>
  <c r="X34" i="1"/>
  <c r="P18" i="26"/>
  <c r="W34" i="1"/>
  <c r="O18" i="26"/>
  <c r="V34" i="1"/>
  <c r="N18" i="26"/>
  <c r="U34" i="1"/>
  <c r="M18" i="26"/>
  <c r="T34" i="1"/>
  <c r="L18" i="26"/>
  <c r="S34" i="1"/>
  <c r="K18" i="26"/>
  <c r="R34" i="1"/>
  <c r="J18" i="26"/>
  <c r="Q34" i="1"/>
  <c r="I18" i="26"/>
  <c r="P34" i="1"/>
  <c r="H18" i="26"/>
  <c r="O34" i="1"/>
  <c r="G18" i="26"/>
  <c r="N34" i="1"/>
  <c r="F18" i="26"/>
  <c r="M34" i="1"/>
  <c r="E18" i="26"/>
  <c r="L34" i="1"/>
  <c r="D18" i="26"/>
  <c r="K34" i="1"/>
  <c r="C18" i="26"/>
  <c r="J34" i="1"/>
  <c r="B18" i="26"/>
  <c r="I34" i="1"/>
  <c r="AD16" i="26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AC16" i="26"/>
  <c r="AJ25" i="1"/>
  <c r="AB16" i="26"/>
  <c r="AI25" i="1"/>
  <c r="AA16" i="26"/>
  <c r="AH25" i="1"/>
  <c r="Z16" i="26"/>
  <c r="AG25" i="1"/>
  <c r="Y16" i="26"/>
  <c r="AF25" i="1"/>
  <c r="X16" i="26"/>
  <c r="AE25" i="1"/>
  <c r="W16" i="26"/>
  <c r="AD25" i="1"/>
  <c r="V16" i="26"/>
  <c r="AC25" i="1"/>
  <c r="U16" i="26"/>
  <c r="AB25" i="1"/>
  <c r="T16" i="26"/>
  <c r="AA25" i="1"/>
  <c r="S16" i="26"/>
  <c r="Z25" i="1"/>
  <c r="R16" i="26"/>
  <c r="Y25" i="1"/>
  <c r="Q16" i="26"/>
  <c r="X25" i="1"/>
  <c r="P16" i="26"/>
  <c r="W25" i="1"/>
  <c r="O16" i="26"/>
  <c r="V25" i="1"/>
  <c r="N16" i="26"/>
  <c r="U25" i="1"/>
  <c r="M16" i="26"/>
  <c r="T25" i="1"/>
  <c r="L16" i="26"/>
  <c r="S25" i="1"/>
  <c r="K16" i="26"/>
  <c r="R25" i="1"/>
  <c r="J16" i="26"/>
  <c r="Q25" i="1"/>
  <c r="I16" i="26"/>
  <c r="P25" i="1"/>
  <c r="H16" i="26"/>
  <c r="O25" i="1"/>
  <c r="G16" i="26"/>
  <c r="N25" i="1"/>
  <c r="F16" i="26"/>
  <c r="M25" i="1"/>
  <c r="E16" i="26"/>
  <c r="L25" i="1"/>
  <c r="D16" i="26"/>
  <c r="K25" i="1"/>
  <c r="C16" i="26"/>
  <c r="J25" i="1"/>
  <c r="B16" i="26"/>
  <c r="I25" i="1"/>
  <c r="AD56" i="26"/>
  <c r="AD51" i="26"/>
  <c r="AD52" i="26"/>
  <c r="AD59" i="26"/>
  <c r="AC56" i="26"/>
  <c r="AC51" i="26"/>
  <c r="AC52" i="26"/>
  <c r="AC59" i="26"/>
  <c r="AB56" i="26"/>
  <c r="AB51" i="26"/>
  <c r="AB52" i="26"/>
  <c r="AB59" i="26"/>
  <c r="AA56" i="26"/>
  <c r="AA51" i="26"/>
  <c r="AA52" i="26"/>
  <c r="AA59" i="26"/>
  <c r="Z56" i="26"/>
  <c r="Z51" i="26"/>
  <c r="Z52" i="26"/>
  <c r="Z59" i="26"/>
  <c r="Y56" i="26"/>
  <c r="Y51" i="26"/>
  <c r="Y52" i="26"/>
  <c r="Y59" i="26"/>
  <c r="X56" i="26"/>
  <c r="X51" i="26"/>
  <c r="X52" i="26"/>
  <c r="X59" i="26"/>
  <c r="W56" i="26"/>
  <c r="W51" i="26"/>
  <c r="W52" i="26"/>
  <c r="W59" i="26"/>
  <c r="V56" i="26"/>
  <c r="V51" i="26"/>
  <c r="V52" i="26"/>
  <c r="V59" i="26"/>
  <c r="U56" i="26"/>
  <c r="U51" i="26"/>
  <c r="U52" i="26"/>
  <c r="U59" i="26"/>
  <c r="T56" i="26"/>
  <c r="T51" i="26"/>
  <c r="T52" i="26"/>
  <c r="T59" i="26"/>
  <c r="S56" i="26"/>
  <c r="S51" i="26"/>
  <c r="S52" i="26"/>
  <c r="S59" i="26"/>
  <c r="R56" i="26"/>
  <c r="R51" i="26"/>
  <c r="R52" i="26"/>
  <c r="R59" i="26"/>
  <c r="Q56" i="26"/>
  <c r="Q51" i="26"/>
  <c r="Q52" i="26"/>
  <c r="Q59" i="26"/>
  <c r="P56" i="26"/>
  <c r="P51" i="26"/>
  <c r="P52" i="26"/>
  <c r="P59" i="26"/>
  <c r="O56" i="26"/>
  <c r="O51" i="26"/>
  <c r="O52" i="26"/>
  <c r="O59" i="26"/>
  <c r="N56" i="26"/>
  <c r="N51" i="26"/>
  <c r="N52" i="26"/>
  <c r="N59" i="26"/>
  <c r="M56" i="26"/>
  <c r="M51" i="26"/>
  <c r="M52" i="26"/>
  <c r="M59" i="26"/>
  <c r="L56" i="26"/>
  <c r="L51" i="26"/>
  <c r="L52" i="26"/>
  <c r="L59" i="26"/>
  <c r="K56" i="26"/>
  <c r="K51" i="26"/>
  <c r="K52" i="26"/>
  <c r="K59" i="26"/>
  <c r="J56" i="26"/>
  <c r="J51" i="26"/>
  <c r="J52" i="26"/>
  <c r="J59" i="26"/>
  <c r="I56" i="26"/>
  <c r="I51" i="26"/>
  <c r="I52" i="26"/>
  <c r="I59" i="26"/>
  <c r="H56" i="26"/>
  <c r="H51" i="26"/>
  <c r="H52" i="26"/>
  <c r="H59" i="26"/>
  <c r="G56" i="26"/>
  <c r="G51" i="26"/>
  <c r="G52" i="26"/>
  <c r="G59" i="26"/>
  <c r="F56" i="26"/>
  <c r="F51" i="26"/>
  <c r="F52" i="26"/>
  <c r="F59" i="26"/>
  <c r="E56" i="26"/>
  <c r="E51" i="26"/>
  <c r="E52" i="26"/>
  <c r="E59" i="26"/>
  <c r="D56" i="26"/>
  <c r="D51" i="26"/>
  <c r="D52" i="26"/>
  <c r="D59" i="26"/>
  <c r="C56" i="26"/>
  <c r="C51" i="26"/>
  <c r="C52" i="26"/>
  <c r="C59" i="26"/>
  <c r="B56" i="26"/>
  <c r="B51" i="26"/>
  <c r="B52" i="26"/>
  <c r="B59" i="26"/>
  <c r="AD44" i="26"/>
  <c r="AD39" i="26"/>
  <c r="AD40" i="26"/>
  <c r="AD47" i="26"/>
  <c r="AC44" i="26"/>
  <c r="AC39" i="26"/>
  <c r="AC40" i="26"/>
  <c r="AC47" i="26"/>
  <c r="AB44" i="26"/>
  <c r="AB39" i="26"/>
  <c r="AB40" i="26"/>
  <c r="AB47" i="26"/>
  <c r="AA44" i="26"/>
  <c r="AA39" i="26"/>
  <c r="AA40" i="26"/>
  <c r="AA47" i="26"/>
  <c r="Z44" i="26"/>
  <c r="Z39" i="26"/>
  <c r="Z40" i="26"/>
  <c r="Z47" i="26"/>
  <c r="Y44" i="26"/>
  <c r="Y39" i="26"/>
  <c r="Y40" i="26"/>
  <c r="Y47" i="26"/>
  <c r="X44" i="26"/>
  <c r="X39" i="26"/>
  <c r="X40" i="26"/>
  <c r="X47" i="26"/>
  <c r="W44" i="26"/>
  <c r="W39" i="26"/>
  <c r="W40" i="26"/>
  <c r="W47" i="26"/>
  <c r="V44" i="26"/>
  <c r="V39" i="26"/>
  <c r="V40" i="26"/>
  <c r="V47" i="26"/>
  <c r="U44" i="26"/>
  <c r="U39" i="26"/>
  <c r="U40" i="26"/>
  <c r="U47" i="26"/>
  <c r="T44" i="26"/>
  <c r="T39" i="26"/>
  <c r="T40" i="26"/>
  <c r="T47" i="26"/>
  <c r="S44" i="26"/>
  <c r="S39" i="26"/>
  <c r="S40" i="26"/>
  <c r="S47" i="26"/>
  <c r="R44" i="26"/>
  <c r="R39" i="26"/>
  <c r="R40" i="26"/>
  <c r="R47" i="26"/>
  <c r="Q44" i="26"/>
  <c r="Q39" i="26"/>
  <c r="Q40" i="26"/>
  <c r="Q47" i="26"/>
  <c r="P44" i="26"/>
  <c r="P39" i="26"/>
  <c r="P40" i="26"/>
  <c r="P47" i="26"/>
  <c r="O44" i="26"/>
  <c r="O39" i="26"/>
  <c r="O40" i="26"/>
  <c r="O47" i="26"/>
  <c r="N44" i="26"/>
  <c r="N39" i="26"/>
  <c r="N40" i="26"/>
  <c r="N47" i="26"/>
  <c r="M44" i="26"/>
  <c r="M39" i="26"/>
  <c r="M40" i="26"/>
  <c r="M47" i="26"/>
  <c r="L44" i="26"/>
  <c r="L39" i="26"/>
  <c r="L40" i="26"/>
  <c r="L47" i="26"/>
  <c r="K44" i="26"/>
  <c r="K39" i="26"/>
  <c r="K40" i="26"/>
  <c r="K47" i="26"/>
  <c r="J44" i="26"/>
  <c r="J39" i="26"/>
  <c r="J40" i="26"/>
  <c r="J47" i="26"/>
  <c r="I44" i="26"/>
  <c r="I39" i="26"/>
  <c r="I40" i="26"/>
  <c r="I47" i="26"/>
  <c r="H44" i="26"/>
  <c r="H39" i="26"/>
  <c r="H40" i="26"/>
  <c r="H47" i="26"/>
  <c r="G44" i="26"/>
  <c r="G39" i="26"/>
  <c r="G40" i="26"/>
  <c r="G47" i="26"/>
  <c r="F44" i="26"/>
  <c r="F39" i="26"/>
  <c r="F40" i="26"/>
  <c r="F47" i="26"/>
  <c r="E44" i="26"/>
  <c r="E39" i="26"/>
  <c r="E40" i="26"/>
  <c r="E47" i="26"/>
  <c r="D44" i="26"/>
  <c r="D39" i="26"/>
  <c r="D40" i="26"/>
  <c r="D47" i="26"/>
  <c r="C44" i="26"/>
  <c r="C39" i="26"/>
  <c r="C40" i="26"/>
  <c r="C47" i="26"/>
  <c r="B44" i="26"/>
  <c r="B39" i="26"/>
  <c r="B40" i="26"/>
  <c r="B47" i="26"/>
  <c r="AD28" i="26"/>
  <c r="AD35" i="26"/>
  <c r="AC28" i="26"/>
  <c r="AC35" i="26"/>
  <c r="AB28" i="26"/>
  <c r="AB35" i="26"/>
  <c r="AA28" i="26"/>
  <c r="AA35" i="26"/>
  <c r="Z28" i="26"/>
  <c r="Z35" i="26"/>
  <c r="Y28" i="26"/>
  <c r="Y35" i="26"/>
  <c r="X28" i="26"/>
  <c r="X35" i="26"/>
  <c r="W28" i="26"/>
  <c r="W35" i="26"/>
  <c r="V28" i="26"/>
  <c r="V35" i="26"/>
  <c r="U28" i="26"/>
  <c r="U35" i="26"/>
  <c r="T28" i="26"/>
  <c r="T35" i="26"/>
  <c r="S28" i="26"/>
  <c r="S35" i="26"/>
  <c r="R28" i="26"/>
  <c r="R35" i="26"/>
  <c r="Q28" i="26"/>
  <c r="Q35" i="26"/>
  <c r="P28" i="26"/>
  <c r="P35" i="26"/>
  <c r="O28" i="26"/>
  <c r="O35" i="26"/>
  <c r="N28" i="26"/>
  <c r="N35" i="26"/>
  <c r="M28" i="26"/>
  <c r="M35" i="26"/>
  <c r="L28" i="26"/>
  <c r="L35" i="26"/>
  <c r="K28" i="26"/>
  <c r="K35" i="26"/>
  <c r="J28" i="26"/>
  <c r="J35" i="26"/>
  <c r="I28" i="26"/>
  <c r="I35" i="26"/>
  <c r="H28" i="26"/>
  <c r="H35" i="26"/>
  <c r="G28" i="26"/>
  <c r="G35" i="26"/>
  <c r="F28" i="26"/>
  <c r="F35" i="26"/>
  <c r="E28" i="26"/>
  <c r="E35" i="26"/>
  <c r="D28" i="26"/>
  <c r="D35" i="26"/>
  <c r="C28" i="26"/>
  <c r="C35" i="26"/>
  <c r="B28" i="26"/>
  <c r="B35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AD4" i="26"/>
  <c r="AD11" i="26"/>
  <c r="AC4" i="26"/>
  <c r="AC11" i="26"/>
  <c r="AB4" i="26"/>
  <c r="AB11" i="26"/>
  <c r="AA4" i="26"/>
  <c r="AA11" i="26"/>
  <c r="Z4" i="26"/>
  <c r="Z11" i="26"/>
  <c r="Y4" i="26"/>
  <c r="Y11" i="26"/>
  <c r="X4" i="26"/>
  <c r="X11" i="26"/>
  <c r="W4" i="26"/>
  <c r="W11" i="26"/>
  <c r="V4" i="26"/>
  <c r="V11" i="26"/>
  <c r="U4" i="26"/>
  <c r="U11" i="26"/>
  <c r="T4" i="26"/>
  <c r="T11" i="26"/>
  <c r="S4" i="26"/>
  <c r="S11" i="26"/>
  <c r="R4" i="26"/>
  <c r="R11" i="26"/>
  <c r="Q4" i="26"/>
  <c r="Q11" i="26"/>
  <c r="P4" i="26"/>
  <c r="P11" i="26"/>
  <c r="O4" i="26"/>
  <c r="O11" i="26"/>
  <c r="N4" i="26"/>
  <c r="N11" i="26"/>
  <c r="M4" i="26"/>
  <c r="M11" i="26"/>
  <c r="L4" i="26"/>
  <c r="L11" i="26"/>
  <c r="K4" i="26"/>
  <c r="K11" i="26"/>
  <c r="J4" i="26"/>
  <c r="J11" i="26"/>
  <c r="I4" i="26"/>
  <c r="I11" i="26"/>
  <c r="H4" i="26"/>
  <c r="H11" i="26"/>
  <c r="G4" i="26"/>
  <c r="G11" i="26"/>
  <c r="F4" i="26"/>
  <c r="F11" i="26"/>
  <c r="E4" i="26"/>
  <c r="E11" i="26"/>
  <c r="D4" i="26"/>
  <c r="D11" i="26"/>
  <c r="C4" i="26"/>
  <c r="C11" i="26"/>
  <c r="B4" i="26"/>
  <c r="B11" i="26"/>
  <c r="AD10" i="26"/>
  <c r="AC10" i="26"/>
  <c r="AB10" i="26"/>
  <c r="AA10" i="26"/>
  <c r="Z10" i="26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AD41" i="26"/>
  <c r="AD42" i="26"/>
  <c r="AC41" i="26"/>
  <c r="AC42" i="26"/>
  <c r="AB41" i="26"/>
  <c r="AB42" i="26"/>
  <c r="AA41" i="26"/>
  <c r="AA42" i="26"/>
  <c r="Z41" i="26"/>
  <c r="Z42" i="26"/>
  <c r="Y41" i="26"/>
  <c r="Y42" i="26"/>
  <c r="X41" i="26"/>
  <c r="X42" i="26"/>
  <c r="W41" i="26"/>
  <c r="W42" i="26"/>
  <c r="V41" i="26"/>
  <c r="V42" i="26"/>
  <c r="U41" i="26"/>
  <c r="U42" i="26"/>
  <c r="T41" i="26"/>
  <c r="T42" i="26"/>
  <c r="S41" i="26"/>
  <c r="S42" i="26"/>
  <c r="R41" i="26"/>
  <c r="R42" i="26"/>
  <c r="Q41" i="26"/>
  <c r="Q42" i="26"/>
  <c r="P41" i="26"/>
  <c r="P42" i="26"/>
  <c r="O41" i="26"/>
  <c r="O42" i="26"/>
  <c r="N41" i="26"/>
  <c r="N42" i="26"/>
  <c r="M41" i="26"/>
  <c r="M42" i="26"/>
  <c r="L41" i="26"/>
  <c r="L42" i="26"/>
  <c r="K41" i="26"/>
  <c r="K42" i="26"/>
  <c r="J41" i="26"/>
  <c r="J42" i="26"/>
  <c r="I41" i="26"/>
  <c r="I42" i="26"/>
  <c r="H41" i="26"/>
  <c r="H42" i="26"/>
  <c r="G41" i="26"/>
  <c r="G42" i="26"/>
  <c r="F41" i="26"/>
  <c r="F42" i="26"/>
  <c r="E41" i="26"/>
  <c r="E42" i="26"/>
  <c r="D41" i="26"/>
  <c r="D42" i="26"/>
  <c r="C41" i="26"/>
  <c r="C42" i="26"/>
  <c r="B41" i="26"/>
  <c r="B42" i="26"/>
  <c r="AD53" i="26"/>
  <c r="AD54" i="26"/>
  <c r="AC53" i="26"/>
  <c r="AC54" i="26"/>
  <c r="AB53" i="26"/>
  <c r="AB54" i="26"/>
  <c r="AA53" i="26"/>
  <c r="AA54" i="26"/>
  <c r="Z53" i="26"/>
  <c r="Z54" i="26"/>
  <c r="Y53" i="26"/>
  <c r="Y54" i="26"/>
  <c r="X53" i="26"/>
  <c r="X54" i="26"/>
  <c r="W53" i="26"/>
  <c r="W54" i="26"/>
  <c r="V53" i="26"/>
  <c r="V54" i="26"/>
  <c r="U53" i="26"/>
  <c r="U54" i="26"/>
  <c r="T53" i="26"/>
  <c r="T54" i="26"/>
  <c r="S53" i="26"/>
  <c r="S54" i="26"/>
  <c r="R53" i="26"/>
  <c r="R54" i="26"/>
  <c r="Q53" i="26"/>
  <c r="Q54" i="26"/>
  <c r="P53" i="26"/>
  <c r="P54" i="26"/>
  <c r="O53" i="26"/>
  <c r="O54" i="26"/>
  <c r="N53" i="26"/>
  <c r="N54" i="26"/>
  <c r="M53" i="26"/>
  <c r="M54" i="26"/>
  <c r="L53" i="26"/>
  <c r="L54" i="26"/>
  <c r="K53" i="26"/>
  <c r="K54" i="26"/>
  <c r="J53" i="26"/>
  <c r="J54" i="26"/>
  <c r="I53" i="26"/>
  <c r="I54" i="26"/>
  <c r="H53" i="26"/>
  <c r="H54" i="26"/>
  <c r="G53" i="26"/>
  <c r="G54" i="26"/>
  <c r="F53" i="26"/>
  <c r="F54" i="26"/>
  <c r="E53" i="26"/>
  <c r="E54" i="26"/>
  <c r="D53" i="26"/>
  <c r="D54" i="26"/>
  <c r="C53" i="26"/>
  <c r="C54" i="26"/>
  <c r="B53" i="26"/>
  <c r="B54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AD6" i="26"/>
  <c r="AC6" i="26"/>
  <c r="AB6" i="26"/>
  <c r="AA6" i="26"/>
  <c r="Z6" i="26"/>
  <c r="Y6" i="26"/>
  <c r="X6" i="26"/>
  <c r="W6" i="26"/>
  <c r="V6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C6" i="26"/>
  <c r="B6" i="26"/>
  <c r="G11" i="28"/>
  <c r="H11" i="28"/>
  <c r="I11" i="28"/>
  <c r="J11" i="28"/>
  <c r="K11" i="28"/>
  <c r="L11" i="28"/>
  <c r="M11" i="28"/>
  <c r="N11" i="28"/>
  <c r="O11" i="28"/>
  <c r="P11" i="28"/>
  <c r="Q11" i="28"/>
  <c r="R11" i="28"/>
  <c r="S11" i="28"/>
  <c r="T11" i="28"/>
  <c r="U11" i="28"/>
  <c r="V11" i="28"/>
  <c r="W11" i="28"/>
  <c r="X11" i="28"/>
  <c r="Y11" i="28"/>
  <c r="T8" i="28"/>
  <c r="P8" i="28"/>
  <c r="L8" i="28"/>
  <c r="H8" i="28"/>
  <c r="R8" i="28"/>
  <c r="M8" i="28"/>
  <c r="G8" i="28"/>
  <c r="Q8" i="28"/>
  <c r="K8" i="28"/>
  <c r="F8" i="28"/>
  <c r="J8" i="28"/>
  <c r="U8" i="28"/>
  <c r="N8" i="28"/>
  <c r="O8" i="28"/>
  <c r="I8" i="28"/>
  <c r="S8" i="28"/>
  <c r="F10" i="28"/>
  <c r="G9" i="28"/>
  <c r="G10" i="28"/>
  <c r="U4" i="28"/>
  <c r="V2" i="28"/>
  <c r="G12" i="28"/>
  <c r="G13" i="28"/>
  <c r="G14" i="28"/>
  <c r="F13" i="28"/>
  <c r="F12" i="28"/>
  <c r="H9" i="28"/>
  <c r="H10" i="28"/>
  <c r="W2" i="28"/>
  <c r="V8" i="28"/>
  <c r="F14" i="28"/>
  <c r="G15" i="28"/>
  <c r="G16" i="28"/>
  <c r="H13" i="28"/>
  <c r="H12" i="28"/>
  <c r="H14" i="28"/>
  <c r="H15" i="28"/>
  <c r="H16" i="28"/>
  <c r="I9" i="28"/>
  <c r="I10" i="28"/>
  <c r="X2" i="28"/>
  <c r="W8" i="28"/>
  <c r="I12" i="28"/>
  <c r="I13" i="28"/>
  <c r="J9" i="28"/>
  <c r="K9" i="28"/>
  <c r="L9" i="28"/>
  <c r="M9" i="28"/>
  <c r="N9" i="28"/>
  <c r="O9" i="28"/>
  <c r="P9" i="28"/>
  <c r="Q9" i="28"/>
  <c r="R9" i="28"/>
  <c r="S9" i="28"/>
  <c r="T9" i="28"/>
  <c r="U9" i="28"/>
  <c r="V9" i="28"/>
  <c r="W9" i="28"/>
  <c r="X9" i="28"/>
  <c r="Y9" i="28"/>
  <c r="Y2" i="28"/>
  <c r="X8" i="28"/>
  <c r="I14" i="28"/>
  <c r="I15" i="28"/>
  <c r="I16" i="28"/>
  <c r="K10" i="28"/>
  <c r="J10" i="28"/>
  <c r="Y8" i="28"/>
  <c r="L10" i="28"/>
  <c r="J12" i="28"/>
  <c r="J13" i="28"/>
  <c r="K12" i="28"/>
  <c r="K13" i="28"/>
  <c r="L13" i="28"/>
  <c r="L12" i="28"/>
  <c r="L14" i="28"/>
  <c r="M10" i="28"/>
  <c r="K14" i="28"/>
  <c r="L15" i="28"/>
  <c r="L16" i="28"/>
  <c r="J14" i="28"/>
  <c r="J15" i="28"/>
  <c r="J16" i="28"/>
  <c r="M12" i="28"/>
  <c r="M13" i="28"/>
  <c r="N10" i="28"/>
  <c r="M14" i="28"/>
  <c r="M15" i="28"/>
  <c r="M16" i="28"/>
  <c r="K15" i="28"/>
  <c r="K16" i="28"/>
  <c r="N12" i="28"/>
  <c r="N13" i="28"/>
  <c r="O10" i="28"/>
  <c r="N14" i="28"/>
  <c r="N15" i="28"/>
  <c r="N16" i="28"/>
  <c r="O12" i="28"/>
  <c r="O13" i="28"/>
  <c r="P10" i="28"/>
  <c r="O14" i="28"/>
  <c r="O15" i="28"/>
  <c r="O16" i="28"/>
  <c r="P13" i="28"/>
  <c r="P12" i="28"/>
  <c r="Q10" i="28"/>
  <c r="P14" i="28"/>
  <c r="P15" i="28"/>
  <c r="P16" i="28"/>
  <c r="Q12" i="28"/>
  <c r="Q13" i="28"/>
  <c r="Q14" i="28"/>
  <c r="Q15" i="28"/>
  <c r="Q16" i="28"/>
  <c r="R10" i="28"/>
  <c r="R12" i="28"/>
  <c r="R13" i="28"/>
  <c r="R14" i="28"/>
  <c r="R15" i="28"/>
  <c r="R16" i="28"/>
  <c r="S10" i="28"/>
  <c r="S12" i="28"/>
  <c r="S13" i="28"/>
  <c r="S14" i="28"/>
  <c r="S15" i="28"/>
  <c r="S16" i="28"/>
  <c r="T10" i="28"/>
  <c r="T13" i="28"/>
  <c r="T12" i="28"/>
  <c r="T14" i="28"/>
  <c r="T15" i="28"/>
  <c r="T16" i="28"/>
  <c r="U10" i="28"/>
  <c r="U12" i="28"/>
  <c r="U13" i="28"/>
  <c r="U14" i="28"/>
  <c r="U15" i="28"/>
  <c r="U16" i="28"/>
  <c r="V10" i="28"/>
  <c r="V12" i="28"/>
  <c r="V13" i="28"/>
  <c r="W10" i="28"/>
  <c r="V14" i="28"/>
  <c r="V15" i="28"/>
  <c r="V16" i="28"/>
  <c r="W12" i="28"/>
  <c r="W13" i="28"/>
  <c r="W14" i="28"/>
  <c r="W15" i="28"/>
  <c r="W16" i="28"/>
  <c r="X10" i="28"/>
  <c r="X13" i="28"/>
  <c r="X12" i="28"/>
  <c r="Y10" i="28"/>
  <c r="X14" i="28"/>
  <c r="X15" i="28"/>
  <c r="X16" i="28"/>
  <c r="Y12" i="28"/>
  <c r="Y13" i="28"/>
  <c r="Y14" i="28"/>
  <c r="Y15" i="28"/>
  <c r="Y16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F5" i="27"/>
  <c r="F6" i="27"/>
  <c r="F9" i="27"/>
  <c r="I56" i="1"/>
  <c r="I55" i="1"/>
  <c r="I54" i="1"/>
  <c r="B165" i="25"/>
  <c r="P2" i="27"/>
  <c r="CB35" i="27"/>
  <c r="CA35" i="27"/>
  <c r="BZ35" i="27"/>
  <c r="BY35" i="27"/>
  <c r="BX35" i="27"/>
  <c r="BW35" i="27"/>
  <c r="BV35" i="27"/>
  <c r="BU35" i="27"/>
  <c r="BT35" i="27"/>
  <c r="BS35" i="27"/>
  <c r="BR35" i="27"/>
  <c r="BQ35" i="27"/>
  <c r="BP35" i="27"/>
  <c r="BO35" i="27"/>
  <c r="BN35" i="27"/>
  <c r="BM35" i="27"/>
  <c r="BL35" i="27"/>
  <c r="BK35" i="27"/>
  <c r="BJ35" i="27"/>
  <c r="BI35" i="27"/>
  <c r="BH35" i="27"/>
  <c r="BG35" i="27"/>
  <c r="BF35" i="27"/>
  <c r="BE35" i="27"/>
  <c r="BD35" i="27"/>
  <c r="BC35" i="27"/>
  <c r="BB35" i="27"/>
  <c r="BA35" i="27"/>
  <c r="AZ35" i="27"/>
  <c r="AY35" i="27"/>
  <c r="AX35" i="27"/>
  <c r="AW35" i="27"/>
  <c r="AV35" i="27"/>
  <c r="AU35" i="27"/>
  <c r="AT35" i="27"/>
  <c r="AS35" i="27"/>
  <c r="AR35" i="27"/>
  <c r="AQ35" i="27"/>
  <c r="AP35" i="27"/>
  <c r="AO35" i="27"/>
  <c r="AN35" i="27"/>
  <c r="AM35" i="27"/>
  <c r="AL35" i="27"/>
  <c r="AK35" i="27"/>
  <c r="AJ35" i="27"/>
  <c r="AI35" i="27"/>
  <c r="AH35" i="27"/>
  <c r="AG35" i="27"/>
  <c r="AF35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CB23" i="27"/>
  <c r="CA23" i="27"/>
  <c r="BZ23" i="27"/>
  <c r="BY23" i="27"/>
  <c r="BX23" i="27"/>
  <c r="BW23" i="27"/>
  <c r="BV23" i="27"/>
  <c r="BU23" i="27"/>
  <c r="BT23" i="27"/>
  <c r="BS23" i="27"/>
  <c r="BR23" i="27"/>
  <c r="BQ23" i="27"/>
  <c r="BP23" i="27"/>
  <c r="BO23" i="27"/>
  <c r="BN23" i="27"/>
  <c r="BM23" i="27"/>
  <c r="BL23" i="27"/>
  <c r="BK23" i="27"/>
  <c r="BJ23" i="27"/>
  <c r="BI23" i="27"/>
  <c r="BH23" i="27"/>
  <c r="BG23" i="27"/>
  <c r="BF23" i="27"/>
  <c r="BE23" i="27"/>
  <c r="BD23" i="27"/>
  <c r="BC23" i="27"/>
  <c r="BB23" i="27"/>
  <c r="BA23" i="27"/>
  <c r="AZ23" i="27"/>
  <c r="AY23" i="27"/>
  <c r="AX23" i="27"/>
  <c r="AW23" i="27"/>
  <c r="AV23" i="27"/>
  <c r="AU23" i="27"/>
  <c r="AT23" i="27"/>
  <c r="AS23" i="27"/>
  <c r="AR23" i="27"/>
  <c r="AQ23" i="27"/>
  <c r="AP23" i="27"/>
  <c r="AO23" i="27"/>
  <c r="AN23" i="27"/>
  <c r="AM23" i="27"/>
  <c r="AL23" i="27"/>
  <c r="AK23" i="27"/>
  <c r="AJ23" i="27"/>
  <c r="AI23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E22" i="27"/>
  <c r="F22" i="27"/>
  <c r="G22" i="27"/>
  <c r="H22" i="27"/>
  <c r="I22" i="27"/>
  <c r="J22" i="27"/>
  <c r="K22" i="27"/>
  <c r="L22" i="27"/>
  <c r="M22" i="27"/>
  <c r="N22" i="27"/>
  <c r="O22" i="27"/>
  <c r="P22" i="27"/>
  <c r="Q22" i="27"/>
  <c r="R22" i="27"/>
  <c r="S22" i="27"/>
  <c r="T22" i="27"/>
  <c r="U22" i="27"/>
  <c r="V22" i="27"/>
  <c r="W22" i="27"/>
  <c r="X22" i="27"/>
  <c r="Y22" i="27"/>
  <c r="Z22" i="27"/>
  <c r="AA22" i="27"/>
  <c r="AB22" i="27"/>
  <c r="AC22" i="27"/>
  <c r="AD22" i="27"/>
  <c r="AE22" i="27"/>
  <c r="AF22" i="27"/>
  <c r="AG22" i="27"/>
  <c r="AH22" i="27"/>
  <c r="AI22" i="27"/>
  <c r="AJ22" i="27"/>
  <c r="AK22" i="27"/>
  <c r="AL22" i="27"/>
  <c r="AM22" i="27"/>
  <c r="AN22" i="27"/>
  <c r="AO22" i="27"/>
  <c r="AP22" i="27"/>
  <c r="AQ22" i="27"/>
  <c r="AR22" i="27"/>
  <c r="AS22" i="27"/>
  <c r="AT22" i="27"/>
  <c r="AU22" i="27"/>
  <c r="AV22" i="27"/>
  <c r="AW22" i="27"/>
  <c r="AX22" i="27"/>
  <c r="AY22" i="27"/>
  <c r="AZ22" i="27"/>
  <c r="BA22" i="27"/>
  <c r="BB22" i="27"/>
  <c r="BC22" i="27"/>
  <c r="BD22" i="27"/>
  <c r="BE22" i="27"/>
  <c r="BF22" i="27"/>
  <c r="BG22" i="27"/>
  <c r="BH22" i="27"/>
  <c r="BI22" i="27"/>
  <c r="BJ22" i="27"/>
  <c r="BK22" i="27"/>
  <c r="BL22" i="27"/>
  <c r="BM22" i="27"/>
  <c r="BN22" i="27"/>
  <c r="BO22" i="27"/>
  <c r="BP22" i="27"/>
  <c r="BQ22" i="27"/>
  <c r="BR22" i="27"/>
  <c r="BS22" i="27"/>
  <c r="BT22" i="27"/>
  <c r="BU22" i="27"/>
  <c r="BV22" i="27"/>
  <c r="BW22" i="27"/>
  <c r="BX22" i="27"/>
  <c r="BY22" i="27"/>
  <c r="BZ22" i="27"/>
  <c r="CA22" i="27"/>
  <c r="CB22" i="27"/>
  <c r="AG30" i="1"/>
  <c r="AF30" i="1"/>
  <c r="Y30" i="1"/>
  <c r="X30" i="1"/>
  <c r="Q30" i="1"/>
  <c r="P30" i="1"/>
  <c r="AK30" i="1"/>
  <c r="AJ30" i="1"/>
  <c r="AC30" i="1"/>
  <c r="AB30" i="1"/>
  <c r="U30" i="1"/>
  <c r="T30" i="1"/>
  <c r="M30" i="1"/>
  <c r="L30" i="1"/>
  <c r="A20" i="25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30" i="1"/>
  <c r="D25" i="27"/>
  <c r="I39" i="1"/>
  <c r="D37" i="27"/>
  <c r="D40" i="27"/>
  <c r="K30" i="1"/>
  <c r="F25" i="27"/>
  <c r="O30" i="1"/>
  <c r="S30" i="1"/>
  <c r="W30" i="1"/>
  <c r="AA30" i="1"/>
  <c r="AE30" i="1"/>
  <c r="AI30" i="1"/>
  <c r="AM30" i="1"/>
  <c r="J30" i="1"/>
  <c r="N30" i="1"/>
  <c r="R30" i="1"/>
  <c r="V30" i="1"/>
  <c r="Z30" i="1"/>
  <c r="AD30" i="1"/>
  <c r="AH30" i="1"/>
  <c r="M39" i="1"/>
  <c r="H37" i="27"/>
  <c r="Q39" i="1"/>
  <c r="L37" i="27"/>
  <c r="U39" i="1"/>
  <c r="P37" i="27"/>
  <c r="Y39" i="1"/>
  <c r="T37" i="27"/>
  <c r="AC39" i="1"/>
  <c r="X37" i="27"/>
  <c r="AG39" i="1"/>
  <c r="AB37" i="27"/>
  <c r="AK39" i="1"/>
  <c r="AF37" i="27"/>
  <c r="L39" i="1"/>
  <c r="G37" i="27"/>
  <c r="P39" i="1"/>
  <c r="K37" i="27"/>
  <c r="T39" i="1"/>
  <c r="O37" i="27"/>
  <c r="X39" i="1"/>
  <c r="S37" i="27"/>
  <c r="AB39" i="1"/>
  <c r="W37" i="27"/>
  <c r="AF39" i="1"/>
  <c r="AA37" i="27"/>
  <c r="AJ39" i="1"/>
  <c r="AE37" i="27"/>
  <c r="J39" i="1"/>
  <c r="E37" i="27"/>
  <c r="E40" i="27"/>
  <c r="N39" i="1"/>
  <c r="I37" i="27"/>
  <c r="R39" i="1"/>
  <c r="M37" i="27"/>
  <c r="V39" i="1"/>
  <c r="Q37" i="27"/>
  <c r="Z39" i="1"/>
  <c r="U37" i="27"/>
  <c r="AD39" i="1"/>
  <c r="Y37" i="27"/>
  <c r="AH39" i="1"/>
  <c r="AC37" i="27"/>
  <c r="K39" i="1"/>
  <c r="F37" i="27"/>
  <c r="O39" i="1"/>
  <c r="J37" i="27"/>
  <c r="S39" i="1"/>
  <c r="N37" i="27"/>
  <c r="W39" i="1"/>
  <c r="R37" i="27"/>
  <c r="AA39" i="1"/>
  <c r="V37" i="27"/>
  <c r="AE39" i="1"/>
  <c r="Z37" i="27"/>
  <c r="AI39" i="1"/>
  <c r="AD37" i="27"/>
  <c r="AN39" i="1"/>
  <c r="AI37" i="27"/>
  <c r="AV39" i="1"/>
  <c r="AQ37" i="27"/>
  <c r="AO39" i="1"/>
  <c r="AJ37" i="27"/>
  <c r="AW39" i="1"/>
  <c r="AR37" i="27"/>
  <c r="AM39" i="1"/>
  <c r="AH37" i="27"/>
  <c r="AQ39" i="1"/>
  <c r="AL37" i="27"/>
  <c r="AU39" i="1"/>
  <c r="AP37" i="27"/>
  <c r="AY39" i="1"/>
  <c r="AT37" i="27"/>
  <c r="AR39" i="1"/>
  <c r="AM37" i="27"/>
  <c r="AS39" i="1"/>
  <c r="AN37" i="27"/>
  <c r="AL39" i="1"/>
  <c r="AG37" i="27"/>
  <c r="AP39" i="1"/>
  <c r="AK37" i="27"/>
  <c r="AT39" i="1"/>
  <c r="AO37" i="27"/>
  <c r="AX39" i="1"/>
  <c r="AS37" i="27"/>
  <c r="A27" i="25"/>
  <c r="AZ39" i="1"/>
  <c r="AU37" i="27"/>
  <c r="AL20" i="1"/>
  <c r="AL21" i="1"/>
  <c r="AK20" i="1"/>
  <c r="AK21" i="1"/>
  <c r="AJ20" i="1"/>
  <c r="AJ21" i="1"/>
  <c r="AI20" i="1"/>
  <c r="AI21" i="1"/>
  <c r="AH20" i="1"/>
  <c r="AH21" i="1"/>
  <c r="AG20" i="1"/>
  <c r="AG21" i="1"/>
  <c r="AF20" i="1"/>
  <c r="AF21" i="1"/>
  <c r="AE20" i="1"/>
  <c r="AE21" i="1"/>
  <c r="AD20" i="1"/>
  <c r="AD21" i="1"/>
  <c r="AC20" i="1"/>
  <c r="AC21" i="1"/>
  <c r="AB20" i="1"/>
  <c r="AB21" i="1"/>
  <c r="AA20" i="1"/>
  <c r="AA21" i="1"/>
  <c r="Z20" i="1"/>
  <c r="Z21" i="1"/>
  <c r="Y20" i="1"/>
  <c r="Y21" i="1"/>
  <c r="X20" i="1"/>
  <c r="X21" i="1"/>
  <c r="W20" i="1"/>
  <c r="W21" i="1"/>
  <c r="V20" i="1"/>
  <c r="V21" i="1"/>
  <c r="U20" i="1"/>
  <c r="U21" i="1"/>
  <c r="T20" i="1"/>
  <c r="T21" i="1"/>
  <c r="S20" i="1"/>
  <c r="S21" i="1"/>
  <c r="R20" i="1"/>
  <c r="R21" i="1"/>
  <c r="Q20" i="1"/>
  <c r="Q21" i="1"/>
  <c r="P20" i="1"/>
  <c r="P21" i="1"/>
  <c r="O20" i="1"/>
  <c r="O21" i="1"/>
  <c r="N20" i="1"/>
  <c r="N21" i="1"/>
  <c r="M20" i="1"/>
  <c r="M21" i="1"/>
  <c r="L20" i="1"/>
  <c r="L21" i="1"/>
  <c r="K20" i="1"/>
  <c r="K21" i="1"/>
  <c r="J20" i="1"/>
  <c r="J21" i="1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D57" i="26"/>
  <c r="D60" i="26"/>
  <c r="C55" i="26"/>
  <c r="B55" i="26"/>
  <c r="AC46" i="26"/>
  <c r="AB46" i="26"/>
  <c r="Y46" i="26"/>
  <c r="X46" i="26"/>
  <c r="U46" i="26"/>
  <c r="T46" i="26"/>
  <c r="Q46" i="26"/>
  <c r="P46" i="26"/>
  <c r="M46" i="26"/>
  <c r="L46" i="26"/>
  <c r="I46" i="26"/>
  <c r="H46" i="26"/>
  <c r="E46" i="26"/>
  <c r="D46" i="26"/>
  <c r="AD43" i="26"/>
  <c r="AC43" i="26"/>
  <c r="AC45" i="26"/>
  <c r="AB43" i="26"/>
  <c r="AA43" i="26"/>
  <c r="Z43" i="26"/>
  <c r="Z45" i="26"/>
  <c r="Y43" i="26"/>
  <c r="Y45" i="26"/>
  <c r="X43" i="26"/>
  <c r="W43" i="26"/>
  <c r="V43" i="26"/>
  <c r="U43" i="26"/>
  <c r="U45" i="26"/>
  <c r="T43" i="26"/>
  <c r="S43" i="26"/>
  <c r="R43" i="26"/>
  <c r="Q43" i="26"/>
  <c r="Q45" i="26"/>
  <c r="Q48" i="26"/>
  <c r="P43" i="26"/>
  <c r="O43" i="26"/>
  <c r="N43" i="26"/>
  <c r="M43" i="26"/>
  <c r="M45" i="26"/>
  <c r="M48" i="26"/>
  <c r="L43" i="26"/>
  <c r="K43" i="26"/>
  <c r="J43" i="26"/>
  <c r="J45" i="26"/>
  <c r="J48" i="26"/>
  <c r="I43" i="26"/>
  <c r="I45" i="26"/>
  <c r="I48" i="26"/>
  <c r="H43" i="26"/>
  <c r="G43" i="26"/>
  <c r="G45" i="26"/>
  <c r="G48" i="26"/>
  <c r="F43" i="26"/>
  <c r="E43" i="26"/>
  <c r="E45" i="26"/>
  <c r="E48" i="26"/>
  <c r="D43" i="26"/>
  <c r="C43" i="26"/>
  <c r="B43" i="26"/>
  <c r="B46" i="26"/>
  <c r="R33" i="26"/>
  <c r="R36" i="26"/>
  <c r="Q33" i="26"/>
  <c r="Q36" i="26"/>
  <c r="O33" i="26"/>
  <c r="O36" i="26"/>
  <c r="N33" i="26"/>
  <c r="N36" i="26"/>
  <c r="J33" i="26"/>
  <c r="J36" i="26"/>
  <c r="F33" i="26"/>
  <c r="F36" i="26"/>
  <c r="E33" i="26"/>
  <c r="E36" i="26"/>
  <c r="B33" i="26"/>
  <c r="B36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AD33" i="26"/>
  <c r="AC33" i="26"/>
  <c r="AB33" i="26"/>
  <c r="AA33" i="26"/>
  <c r="Z33" i="26"/>
  <c r="Y33" i="26"/>
  <c r="X33" i="26"/>
  <c r="W33" i="26"/>
  <c r="V33" i="26"/>
  <c r="U33" i="26"/>
  <c r="T33" i="26"/>
  <c r="T36" i="26"/>
  <c r="S33" i="26"/>
  <c r="S36" i="26"/>
  <c r="P33" i="26"/>
  <c r="P36" i="26"/>
  <c r="M33" i="26"/>
  <c r="M36" i="26"/>
  <c r="L33" i="26"/>
  <c r="L36" i="26"/>
  <c r="K33" i="26"/>
  <c r="K36" i="26"/>
  <c r="I33" i="26"/>
  <c r="I36" i="26"/>
  <c r="H33" i="26"/>
  <c r="H36" i="26"/>
  <c r="G33" i="26"/>
  <c r="G36" i="26"/>
  <c r="D33" i="26"/>
  <c r="D36" i="26"/>
  <c r="C33" i="26"/>
  <c r="C36" i="26"/>
  <c r="S21" i="26"/>
  <c r="S24" i="26"/>
  <c r="R21" i="26"/>
  <c r="R24" i="26"/>
  <c r="P21" i="26"/>
  <c r="P24" i="26"/>
  <c r="O21" i="26"/>
  <c r="O24" i="26"/>
  <c r="K21" i="26"/>
  <c r="K24" i="26"/>
  <c r="G21" i="26"/>
  <c r="G24" i="26"/>
  <c r="F21" i="26"/>
  <c r="F24" i="26"/>
  <c r="C21" i="26"/>
  <c r="C24" i="26"/>
  <c r="B21" i="26"/>
  <c r="B24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AD21" i="26"/>
  <c r="AC21" i="26"/>
  <c r="AB21" i="26"/>
  <c r="AA21" i="26"/>
  <c r="Z21" i="26"/>
  <c r="Y21" i="26"/>
  <c r="X21" i="26"/>
  <c r="W21" i="26"/>
  <c r="V21" i="26"/>
  <c r="U21" i="26"/>
  <c r="T21" i="26"/>
  <c r="T24" i="26"/>
  <c r="Q21" i="26"/>
  <c r="Q24" i="26"/>
  <c r="N21" i="26"/>
  <c r="N24" i="26"/>
  <c r="M21" i="26"/>
  <c r="M24" i="26"/>
  <c r="L21" i="26"/>
  <c r="L24" i="26"/>
  <c r="J21" i="26"/>
  <c r="J24" i="26"/>
  <c r="I21" i="26"/>
  <c r="I24" i="26"/>
  <c r="H21" i="26"/>
  <c r="H24" i="26"/>
  <c r="E21" i="26"/>
  <c r="E24" i="26"/>
  <c r="D21" i="26"/>
  <c r="D24" i="26"/>
  <c r="Q9" i="26"/>
  <c r="Q12" i="26"/>
  <c r="M9" i="26"/>
  <c r="M12" i="26"/>
  <c r="L9" i="26"/>
  <c r="L12" i="26"/>
  <c r="E9" i="26"/>
  <c r="E12" i="26"/>
  <c r="AD9" i="26"/>
  <c r="AC9" i="26"/>
  <c r="AB9" i="26"/>
  <c r="AA9" i="26"/>
  <c r="Z9" i="26"/>
  <c r="Y9" i="26"/>
  <c r="X9" i="26"/>
  <c r="W9" i="26"/>
  <c r="V9" i="26"/>
  <c r="U9" i="26"/>
  <c r="T9" i="26"/>
  <c r="T12" i="26"/>
  <c r="S9" i="26"/>
  <c r="S12" i="26"/>
  <c r="R9" i="26"/>
  <c r="R12" i="26"/>
  <c r="P9" i="26"/>
  <c r="P12" i="26"/>
  <c r="O9" i="26"/>
  <c r="O12" i="26"/>
  <c r="N9" i="26"/>
  <c r="N12" i="26"/>
  <c r="K9" i="26"/>
  <c r="K12" i="26"/>
  <c r="J9" i="26"/>
  <c r="J12" i="26"/>
  <c r="I9" i="26"/>
  <c r="I12" i="26"/>
  <c r="H9" i="26"/>
  <c r="H12" i="26"/>
  <c r="G9" i="26"/>
  <c r="G12" i="26"/>
  <c r="F9" i="26"/>
  <c r="F12" i="26"/>
  <c r="D9" i="26"/>
  <c r="D12" i="26"/>
  <c r="C9" i="26"/>
  <c r="C12" i="26"/>
  <c r="B9" i="26"/>
  <c r="B12" i="26"/>
  <c r="D26" i="27"/>
  <c r="J184" i="25"/>
  <c r="A34" i="25"/>
  <c r="AL30" i="1"/>
  <c r="D29" i="27"/>
  <c r="D31" i="27"/>
  <c r="J165" i="25"/>
  <c r="AD57" i="26"/>
  <c r="C45" i="26"/>
  <c r="C48" i="26"/>
  <c r="K45" i="26"/>
  <c r="K48" i="26"/>
  <c r="O45" i="26"/>
  <c r="O48" i="26"/>
  <c r="S45" i="26"/>
  <c r="S48" i="26"/>
  <c r="W45" i="26"/>
  <c r="AA45" i="26"/>
  <c r="I58" i="26"/>
  <c r="B58" i="26"/>
  <c r="AC58" i="26"/>
  <c r="N58" i="26"/>
  <c r="R58" i="26"/>
  <c r="F57" i="26"/>
  <c r="F60" i="26"/>
  <c r="AD58" i="26"/>
  <c r="N57" i="26"/>
  <c r="N60" i="26"/>
  <c r="M58" i="26"/>
  <c r="F45" i="26"/>
  <c r="F48" i="26"/>
  <c r="J46" i="26"/>
  <c r="N46" i="26"/>
  <c r="R46" i="26"/>
  <c r="V45" i="26"/>
  <c r="Z46" i="26"/>
  <c r="AD46" i="26"/>
  <c r="D45" i="26"/>
  <c r="D48" i="26"/>
  <c r="H45" i="26"/>
  <c r="H48" i="26"/>
  <c r="L45" i="26"/>
  <c r="L48" i="26"/>
  <c r="P45" i="26"/>
  <c r="P48" i="26"/>
  <c r="T45" i="26"/>
  <c r="T48" i="26"/>
  <c r="X45" i="26"/>
  <c r="AB45" i="26"/>
  <c r="C46" i="26"/>
  <c r="G46" i="26"/>
  <c r="K46" i="26"/>
  <c r="O46" i="26"/>
  <c r="S46" i="26"/>
  <c r="W46" i="26"/>
  <c r="AA46" i="26"/>
  <c r="E58" i="26"/>
  <c r="U58" i="26"/>
  <c r="V57" i="26"/>
  <c r="Y58" i="26"/>
  <c r="AN30" i="1"/>
  <c r="BA39" i="1"/>
  <c r="AV37" i="27"/>
  <c r="AM20" i="1"/>
  <c r="B45" i="26"/>
  <c r="B48" i="26"/>
  <c r="R45" i="26"/>
  <c r="R48" i="26"/>
  <c r="E57" i="26"/>
  <c r="E60" i="26"/>
  <c r="M57" i="26"/>
  <c r="M60" i="26"/>
  <c r="U57" i="26"/>
  <c r="AC57" i="26"/>
  <c r="L58" i="26"/>
  <c r="C57" i="26"/>
  <c r="C60" i="26"/>
  <c r="S57" i="26"/>
  <c r="S60" i="26"/>
  <c r="AA57" i="26"/>
  <c r="AD45" i="26"/>
  <c r="F46" i="26"/>
  <c r="V46" i="26"/>
  <c r="X58" i="26"/>
  <c r="F58" i="26"/>
  <c r="V58" i="26"/>
  <c r="G57" i="26"/>
  <c r="G60" i="26"/>
  <c r="O57" i="26"/>
  <c r="O60" i="26"/>
  <c r="W57" i="26"/>
  <c r="D58" i="26"/>
  <c r="I57" i="26"/>
  <c r="I60" i="26"/>
  <c r="Q57" i="26"/>
  <c r="Q60" i="26"/>
  <c r="Y57" i="26"/>
  <c r="P58" i="26"/>
  <c r="AB58" i="26"/>
  <c r="K57" i="26"/>
  <c r="K60" i="26"/>
  <c r="T58" i="26"/>
  <c r="N45" i="26"/>
  <c r="N48" i="26"/>
  <c r="H57" i="26"/>
  <c r="H60" i="26"/>
  <c r="L57" i="26"/>
  <c r="L60" i="26"/>
  <c r="P57" i="26"/>
  <c r="P60" i="26"/>
  <c r="T57" i="26"/>
  <c r="T60" i="26"/>
  <c r="X57" i="26"/>
  <c r="AB57" i="26"/>
  <c r="C58" i="26"/>
  <c r="G58" i="26"/>
  <c r="K58" i="26"/>
  <c r="O58" i="26"/>
  <c r="S58" i="26"/>
  <c r="W58" i="26"/>
  <c r="AA58" i="26"/>
  <c r="B57" i="26"/>
  <c r="B60" i="26"/>
  <c r="J57" i="26"/>
  <c r="J60" i="26"/>
  <c r="R57" i="26"/>
  <c r="R60" i="26"/>
  <c r="Z57" i="26"/>
  <c r="H58" i="26"/>
  <c r="J58" i="26"/>
  <c r="Z58" i="26"/>
  <c r="Q58" i="26"/>
  <c r="A41" i="25"/>
  <c r="AO30" i="1"/>
  <c r="BB39" i="1"/>
  <c r="AW37" i="27"/>
  <c r="AN20" i="1"/>
  <c r="AM21" i="1"/>
  <c r="A48" i="25"/>
  <c r="AP30" i="1"/>
  <c r="BC39" i="1"/>
  <c r="AX37" i="27"/>
  <c r="AO20" i="1"/>
  <c r="AN21" i="1"/>
  <c r="K13" i="25"/>
  <c r="K16" i="25"/>
  <c r="K11" i="25"/>
  <c r="D8" i="25"/>
  <c r="D3" i="25"/>
  <c r="A55" i="25"/>
  <c r="K177" i="25"/>
  <c r="AQ30" i="1"/>
  <c r="L11" i="25"/>
  <c r="BD39" i="1"/>
  <c r="AY37" i="27"/>
  <c r="AP20" i="1"/>
  <c r="AO21" i="1"/>
  <c r="L13" i="25"/>
  <c r="M13" i="25"/>
  <c r="N13" i="25"/>
  <c r="N14" i="25"/>
  <c r="K15" i="25"/>
  <c r="K14" i="25"/>
  <c r="A62" i="25"/>
  <c r="M15" i="25"/>
  <c r="L16" i="25"/>
  <c r="L177" i="25"/>
  <c r="AR30" i="1"/>
  <c r="M14" i="25"/>
  <c r="M16" i="25"/>
  <c r="M177" i="25"/>
  <c r="L14" i="25"/>
  <c r="L15" i="25"/>
  <c r="M11" i="25"/>
  <c r="BE39" i="1"/>
  <c r="AZ37" i="27"/>
  <c r="AQ20" i="1"/>
  <c r="AP21" i="1"/>
  <c r="O13" i="25"/>
  <c r="N16" i="25"/>
  <c r="N177" i="25"/>
  <c r="N15" i="25"/>
  <c r="A69" i="25"/>
  <c r="A76" i="25"/>
  <c r="AS30" i="1"/>
  <c r="N11" i="25"/>
  <c r="BF39" i="1"/>
  <c r="BA37" i="27"/>
  <c r="AR20" i="1"/>
  <c r="AQ21" i="1"/>
  <c r="O16" i="25"/>
  <c r="O177" i="25"/>
  <c r="O14" i="25"/>
  <c r="P13" i="25"/>
  <c r="O15" i="25"/>
  <c r="A83" i="25"/>
  <c r="AT30" i="1"/>
  <c r="O11" i="25"/>
  <c r="BG39" i="1"/>
  <c r="BB37" i="27"/>
  <c r="AS20" i="1"/>
  <c r="AR21" i="1"/>
  <c r="Q13" i="25"/>
  <c r="P14" i="25"/>
  <c r="P16" i="25"/>
  <c r="P177" i="25"/>
  <c r="P15" i="25"/>
  <c r="A90" i="25"/>
  <c r="AU30" i="1"/>
  <c r="P11" i="25"/>
  <c r="BH39" i="1"/>
  <c r="BC37" i="27"/>
  <c r="AT20" i="1"/>
  <c r="AS21" i="1"/>
  <c r="R13" i="25"/>
  <c r="Q16" i="25"/>
  <c r="Q177" i="25"/>
  <c r="Q14" i="25"/>
  <c r="Q15" i="25"/>
  <c r="A97" i="25"/>
  <c r="AV30" i="1"/>
  <c r="Q11" i="25"/>
  <c r="BI39" i="1"/>
  <c r="BD37" i="27"/>
  <c r="AU20" i="1"/>
  <c r="AT21" i="1"/>
  <c r="S13" i="25"/>
  <c r="R16" i="25"/>
  <c r="R177" i="25"/>
  <c r="R14" i="25"/>
  <c r="R15" i="25"/>
  <c r="A104" i="25"/>
  <c r="AW30" i="1"/>
  <c r="R11" i="25"/>
  <c r="BJ39" i="1"/>
  <c r="BE37" i="27"/>
  <c r="AV20" i="1"/>
  <c r="AU21" i="1"/>
  <c r="S16" i="25"/>
  <c r="S177" i="25"/>
  <c r="S14" i="25"/>
  <c r="T13" i="25"/>
  <c r="S15" i="25"/>
  <c r="A111" i="25"/>
  <c r="AX30" i="1"/>
  <c r="S11" i="25"/>
  <c r="BK39" i="1"/>
  <c r="BF37" i="27"/>
  <c r="AW20" i="1"/>
  <c r="AV21" i="1"/>
  <c r="T15" i="25"/>
  <c r="T16" i="25"/>
  <c r="T177" i="25"/>
  <c r="T14" i="25"/>
  <c r="U13" i="25"/>
  <c r="A118" i="25"/>
  <c r="AY30" i="1"/>
  <c r="T11" i="25"/>
  <c r="BL39" i="1"/>
  <c r="BG37" i="27"/>
  <c r="AX20" i="1"/>
  <c r="AW21" i="1"/>
  <c r="V13" i="25"/>
  <c r="U16" i="25"/>
  <c r="U177" i="25"/>
  <c r="U14" i="25"/>
  <c r="U15" i="25"/>
  <c r="A125" i="25"/>
  <c r="AZ30" i="1"/>
  <c r="U11" i="25"/>
  <c r="BM39" i="1"/>
  <c r="BH37" i="27"/>
  <c r="AY20" i="1"/>
  <c r="AX21" i="1"/>
  <c r="W13" i="25"/>
  <c r="V16" i="25"/>
  <c r="V177" i="25"/>
  <c r="V14" i="25"/>
  <c r="V15" i="25"/>
  <c r="A132" i="25"/>
  <c r="BA30" i="1"/>
  <c r="V11" i="25"/>
  <c r="BN39" i="1"/>
  <c r="BI37" i="27"/>
  <c r="AZ20" i="1"/>
  <c r="AY21" i="1"/>
  <c r="W16" i="25"/>
  <c r="W177" i="25"/>
  <c r="W14" i="25"/>
  <c r="X13" i="25"/>
  <c r="W15" i="25"/>
  <c r="W11" i="25"/>
  <c r="BB30" i="1"/>
  <c r="BO39" i="1"/>
  <c r="BJ37" i="27"/>
  <c r="BA20" i="1"/>
  <c r="AZ21" i="1"/>
  <c r="Y13" i="25"/>
  <c r="X16" i="25"/>
  <c r="X177" i="25"/>
  <c r="X14" i="25"/>
  <c r="X15" i="25"/>
  <c r="BC30" i="1"/>
  <c r="X11" i="25"/>
  <c r="BP39" i="1"/>
  <c r="BK37" i="27"/>
  <c r="BB20" i="1"/>
  <c r="BA21" i="1"/>
  <c r="Z13" i="25"/>
  <c r="Y16" i="25"/>
  <c r="Y177" i="25"/>
  <c r="Y14" i="25"/>
  <c r="Y15" i="25"/>
  <c r="BD30" i="1"/>
  <c r="Y11" i="25"/>
  <c r="BQ39" i="1"/>
  <c r="BL37" i="27"/>
  <c r="BC20" i="1"/>
  <c r="BB21" i="1"/>
  <c r="AA13" i="25"/>
  <c r="Z16" i="25"/>
  <c r="Z177" i="25"/>
  <c r="Z14" i="25"/>
  <c r="Z15" i="25"/>
  <c r="BE30" i="1"/>
  <c r="Z11" i="25"/>
  <c r="BR39" i="1"/>
  <c r="BM37" i="27"/>
  <c r="BD20" i="1"/>
  <c r="BC21" i="1"/>
  <c r="AA16" i="25"/>
  <c r="AA177" i="25"/>
  <c r="AA14" i="25"/>
  <c r="AB13" i="25"/>
  <c r="AA15" i="25"/>
  <c r="BF30" i="1"/>
  <c r="AA11" i="25"/>
  <c r="BS39" i="1"/>
  <c r="BN37" i="27"/>
  <c r="BE20" i="1"/>
  <c r="BD21" i="1"/>
  <c r="AC13" i="25"/>
  <c r="AB16" i="25"/>
  <c r="AB177" i="25"/>
  <c r="AB14" i="25"/>
  <c r="AB15" i="25"/>
  <c r="BG30" i="1"/>
  <c r="AB11" i="25"/>
  <c r="BT39" i="1"/>
  <c r="BO37" i="27"/>
  <c r="BF20" i="1"/>
  <c r="BE21" i="1"/>
  <c r="AD13" i="25"/>
  <c r="AC16" i="25"/>
  <c r="AC177" i="25"/>
  <c r="AD177" i="25"/>
  <c r="AE177" i="25"/>
  <c r="AF177" i="25"/>
  <c r="AG177" i="25"/>
  <c r="AH177" i="25"/>
  <c r="AI177" i="25"/>
  <c r="AJ177" i="25"/>
  <c r="AK177" i="25"/>
  <c r="AL177" i="25"/>
  <c r="AM177" i="25"/>
  <c r="AN177" i="25"/>
  <c r="AO177" i="25"/>
  <c r="AP177" i="25"/>
  <c r="AQ177" i="25"/>
  <c r="AR177" i="25"/>
  <c r="AS177" i="25"/>
  <c r="AT177" i="25"/>
  <c r="AU177" i="25"/>
  <c r="AV177" i="25"/>
  <c r="AW177" i="25"/>
  <c r="AX177" i="25"/>
  <c r="AY177" i="25"/>
  <c r="AZ177" i="25"/>
  <c r="BA177" i="25"/>
  <c r="BB177" i="25"/>
  <c r="BC177" i="25"/>
  <c r="BD177" i="25"/>
  <c r="BE177" i="25"/>
  <c r="BF177" i="25"/>
  <c r="BG177" i="25"/>
  <c r="BH177" i="25"/>
  <c r="BI177" i="25"/>
  <c r="BJ177" i="25"/>
  <c r="BK177" i="25"/>
  <c r="BL177" i="25"/>
  <c r="BM177" i="25"/>
  <c r="BN177" i="25"/>
  <c r="BO177" i="25"/>
  <c r="BP177" i="25"/>
  <c r="BQ177" i="25"/>
  <c r="BR177" i="25"/>
  <c r="BS177" i="25"/>
  <c r="BT177" i="25"/>
  <c r="BU177" i="25"/>
  <c r="BV177" i="25"/>
  <c r="BW177" i="25"/>
  <c r="BX177" i="25"/>
  <c r="BY177" i="25"/>
  <c r="BZ177" i="25"/>
  <c r="CA177" i="25"/>
  <c r="CB177" i="25"/>
  <c r="CC177" i="25"/>
  <c r="CD177" i="25"/>
  <c r="CE177" i="25"/>
  <c r="CF177" i="25"/>
  <c r="CG177" i="25"/>
  <c r="CH177" i="25"/>
  <c r="AC14" i="25"/>
  <c r="AC15" i="25"/>
  <c r="BH30" i="1"/>
  <c r="AC11" i="25"/>
  <c r="BU39" i="1"/>
  <c r="BP37" i="27"/>
  <c r="BG20" i="1"/>
  <c r="BF21" i="1"/>
  <c r="AE13" i="25"/>
  <c r="AD16" i="25"/>
  <c r="AD14" i="25"/>
  <c r="AD15" i="25"/>
  <c r="BI30" i="1"/>
  <c r="AD11" i="25"/>
  <c r="BV39" i="1"/>
  <c r="BQ37" i="27"/>
  <c r="BH20" i="1"/>
  <c r="BG21" i="1"/>
  <c r="AE16" i="25"/>
  <c r="AE14" i="25"/>
  <c r="AF13" i="25"/>
  <c r="AE15" i="25"/>
  <c r="BJ30" i="1"/>
  <c r="AE11" i="25"/>
  <c r="BW39" i="1"/>
  <c r="BR37" i="27"/>
  <c r="BI20" i="1"/>
  <c r="BH21" i="1"/>
  <c r="AG13" i="25"/>
  <c r="AF14" i="25"/>
  <c r="AF16" i="25"/>
  <c r="AF15" i="25"/>
  <c r="BK30" i="1"/>
  <c r="AF11" i="25"/>
  <c r="BX39" i="1"/>
  <c r="BS37" i="27"/>
  <c r="BJ20" i="1"/>
  <c r="BI21" i="1"/>
  <c r="AH13" i="25"/>
  <c r="AG16" i="25"/>
  <c r="AG14" i="25"/>
  <c r="AG15" i="25"/>
  <c r="BL30" i="1"/>
  <c r="AG11" i="25"/>
  <c r="BY39" i="1"/>
  <c r="BT37" i="27"/>
  <c r="BK20" i="1"/>
  <c r="BJ21" i="1"/>
  <c r="AI13" i="25"/>
  <c r="AH16" i="25"/>
  <c r="AH14" i="25"/>
  <c r="AH15" i="25"/>
  <c r="BM30" i="1"/>
  <c r="AH11" i="25"/>
  <c r="BZ39" i="1"/>
  <c r="BU37" i="27"/>
  <c r="BL20" i="1"/>
  <c r="BK21" i="1"/>
  <c r="AI16" i="25"/>
  <c r="AI14" i="25"/>
  <c r="AJ13" i="25"/>
  <c r="AI15" i="25"/>
  <c r="BN30" i="1"/>
  <c r="AI11" i="25"/>
  <c r="CA39" i="1"/>
  <c r="BV37" i="27"/>
  <c r="BM20" i="1"/>
  <c r="BL21" i="1"/>
  <c r="AJ15" i="25"/>
  <c r="AJ16" i="25"/>
  <c r="AJ14" i="25"/>
  <c r="AK13" i="25"/>
  <c r="BO30" i="1"/>
  <c r="AJ11" i="25"/>
  <c r="CB39" i="1"/>
  <c r="BW37" i="27"/>
  <c r="BN20" i="1"/>
  <c r="BM21" i="1"/>
  <c r="AL13" i="25"/>
  <c r="AK16" i="25"/>
  <c r="AK14" i="25"/>
  <c r="AK15" i="25"/>
  <c r="BP30" i="1"/>
  <c r="AK11" i="25"/>
  <c r="CC39" i="1"/>
  <c r="BX37" i="27"/>
  <c r="BO20" i="1"/>
  <c r="BN21" i="1"/>
  <c r="AM13" i="25"/>
  <c r="AL16" i="25"/>
  <c r="AL14" i="25"/>
  <c r="AL15" i="25"/>
  <c r="BQ30" i="1"/>
  <c r="AL11" i="25"/>
  <c r="CD39" i="1"/>
  <c r="BY37" i="27"/>
  <c r="BP20" i="1"/>
  <c r="BO21" i="1"/>
  <c r="AM16" i="25"/>
  <c r="AM14" i="25"/>
  <c r="AN13" i="25"/>
  <c r="AM15" i="25"/>
  <c r="BR30" i="1"/>
  <c r="AM11" i="25"/>
  <c r="CE39" i="1"/>
  <c r="BZ37" i="27"/>
  <c r="BQ20" i="1"/>
  <c r="BP21" i="1"/>
  <c r="AO13" i="25"/>
  <c r="AN16" i="25"/>
  <c r="AN14" i="25"/>
  <c r="AN15" i="25"/>
  <c r="BS30" i="1"/>
  <c r="AN11" i="25"/>
  <c r="CF39" i="1"/>
  <c r="CA37" i="27"/>
  <c r="BR20" i="1"/>
  <c r="BQ21" i="1"/>
  <c r="AP13" i="25"/>
  <c r="AO16" i="25"/>
  <c r="AO14" i="25"/>
  <c r="AO15" i="25"/>
  <c r="BT30" i="1"/>
  <c r="AO11" i="25"/>
  <c r="CG39" i="1"/>
  <c r="CB37" i="27"/>
  <c r="BS20" i="1"/>
  <c r="BR21" i="1"/>
  <c r="AQ13" i="25"/>
  <c r="AP16" i="25"/>
  <c r="AP14" i="25"/>
  <c r="AP15" i="25"/>
  <c r="BU30" i="1"/>
  <c r="AP11" i="25"/>
  <c r="BT20" i="1"/>
  <c r="BS21" i="1"/>
  <c r="AQ16" i="25"/>
  <c r="AQ14" i="25"/>
  <c r="AR13" i="25"/>
  <c r="AQ15" i="25"/>
  <c r="BV30" i="1"/>
  <c r="AQ11" i="25"/>
  <c r="BU20" i="1"/>
  <c r="BT21" i="1"/>
  <c r="AS13" i="25"/>
  <c r="AR16" i="25"/>
  <c r="AR14" i="25"/>
  <c r="AR15" i="25"/>
  <c r="BW30" i="1"/>
  <c r="AR11" i="25"/>
  <c r="BV20" i="1"/>
  <c r="BU21" i="1"/>
  <c r="AT13" i="25"/>
  <c r="AS16" i="25"/>
  <c r="AS14" i="25"/>
  <c r="AS15" i="25"/>
  <c r="BX30" i="1"/>
  <c r="AS11" i="25"/>
  <c r="BW20" i="1"/>
  <c r="BV21" i="1"/>
  <c r="AU13" i="25"/>
  <c r="AT16" i="25"/>
  <c r="AT14" i="25"/>
  <c r="AT15" i="25"/>
  <c r="BY30" i="1"/>
  <c r="AT11" i="25"/>
  <c r="BX20" i="1"/>
  <c r="BW21" i="1"/>
  <c r="AU16" i="25"/>
  <c r="AU14" i="25"/>
  <c r="AV13" i="25"/>
  <c r="AU15" i="25"/>
  <c r="BZ30" i="1"/>
  <c r="AU11" i="25"/>
  <c r="BY20" i="1"/>
  <c r="BX21" i="1"/>
  <c r="AW13" i="25"/>
  <c r="AV16" i="25"/>
  <c r="AV14" i="25"/>
  <c r="AV15" i="25"/>
  <c r="CA30" i="1"/>
  <c r="AV11" i="25"/>
  <c r="BZ20" i="1"/>
  <c r="BY21" i="1"/>
  <c r="AX13" i="25"/>
  <c r="AW16" i="25"/>
  <c r="AW14" i="25"/>
  <c r="AW15" i="25"/>
  <c r="CB30" i="1"/>
  <c r="AW11" i="25"/>
  <c r="CA20" i="1"/>
  <c r="BZ21" i="1"/>
  <c r="AY13" i="25"/>
  <c r="AX16" i="25"/>
  <c r="AX14" i="25"/>
  <c r="AX15" i="25"/>
  <c r="CC30" i="1"/>
  <c r="AX11" i="25"/>
  <c r="CB20" i="1"/>
  <c r="CA21" i="1"/>
  <c r="AY16" i="25"/>
  <c r="AY14" i="25"/>
  <c r="AZ13" i="25"/>
  <c r="AY15" i="25"/>
  <c r="CD30" i="1"/>
  <c r="AY11" i="25"/>
  <c r="CC20" i="1"/>
  <c r="CB21" i="1"/>
  <c r="AZ15" i="25"/>
  <c r="AZ16" i="25"/>
  <c r="AZ14" i="25"/>
  <c r="BA13" i="25"/>
  <c r="CE30" i="1"/>
  <c r="AZ11" i="25"/>
  <c r="CD20" i="1"/>
  <c r="CC21" i="1"/>
  <c r="BB13" i="25"/>
  <c r="BA16" i="25"/>
  <c r="BA14" i="25"/>
  <c r="BA15" i="25"/>
  <c r="CG30" i="1"/>
  <c r="CF30" i="1"/>
  <c r="BA11" i="25"/>
  <c r="CE20" i="1"/>
  <c r="CD21" i="1"/>
  <c r="BC13" i="25"/>
  <c r="BB16" i="25"/>
  <c r="BB14" i="25"/>
  <c r="BB15" i="25"/>
  <c r="BB11" i="25"/>
  <c r="CF20" i="1"/>
  <c r="CE21" i="1"/>
  <c r="BC16" i="25"/>
  <c r="BC14" i="25"/>
  <c r="BD13" i="25"/>
  <c r="BC15" i="25"/>
  <c r="BC11" i="25"/>
  <c r="CG20" i="1"/>
  <c r="CG21" i="1"/>
  <c r="CF21" i="1"/>
  <c r="BE13" i="25"/>
  <c r="BD16" i="25"/>
  <c r="BD14" i="25"/>
  <c r="BD15" i="25"/>
  <c r="BD11" i="25"/>
  <c r="BF13" i="25"/>
  <c r="BE16" i="25"/>
  <c r="BE14" i="25"/>
  <c r="BE15" i="25"/>
  <c r="BE11" i="25"/>
  <c r="BG13" i="25"/>
  <c r="BF16" i="25"/>
  <c r="BF14" i="25"/>
  <c r="BF15" i="25"/>
  <c r="BF11" i="25"/>
  <c r="BG16" i="25"/>
  <c r="BG14" i="25"/>
  <c r="BH13" i="25"/>
  <c r="BG15" i="25"/>
  <c r="BG11" i="25"/>
  <c r="BI13" i="25"/>
  <c r="BH16" i="25"/>
  <c r="BH14" i="25"/>
  <c r="BH15" i="25"/>
  <c r="BH11" i="25"/>
  <c r="BJ13" i="25"/>
  <c r="BI16" i="25"/>
  <c r="BI14" i="25"/>
  <c r="BI15" i="25"/>
  <c r="BI11" i="25"/>
  <c r="BK13" i="25"/>
  <c r="BJ16" i="25"/>
  <c r="BJ14" i="25"/>
  <c r="BJ15" i="25"/>
  <c r="BJ11" i="25"/>
  <c r="BK16" i="25"/>
  <c r="BK14" i="25"/>
  <c r="BL13" i="25"/>
  <c r="BK15" i="25"/>
  <c r="BK11" i="25"/>
  <c r="BM13" i="25"/>
  <c r="BL16" i="25"/>
  <c r="BL14" i="25"/>
  <c r="BL15" i="25"/>
  <c r="BL11" i="25"/>
  <c r="BN13" i="25"/>
  <c r="BM16" i="25"/>
  <c r="BM14" i="25"/>
  <c r="BM15" i="25"/>
  <c r="BM11" i="25"/>
  <c r="BO13" i="25"/>
  <c r="BN16" i="25"/>
  <c r="BN14" i="25"/>
  <c r="BN15" i="25"/>
  <c r="BN11" i="25"/>
  <c r="BO16" i="25"/>
  <c r="BO14" i="25"/>
  <c r="BP13" i="25"/>
  <c r="BO15" i="25"/>
  <c r="BO11" i="25"/>
  <c r="BP15" i="25"/>
  <c r="BP16" i="25"/>
  <c r="BP14" i="25"/>
  <c r="BQ13" i="25"/>
  <c r="BP11" i="25"/>
  <c r="BR13" i="25"/>
  <c r="BQ16" i="25"/>
  <c r="BQ14" i="25"/>
  <c r="BQ15" i="25"/>
  <c r="BQ11" i="25"/>
  <c r="BS13" i="25"/>
  <c r="BR16" i="25"/>
  <c r="BR14" i="25"/>
  <c r="BR15" i="25"/>
  <c r="BR11" i="25"/>
  <c r="BS16" i="25"/>
  <c r="BS14" i="25"/>
  <c r="BT13" i="25"/>
  <c r="BS15" i="25"/>
  <c r="BS11" i="25"/>
  <c r="BU13" i="25"/>
  <c r="BT16" i="25"/>
  <c r="BT14" i="25"/>
  <c r="BT15" i="25"/>
  <c r="BT11" i="25"/>
  <c r="BV13" i="25"/>
  <c r="BU16" i="25"/>
  <c r="BU14" i="25"/>
  <c r="BU15" i="25"/>
  <c r="BU11" i="25"/>
  <c r="BW13" i="25"/>
  <c r="BV16" i="25"/>
  <c r="BV14" i="25"/>
  <c r="BV15" i="25"/>
  <c r="BV11" i="25"/>
  <c r="BW16" i="25"/>
  <c r="BW14" i="25"/>
  <c r="BX13" i="25"/>
  <c r="BW15" i="25"/>
  <c r="BW11" i="25"/>
  <c r="BY13" i="25"/>
  <c r="BX16" i="25"/>
  <c r="BX14" i="25"/>
  <c r="BX15" i="25"/>
  <c r="BX11" i="25"/>
  <c r="BZ13" i="25"/>
  <c r="BY16" i="25"/>
  <c r="BY14" i="25"/>
  <c r="BY15" i="25"/>
  <c r="BY11" i="25"/>
  <c r="CA13" i="25"/>
  <c r="BZ16" i="25"/>
  <c r="BZ14" i="25"/>
  <c r="BZ15" i="25"/>
  <c r="BZ11" i="25"/>
  <c r="CA16" i="25"/>
  <c r="CA14" i="25"/>
  <c r="CB13" i="25"/>
  <c r="CA15" i="25"/>
  <c r="CA11" i="25"/>
  <c r="CC13" i="25"/>
  <c r="CB16" i="25"/>
  <c r="CB14" i="25"/>
  <c r="CB15" i="25"/>
  <c r="CB11" i="25"/>
  <c r="CD13" i="25"/>
  <c r="CC16" i="25"/>
  <c r="CC14" i="25"/>
  <c r="CC15" i="25"/>
  <c r="CC11" i="25"/>
  <c r="CE13" i="25"/>
  <c r="CD16" i="25"/>
  <c r="CD14" i="25"/>
  <c r="CD15" i="25"/>
  <c r="CD11" i="25"/>
  <c r="CE16" i="25"/>
  <c r="CE14" i="25"/>
  <c r="CF13" i="25"/>
  <c r="CE15" i="25"/>
  <c r="CE11" i="25"/>
  <c r="CF15" i="25"/>
  <c r="CF16" i="25"/>
  <c r="CF14" i="25"/>
  <c r="CG13" i="25"/>
  <c r="CF11" i="25"/>
  <c r="CH13" i="25"/>
  <c r="CG16" i="25"/>
  <c r="CG14" i="25"/>
  <c r="CG15" i="25"/>
  <c r="CG11" i="25"/>
  <c r="CH16" i="25"/>
  <c r="CH14" i="25"/>
  <c r="CH15" i="25"/>
  <c r="CH11" i="25"/>
  <c r="CR35" i="25"/>
  <c r="CR37" i="25"/>
  <c r="CR36" i="25"/>
  <c r="CR42" i="25"/>
  <c r="CR44" i="25"/>
  <c r="CR43" i="25"/>
  <c r="CS42" i="25"/>
  <c r="CS44" i="25"/>
  <c r="CS43" i="25"/>
  <c r="D276" i="1"/>
  <c r="D273" i="1"/>
  <c r="D270" i="1"/>
  <c r="D267" i="1"/>
  <c r="D264" i="1"/>
  <c r="D261" i="1"/>
  <c r="D258" i="1"/>
  <c r="D255" i="1"/>
  <c r="D252" i="1"/>
  <c r="D249" i="1"/>
  <c r="D246" i="1"/>
  <c r="D243" i="1"/>
  <c r="D240" i="1"/>
  <c r="D237" i="1"/>
  <c r="D234" i="1"/>
  <c r="D231" i="1"/>
  <c r="D228" i="1"/>
  <c r="D225" i="1"/>
  <c r="D222" i="1"/>
  <c r="D219" i="1"/>
  <c r="D216" i="1"/>
  <c r="D213" i="1"/>
  <c r="D210" i="1"/>
  <c r="D207" i="1"/>
  <c r="D204" i="1"/>
  <c r="D201" i="1"/>
  <c r="D198" i="1"/>
  <c r="D195" i="1"/>
  <c r="D192" i="1"/>
  <c r="D189" i="1"/>
  <c r="D186" i="1"/>
  <c r="D183" i="1"/>
  <c r="D180" i="1"/>
  <c r="D177" i="1"/>
  <c r="D174" i="1"/>
  <c r="D171" i="1"/>
  <c r="D168" i="1"/>
  <c r="D165" i="1"/>
  <c r="D162" i="1"/>
  <c r="D159" i="1"/>
  <c r="D156" i="1"/>
  <c r="D153" i="1"/>
  <c r="D150" i="1"/>
  <c r="D147" i="1"/>
  <c r="D144" i="1"/>
  <c r="D141" i="1"/>
  <c r="D138" i="1"/>
  <c r="D135" i="1"/>
  <c r="D132" i="1"/>
  <c r="D129" i="1"/>
  <c r="D126" i="1"/>
  <c r="D123" i="1"/>
  <c r="D120" i="1"/>
  <c r="D117" i="1"/>
  <c r="D114" i="1"/>
  <c r="D111" i="1"/>
  <c r="D108" i="1"/>
  <c r="D105" i="1"/>
  <c r="D102" i="1"/>
  <c r="D99" i="1"/>
  <c r="D96" i="1"/>
  <c r="D93" i="1"/>
  <c r="D90" i="1"/>
  <c r="D87" i="1"/>
  <c r="D84" i="1"/>
  <c r="D81" i="1"/>
  <c r="D78" i="1"/>
  <c r="D75" i="1"/>
  <c r="D72" i="1"/>
  <c r="D69" i="1"/>
  <c r="D66" i="1"/>
  <c r="D63" i="1"/>
  <c r="D60" i="1"/>
  <c r="D57" i="1"/>
  <c r="B57" i="1"/>
  <c r="B60" i="1"/>
  <c r="B63" i="1"/>
  <c r="B66" i="1"/>
  <c r="B69" i="1"/>
  <c r="B72" i="1"/>
  <c r="B75" i="1"/>
  <c r="B78" i="1"/>
  <c r="B81" i="1"/>
  <c r="B84" i="1"/>
  <c r="B87" i="1"/>
  <c r="B90" i="1"/>
  <c r="B93" i="1"/>
  <c r="B96" i="1"/>
  <c r="B99" i="1"/>
  <c r="B102" i="1"/>
  <c r="B105" i="1"/>
  <c r="B108" i="1"/>
  <c r="B111" i="1"/>
  <c r="B114" i="1"/>
  <c r="B117" i="1"/>
  <c r="B120" i="1"/>
  <c r="B123" i="1"/>
  <c r="B126" i="1"/>
  <c r="B129" i="1"/>
  <c r="B132" i="1"/>
  <c r="B135" i="1"/>
  <c r="B138" i="1"/>
  <c r="B141" i="1"/>
  <c r="B144" i="1"/>
  <c r="B147" i="1"/>
  <c r="B150" i="1"/>
  <c r="B153" i="1"/>
  <c r="B156" i="1"/>
  <c r="B159" i="1"/>
  <c r="B162" i="1"/>
  <c r="B165" i="1"/>
  <c r="B168" i="1"/>
  <c r="B171" i="1"/>
  <c r="B174" i="1"/>
  <c r="B177" i="1"/>
  <c r="B180" i="1"/>
  <c r="B183" i="1"/>
  <c r="B186" i="1"/>
  <c r="B189" i="1"/>
  <c r="B192" i="1"/>
  <c r="B195" i="1"/>
  <c r="B198" i="1"/>
  <c r="B201" i="1"/>
  <c r="B204" i="1"/>
  <c r="B207" i="1"/>
  <c r="B210" i="1"/>
  <c r="B213" i="1"/>
  <c r="B216" i="1"/>
  <c r="B219" i="1"/>
  <c r="B222" i="1"/>
  <c r="B225" i="1"/>
  <c r="B228" i="1"/>
  <c r="B231" i="1"/>
  <c r="B234" i="1"/>
  <c r="B237" i="1"/>
  <c r="B240" i="1"/>
  <c r="B243" i="1"/>
  <c r="B246" i="1"/>
  <c r="B249" i="1"/>
  <c r="B252" i="1"/>
  <c r="B255" i="1"/>
  <c r="B258" i="1"/>
  <c r="B261" i="1"/>
  <c r="B264" i="1"/>
  <c r="B267" i="1"/>
  <c r="B270" i="1"/>
  <c r="B273" i="1"/>
  <c r="B276" i="1"/>
  <c r="J10" i="1"/>
  <c r="J54" i="1"/>
  <c r="J60" i="1"/>
  <c r="J63" i="1"/>
  <c r="J66" i="1"/>
  <c r="J68" i="1"/>
  <c r="J67" i="1"/>
  <c r="J69" i="1"/>
  <c r="J71" i="1"/>
  <c r="J70" i="1"/>
  <c r="K10" i="1"/>
  <c r="K69" i="1"/>
  <c r="K71" i="1"/>
  <c r="K70" i="1"/>
  <c r="J72" i="1"/>
  <c r="J74" i="1"/>
  <c r="J73" i="1"/>
  <c r="J75" i="1"/>
  <c r="J77" i="1"/>
  <c r="J76" i="1"/>
  <c r="J78" i="1"/>
  <c r="J80" i="1"/>
  <c r="J79" i="1"/>
  <c r="J81" i="1"/>
  <c r="J83" i="1"/>
  <c r="J82" i="1"/>
  <c r="K81" i="1"/>
  <c r="J84" i="1"/>
  <c r="J86" i="1"/>
  <c r="J85" i="1"/>
  <c r="J87" i="1"/>
  <c r="J89" i="1"/>
  <c r="J88" i="1"/>
  <c r="J90" i="1"/>
  <c r="J92" i="1"/>
  <c r="J91" i="1"/>
  <c r="J93" i="1"/>
  <c r="J95" i="1"/>
  <c r="J94" i="1"/>
  <c r="K93" i="1"/>
  <c r="K95" i="1"/>
  <c r="K94" i="1"/>
  <c r="J96" i="1"/>
  <c r="J98" i="1"/>
  <c r="J97" i="1"/>
  <c r="J99" i="1"/>
  <c r="J101" i="1"/>
  <c r="J102" i="1"/>
  <c r="K96" i="1"/>
  <c r="K98" i="1"/>
  <c r="K97" i="1"/>
  <c r="K84" i="1"/>
  <c r="K86" i="1"/>
  <c r="K85" i="1"/>
  <c r="K72" i="1"/>
  <c r="K90" i="1"/>
  <c r="K92" i="1"/>
  <c r="K91" i="1"/>
  <c r="K78" i="1"/>
  <c r="K80" i="1"/>
  <c r="K79" i="1"/>
  <c r="K66" i="1"/>
  <c r="K68" i="1"/>
  <c r="K67" i="1"/>
  <c r="K87" i="1"/>
  <c r="K89" i="1"/>
  <c r="K88" i="1"/>
  <c r="K75" i="1"/>
  <c r="K77" i="1"/>
  <c r="K76" i="1"/>
  <c r="K83" i="1"/>
  <c r="K82" i="1"/>
  <c r="K74" i="1"/>
  <c r="K73" i="1"/>
  <c r="J100" i="1"/>
  <c r="K99" i="1"/>
  <c r="L10" i="1"/>
  <c r="L93" i="1"/>
  <c r="L95" i="1"/>
  <c r="L94" i="1"/>
  <c r="J62" i="1"/>
  <c r="J61" i="1"/>
  <c r="K60" i="1"/>
  <c r="J65" i="1"/>
  <c r="J64" i="1"/>
  <c r="K63" i="1"/>
  <c r="K65" i="1"/>
  <c r="K64" i="1"/>
  <c r="J104" i="1"/>
  <c r="J103" i="1"/>
  <c r="K102" i="1"/>
  <c r="J105" i="1"/>
  <c r="L87" i="1"/>
  <c r="L89" i="1"/>
  <c r="L88" i="1"/>
  <c r="L63" i="1"/>
  <c r="L65" i="1"/>
  <c r="L64" i="1"/>
  <c r="L72" i="1"/>
  <c r="L66" i="1"/>
  <c r="L68" i="1"/>
  <c r="L67" i="1"/>
  <c r="L84" i="1"/>
  <c r="L86" i="1"/>
  <c r="L85" i="1"/>
  <c r="L75" i="1"/>
  <c r="L77" i="1"/>
  <c r="L76" i="1"/>
  <c r="L90" i="1"/>
  <c r="L92" i="1"/>
  <c r="L91" i="1"/>
  <c r="L69" i="1"/>
  <c r="L71" i="1"/>
  <c r="L70" i="1"/>
  <c r="L81" i="1"/>
  <c r="L83" i="1"/>
  <c r="L82" i="1"/>
  <c r="L96" i="1"/>
  <c r="L98" i="1"/>
  <c r="L97" i="1"/>
  <c r="L78" i="1"/>
  <c r="L80" i="1"/>
  <c r="L79" i="1"/>
  <c r="L74" i="1"/>
  <c r="L73" i="1"/>
  <c r="K104" i="1"/>
  <c r="K103" i="1"/>
  <c r="L102" i="1"/>
  <c r="K101" i="1"/>
  <c r="K100" i="1"/>
  <c r="L99" i="1"/>
  <c r="K62" i="1"/>
  <c r="K61" i="1"/>
  <c r="L60" i="1"/>
  <c r="L62" i="1"/>
  <c r="L61" i="1"/>
  <c r="M10" i="1"/>
  <c r="J108" i="1"/>
  <c r="J107" i="1"/>
  <c r="J106" i="1"/>
  <c r="K105" i="1"/>
  <c r="M84" i="1"/>
  <c r="M86" i="1"/>
  <c r="M85" i="1"/>
  <c r="M96" i="1"/>
  <c r="M98" i="1"/>
  <c r="M97" i="1"/>
  <c r="M93" i="1"/>
  <c r="M95" i="1"/>
  <c r="M94" i="1"/>
  <c r="M72" i="1"/>
  <c r="M74" i="1"/>
  <c r="M73" i="1"/>
  <c r="M63" i="1"/>
  <c r="M65" i="1"/>
  <c r="M64" i="1"/>
  <c r="M81" i="1"/>
  <c r="M83" i="1"/>
  <c r="M82" i="1"/>
  <c r="M66" i="1"/>
  <c r="M68" i="1"/>
  <c r="M67" i="1"/>
  <c r="M90" i="1"/>
  <c r="M92" i="1"/>
  <c r="M91" i="1"/>
  <c r="M69" i="1"/>
  <c r="M71" i="1"/>
  <c r="M70" i="1"/>
  <c r="M75" i="1"/>
  <c r="M77" i="1"/>
  <c r="M76" i="1"/>
  <c r="M78" i="1"/>
  <c r="M80" i="1"/>
  <c r="M79" i="1"/>
  <c r="M87" i="1"/>
  <c r="M89" i="1"/>
  <c r="M88" i="1"/>
  <c r="L101" i="1"/>
  <c r="L100" i="1"/>
  <c r="M99" i="1"/>
  <c r="M101" i="1"/>
  <c r="M100" i="1"/>
  <c r="L104" i="1"/>
  <c r="L103" i="1"/>
  <c r="M102" i="1"/>
  <c r="M104" i="1"/>
  <c r="M103" i="1"/>
  <c r="K107" i="1"/>
  <c r="K106" i="1"/>
  <c r="L105" i="1"/>
  <c r="N10" i="1"/>
  <c r="N84" i="1"/>
  <c r="N86" i="1"/>
  <c r="N85" i="1"/>
  <c r="J110" i="1"/>
  <c r="J109" i="1"/>
  <c r="K108" i="1"/>
  <c r="J111" i="1"/>
  <c r="J113" i="1"/>
  <c r="J112" i="1"/>
  <c r="K111" i="1"/>
  <c r="N72" i="1"/>
  <c r="N74" i="1"/>
  <c r="N73" i="1"/>
  <c r="N69" i="1"/>
  <c r="N71" i="1"/>
  <c r="N70" i="1"/>
  <c r="N93" i="1"/>
  <c r="N95" i="1"/>
  <c r="N94" i="1"/>
  <c r="N96" i="1"/>
  <c r="N98" i="1"/>
  <c r="N97" i="1"/>
  <c r="N102" i="1"/>
  <c r="N104" i="1"/>
  <c r="N103" i="1"/>
  <c r="N78" i="1"/>
  <c r="N80" i="1"/>
  <c r="N79" i="1"/>
  <c r="N66" i="1"/>
  <c r="N68" i="1"/>
  <c r="N67" i="1"/>
  <c r="N99" i="1"/>
  <c r="N101" i="1"/>
  <c r="N100" i="1"/>
  <c r="N75" i="1"/>
  <c r="N77" i="1"/>
  <c r="N76" i="1"/>
  <c r="N81" i="1"/>
  <c r="N83" i="1"/>
  <c r="N82" i="1"/>
  <c r="N87" i="1"/>
  <c r="N89" i="1"/>
  <c r="N88" i="1"/>
  <c r="N90" i="1"/>
  <c r="N92" i="1"/>
  <c r="N91" i="1"/>
  <c r="L107" i="1"/>
  <c r="L106" i="1"/>
  <c r="M105" i="1"/>
  <c r="M107" i="1"/>
  <c r="M106" i="1"/>
  <c r="N105" i="1"/>
  <c r="N107" i="1"/>
  <c r="N106" i="1"/>
  <c r="K110" i="1"/>
  <c r="K109" i="1"/>
  <c r="L108" i="1"/>
  <c r="L110" i="1"/>
  <c r="L109" i="1"/>
  <c r="M108" i="1"/>
  <c r="M110" i="1"/>
  <c r="M109" i="1"/>
  <c r="N108" i="1"/>
  <c r="N110" i="1"/>
  <c r="N109" i="1"/>
  <c r="K113" i="1"/>
  <c r="K112" i="1"/>
  <c r="L111" i="1"/>
  <c r="L113" i="1"/>
  <c r="L112" i="1"/>
  <c r="M111" i="1"/>
  <c r="M113" i="1"/>
  <c r="M112" i="1"/>
  <c r="N111" i="1"/>
  <c r="N113" i="1"/>
  <c r="N112" i="1"/>
  <c r="O10" i="1"/>
  <c r="J114" i="1"/>
  <c r="J116" i="1"/>
  <c r="J115" i="1"/>
  <c r="K114" i="1"/>
  <c r="K116" i="1"/>
  <c r="K115" i="1"/>
  <c r="L114" i="1"/>
  <c r="O78" i="1"/>
  <c r="O80" i="1"/>
  <c r="O79" i="1"/>
  <c r="O102" i="1"/>
  <c r="O104" i="1"/>
  <c r="O103" i="1"/>
  <c r="O69" i="1"/>
  <c r="O71" i="1"/>
  <c r="O70" i="1"/>
  <c r="O84" i="1"/>
  <c r="O86" i="1"/>
  <c r="O85" i="1"/>
  <c r="O111" i="1"/>
  <c r="O113" i="1"/>
  <c r="O112" i="1"/>
  <c r="O108" i="1"/>
  <c r="O110" i="1"/>
  <c r="O109" i="1"/>
  <c r="O72" i="1"/>
  <c r="O74" i="1"/>
  <c r="O73" i="1"/>
  <c r="O90" i="1"/>
  <c r="O92" i="1"/>
  <c r="O91" i="1"/>
  <c r="O75" i="1"/>
  <c r="O77" i="1"/>
  <c r="O76" i="1"/>
  <c r="O99" i="1"/>
  <c r="O101" i="1"/>
  <c r="O100" i="1"/>
  <c r="O87" i="1"/>
  <c r="O89" i="1"/>
  <c r="O88" i="1"/>
  <c r="O96" i="1"/>
  <c r="O98" i="1"/>
  <c r="O97" i="1"/>
  <c r="O81" i="1"/>
  <c r="O83" i="1"/>
  <c r="O82" i="1"/>
  <c r="O105" i="1"/>
  <c r="O107" i="1"/>
  <c r="O106" i="1"/>
  <c r="O93" i="1"/>
  <c r="O95" i="1"/>
  <c r="O94" i="1"/>
  <c r="L116" i="1"/>
  <c r="L115" i="1"/>
  <c r="M114" i="1"/>
  <c r="P10" i="1"/>
  <c r="P78" i="1"/>
  <c r="P80" i="1"/>
  <c r="P79" i="1"/>
  <c r="J117" i="1"/>
  <c r="P75" i="1"/>
  <c r="P77" i="1"/>
  <c r="P76" i="1"/>
  <c r="P96" i="1"/>
  <c r="P98" i="1"/>
  <c r="P97" i="1"/>
  <c r="P93" i="1"/>
  <c r="P95" i="1"/>
  <c r="P94" i="1"/>
  <c r="P87" i="1"/>
  <c r="P89" i="1"/>
  <c r="P88" i="1"/>
  <c r="P72" i="1"/>
  <c r="P74" i="1"/>
  <c r="P73" i="1"/>
  <c r="P81" i="1"/>
  <c r="P111" i="1"/>
  <c r="P113" i="1"/>
  <c r="P112" i="1"/>
  <c r="P90" i="1"/>
  <c r="P92" i="1"/>
  <c r="P91" i="1"/>
  <c r="P84" i="1"/>
  <c r="P86" i="1"/>
  <c r="P85" i="1"/>
  <c r="P105" i="1"/>
  <c r="P107" i="1"/>
  <c r="P106" i="1"/>
  <c r="P102" i="1"/>
  <c r="P104" i="1"/>
  <c r="P103" i="1"/>
  <c r="P99" i="1"/>
  <c r="P101" i="1"/>
  <c r="P100" i="1"/>
  <c r="P108" i="1"/>
  <c r="P110" i="1"/>
  <c r="P109" i="1"/>
  <c r="P83" i="1"/>
  <c r="P82" i="1"/>
  <c r="M116" i="1"/>
  <c r="M115" i="1"/>
  <c r="N114" i="1"/>
  <c r="N116" i="1"/>
  <c r="N115" i="1"/>
  <c r="O114" i="1"/>
  <c r="O116" i="1"/>
  <c r="O115" i="1"/>
  <c r="P114" i="1"/>
  <c r="Q10" i="1"/>
  <c r="J119" i="1"/>
  <c r="J118" i="1"/>
  <c r="K117" i="1"/>
  <c r="J120" i="1"/>
  <c r="Q75" i="1"/>
  <c r="Q77" i="1"/>
  <c r="Q76" i="1"/>
  <c r="Q87" i="1"/>
  <c r="Q89" i="1"/>
  <c r="Q88" i="1"/>
  <c r="Q90" i="1"/>
  <c r="Q92" i="1"/>
  <c r="Q91" i="1"/>
  <c r="Q111" i="1"/>
  <c r="Q113" i="1"/>
  <c r="Q112" i="1"/>
  <c r="Q81" i="1"/>
  <c r="Q83" i="1"/>
  <c r="Q82" i="1"/>
  <c r="Q93" i="1"/>
  <c r="Q95" i="1"/>
  <c r="Q94" i="1"/>
  <c r="Q96" i="1"/>
  <c r="Q98" i="1"/>
  <c r="Q97" i="1"/>
  <c r="Q105" i="1"/>
  <c r="Q107" i="1"/>
  <c r="Q106" i="1"/>
  <c r="Q108" i="1"/>
  <c r="Q110" i="1"/>
  <c r="Q109" i="1"/>
  <c r="Q102" i="1"/>
  <c r="Q104" i="1"/>
  <c r="Q103" i="1"/>
  <c r="Q78" i="1"/>
  <c r="Q80" i="1"/>
  <c r="Q79" i="1"/>
  <c r="Q99" i="1"/>
  <c r="Q101" i="1"/>
  <c r="Q100" i="1"/>
  <c r="Q84" i="1"/>
  <c r="Q86" i="1"/>
  <c r="Q85" i="1"/>
  <c r="P116" i="1"/>
  <c r="P115" i="1"/>
  <c r="Q114" i="1"/>
  <c r="K119" i="1"/>
  <c r="K118" i="1"/>
  <c r="L117" i="1"/>
  <c r="L119" i="1"/>
  <c r="L118" i="1"/>
  <c r="M117" i="1"/>
  <c r="R10" i="1"/>
  <c r="J123" i="1"/>
  <c r="J122" i="1"/>
  <c r="J121" i="1"/>
  <c r="K120" i="1"/>
  <c r="K122" i="1"/>
  <c r="K121" i="1"/>
  <c r="L120" i="1"/>
  <c r="R84" i="1"/>
  <c r="R86" i="1"/>
  <c r="R85" i="1"/>
  <c r="R108" i="1"/>
  <c r="R110" i="1"/>
  <c r="R109" i="1"/>
  <c r="R81" i="1"/>
  <c r="R83" i="1"/>
  <c r="R82" i="1"/>
  <c r="R102" i="1"/>
  <c r="R104" i="1"/>
  <c r="R103" i="1"/>
  <c r="R93" i="1"/>
  <c r="R95" i="1"/>
  <c r="R94" i="1"/>
  <c r="R87" i="1"/>
  <c r="R89" i="1"/>
  <c r="R88" i="1"/>
  <c r="R105" i="1"/>
  <c r="R107" i="1"/>
  <c r="R106" i="1"/>
  <c r="R99" i="1"/>
  <c r="R101" i="1"/>
  <c r="R100" i="1"/>
  <c r="R111" i="1"/>
  <c r="R113" i="1"/>
  <c r="R112" i="1"/>
  <c r="R78" i="1"/>
  <c r="R80" i="1"/>
  <c r="R79" i="1"/>
  <c r="R96" i="1"/>
  <c r="R98" i="1"/>
  <c r="R97" i="1"/>
  <c r="R90" i="1"/>
  <c r="R92" i="1"/>
  <c r="R91" i="1"/>
  <c r="Q116" i="1"/>
  <c r="Q115" i="1"/>
  <c r="R114" i="1"/>
  <c r="M119" i="1"/>
  <c r="M118" i="1"/>
  <c r="N117" i="1"/>
  <c r="L122" i="1"/>
  <c r="L121" i="1"/>
  <c r="M120" i="1"/>
  <c r="S10" i="1"/>
  <c r="S81" i="1"/>
  <c r="S83" i="1"/>
  <c r="S82" i="1"/>
  <c r="J125" i="1"/>
  <c r="J124" i="1"/>
  <c r="K123" i="1"/>
  <c r="J126" i="1"/>
  <c r="J128" i="1"/>
  <c r="J127" i="1"/>
  <c r="K126" i="1"/>
  <c r="S99" i="1"/>
  <c r="S101" i="1"/>
  <c r="S100" i="1"/>
  <c r="S108" i="1"/>
  <c r="S110" i="1"/>
  <c r="S109" i="1"/>
  <c r="S90" i="1"/>
  <c r="S92" i="1"/>
  <c r="S91" i="1"/>
  <c r="S87" i="1"/>
  <c r="S89" i="1"/>
  <c r="S88" i="1"/>
  <c r="S111" i="1"/>
  <c r="S113" i="1"/>
  <c r="S112" i="1"/>
  <c r="S93" i="1"/>
  <c r="S95" i="1"/>
  <c r="S94" i="1"/>
  <c r="S96" i="1"/>
  <c r="S98" i="1"/>
  <c r="S97" i="1"/>
  <c r="S105" i="1"/>
  <c r="S107" i="1"/>
  <c r="S106" i="1"/>
  <c r="S102" i="1"/>
  <c r="S104" i="1"/>
  <c r="S103" i="1"/>
  <c r="S84" i="1"/>
  <c r="S86" i="1"/>
  <c r="S85" i="1"/>
  <c r="M122" i="1"/>
  <c r="M121" i="1"/>
  <c r="N120" i="1"/>
  <c r="N122" i="1"/>
  <c r="N121" i="1"/>
  <c r="O120" i="1"/>
  <c r="O122" i="1"/>
  <c r="O121" i="1"/>
  <c r="P120" i="1"/>
  <c r="R116" i="1"/>
  <c r="R115" i="1"/>
  <c r="S114" i="1"/>
  <c r="S116" i="1"/>
  <c r="S115" i="1"/>
  <c r="K128" i="1"/>
  <c r="K127" i="1"/>
  <c r="L126" i="1"/>
  <c r="K125" i="1"/>
  <c r="K124" i="1"/>
  <c r="L123" i="1"/>
  <c r="L125" i="1"/>
  <c r="L124" i="1"/>
  <c r="M123" i="1"/>
  <c r="M125" i="1"/>
  <c r="M124" i="1"/>
  <c r="N123" i="1"/>
  <c r="N125" i="1"/>
  <c r="N124" i="1"/>
  <c r="O123" i="1"/>
  <c r="O125" i="1"/>
  <c r="O124" i="1"/>
  <c r="P123" i="1"/>
  <c r="P125" i="1"/>
  <c r="P124" i="1"/>
  <c r="Q123" i="1"/>
  <c r="Q125" i="1"/>
  <c r="Q124" i="1"/>
  <c r="R123" i="1"/>
  <c r="R125" i="1"/>
  <c r="R124" i="1"/>
  <c r="S123" i="1"/>
  <c r="S125" i="1"/>
  <c r="S124" i="1"/>
  <c r="N119" i="1"/>
  <c r="N118" i="1"/>
  <c r="O117" i="1"/>
  <c r="O119" i="1"/>
  <c r="O118" i="1"/>
  <c r="P117" i="1"/>
  <c r="T10" i="1"/>
  <c r="J129" i="1"/>
  <c r="T111" i="1"/>
  <c r="T113" i="1"/>
  <c r="T112" i="1"/>
  <c r="T102" i="1"/>
  <c r="T104" i="1"/>
  <c r="T103" i="1"/>
  <c r="T99" i="1"/>
  <c r="T101" i="1"/>
  <c r="T100" i="1"/>
  <c r="T108" i="1"/>
  <c r="T110" i="1"/>
  <c r="T109" i="1"/>
  <c r="T114" i="1"/>
  <c r="T116" i="1"/>
  <c r="T115" i="1"/>
  <c r="T105" i="1"/>
  <c r="T107" i="1"/>
  <c r="T106" i="1"/>
  <c r="T90" i="1"/>
  <c r="T92" i="1"/>
  <c r="T91" i="1"/>
  <c r="T123" i="1"/>
  <c r="T125" i="1"/>
  <c r="T124" i="1"/>
  <c r="T96" i="1"/>
  <c r="T98" i="1"/>
  <c r="T97" i="1"/>
  <c r="T87" i="1"/>
  <c r="T89" i="1"/>
  <c r="T88" i="1"/>
  <c r="T84" i="1"/>
  <c r="T86" i="1"/>
  <c r="T85" i="1"/>
  <c r="T93" i="1"/>
  <c r="T95" i="1"/>
  <c r="T94" i="1"/>
  <c r="L128" i="1"/>
  <c r="L127" i="1"/>
  <c r="M126" i="1"/>
  <c r="P119" i="1"/>
  <c r="P118" i="1"/>
  <c r="Q117" i="1"/>
  <c r="P122" i="1"/>
  <c r="P121" i="1"/>
  <c r="Q120" i="1"/>
  <c r="U10" i="1"/>
  <c r="J132" i="1"/>
  <c r="J134" i="1"/>
  <c r="J133" i="1"/>
  <c r="K132" i="1"/>
  <c r="K134" i="1"/>
  <c r="K133" i="1"/>
  <c r="L132" i="1"/>
  <c r="J131" i="1"/>
  <c r="J130" i="1"/>
  <c r="K129" i="1"/>
  <c r="K131" i="1"/>
  <c r="K130" i="1"/>
  <c r="L129" i="1"/>
  <c r="L131" i="1"/>
  <c r="L130" i="1"/>
  <c r="M129" i="1"/>
  <c r="M131" i="1"/>
  <c r="M130" i="1"/>
  <c r="N129" i="1"/>
  <c r="N131" i="1"/>
  <c r="N130" i="1"/>
  <c r="O129" i="1"/>
  <c r="O131" i="1"/>
  <c r="O130" i="1"/>
  <c r="P129" i="1"/>
  <c r="U96" i="1"/>
  <c r="U98" i="1"/>
  <c r="U97" i="1"/>
  <c r="U114" i="1"/>
  <c r="U111" i="1"/>
  <c r="U113" i="1"/>
  <c r="U112" i="1"/>
  <c r="U90" i="1"/>
  <c r="U92" i="1"/>
  <c r="U91" i="1"/>
  <c r="U99" i="1"/>
  <c r="U101" i="1"/>
  <c r="U100" i="1"/>
  <c r="U93" i="1"/>
  <c r="U95" i="1"/>
  <c r="U94" i="1"/>
  <c r="U123" i="1"/>
  <c r="U125" i="1"/>
  <c r="U124" i="1"/>
  <c r="U108" i="1"/>
  <c r="U110" i="1"/>
  <c r="U109" i="1"/>
  <c r="U87" i="1"/>
  <c r="U89" i="1"/>
  <c r="U88" i="1"/>
  <c r="U105" i="1"/>
  <c r="U107" i="1"/>
  <c r="U106" i="1"/>
  <c r="U102" i="1"/>
  <c r="U104" i="1"/>
  <c r="U103" i="1"/>
  <c r="Q122" i="1"/>
  <c r="Q121" i="1"/>
  <c r="R120" i="1"/>
  <c r="L134" i="1"/>
  <c r="L133" i="1"/>
  <c r="M132" i="1"/>
  <c r="M134" i="1"/>
  <c r="M133" i="1"/>
  <c r="N132" i="1"/>
  <c r="U116" i="1"/>
  <c r="U115" i="1"/>
  <c r="Q119" i="1"/>
  <c r="Q118" i="1"/>
  <c r="R117" i="1"/>
  <c r="M128" i="1"/>
  <c r="M127" i="1"/>
  <c r="N126" i="1"/>
  <c r="N128" i="1"/>
  <c r="N127" i="1"/>
  <c r="O126" i="1"/>
  <c r="P131" i="1"/>
  <c r="P130" i="1"/>
  <c r="Q129" i="1"/>
  <c r="V10" i="1"/>
  <c r="J135" i="1"/>
  <c r="J137" i="1"/>
  <c r="J136" i="1"/>
  <c r="K135" i="1"/>
  <c r="V96" i="1"/>
  <c r="V98" i="1"/>
  <c r="V97" i="1"/>
  <c r="V99" i="1"/>
  <c r="V101" i="1"/>
  <c r="V100" i="1"/>
  <c r="V108" i="1"/>
  <c r="V110" i="1"/>
  <c r="V109" i="1"/>
  <c r="V123" i="1"/>
  <c r="V125" i="1"/>
  <c r="V124" i="1"/>
  <c r="V114" i="1"/>
  <c r="V116" i="1"/>
  <c r="V115" i="1"/>
  <c r="V105" i="1"/>
  <c r="V107" i="1"/>
  <c r="V106" i="1"/>
  <c r="V93" i="1"/>
  <c r="V95" i="1"/>
  <c r="V94" i="1"/>
  <c r="V111" i="1"/>
  <c r="V113" i="1"/>
  <c r="V112" i="1"/>
  <c r="V102" i="1"/>
  <c r="V104" i="1"/>
  <c r="V103" i="1"/>
  <c r="V90" i="1"/>
  <c r="V92" i="1"/>
  <c r="V91" i="1"/>
  <c r="R119" i="1"/>
  <c r="R118" i="1"/>
  <c r="S117" i="1"/>
  <c r="R122" i="1"/>
  <c r="R121" i="1"/>
  <c r="S120" i="1"/>
  <c r="K137" i="1"/>
  <c r="K136" i="1"/>
  <c r="L135" i="1"/>
  <c r="L137" i="1"/>
  <c r="L136" i="1"/>
  <c r="M135" i="1"/>
  <c r="M137" i="1"/>
  <c r="M136" i="1"/>
  <c r="N135" i="1"/>
  <c r="N137" i="1"/>
  <c r="N136" i="1"/>
  <c r="O135" i="1"/>
  <c r="O137" i="1"/>
  <c r="O136" i="1"/>
  <c r="P135" i="1"/>
  <c r="O128" i="1"/>
  <c r="O127" i="1"/>
  <c r="P126" i="1"/>
  <c r="Q131" i="1"/>
  <c r="Q130" i="1"/>
  <c r="R129" i="1"/>
  <c r="R131" i="1"/>
  <c r="R130" i="1"/>
  <c r="S129" i="1"/>
  <c r="S131" i="1"/>
  <c r="S130" i="1"/>
  <c r="T129" i="1"/>
  <c r="T131" i="1"/>
  <c r="T130" i="1"/>
  <c r="U129" i="1"/>
  <c r="U131" i="1"/>
  <c r="U130" i="1"/>
  <c r="V129" i="1"/>
  <c r="N134" i="1"/>
  <c r="N133" i="1"/>
  <c r="O132" i="1"/>
  <c r="O134" i="1"/>
  <c r="O133" i="1"/>
  <c r="P132" i="1"/>
  <c r="W10" i="1"/>
  <c r="W96" i="1"/>
  <c r="W98" i="1"/>
  <c r="W97" i="1"/>
  <c r="J138" i="1"/>
  <c r="J140" i="1"/>
  <c r="J139" i="1"/>
  <c r="K138" i="1"/>
  <c r="K140" i="1"/>
  <c r="K139" i="1"/>
  <c r="L138" i="1"/>
  <c r="L140" i="1"/>
  <c r="L139" i="1"/>
  <c r="M138" i="1"/>
  <c r="M140" i="1"/>
  <c r="M139" i="1"/>
  <c r="N138" i="1"/>
  <c r="W102" i="1"/>
  <c r="W104" i="1"/>
  <c r="W103" i="1"/>
  <c r="W123" i="1"/>
  <c r="W125" i="1"/>
  <c r="W124" i="1"/>
  <c r="W108" i="1"/>
  <c r="W110" i="1"/>
  <c r="W109" i="1"/>
  <c r="W111" i="1"/>
  <c r="W113" i="1"/>
  <c r="W112" i="1"/>
  <c r="W105" i="1"/>
  <c r="W107" i="1"/>
  <c r="W106" i="1"/>
  <c r="W99" i="1"/>
  <c r="W101" i="1"/>
  <c r="W100" i="1"/>
  <c r="W114" i="1"/>
  <c r="W116" i="1"/>
  <c r="W115" i="1"/>
  <c r="W93" i="1"/>
  <c r="W95" i="1"/>
  <c r="W94" i="1"/>
  <c r="V131" i="1"/>
  <c r="V130" i="1"/>
  <c r="W129" i="1"/>
  <c r="W131" i="1"/>
  <c r="W130" i="1"/>
  <c r="P134" i="1"/>
  <c r="P133" i="1"/>
  <c r="Q132" i="1"/>
  <c r="Q134" i="1"/>
  <c r="Q133" i="1"/>
  <c r="R132" i="1"/>
  <c r="P128" i="1"/>
  <c r="P127" i="1"/>
  <c r="Q126" i="1"/>
  <c r="S119" i="1"/>
  <c r="S118" i="1"/>
  <c r="T117" i="1"/>
  <c r="T119" i="1"/>
  <c r="T118" i="1"/>
  <c r="U117" i="1"/>
  <c r="S122" i="1"/>
  <c r="S121" i="1"/>
  <c r="T120" i="1"/>
  <c r="N140" i="1"/>
  <c r="N139" i="1"/>
  <c r="O138" i="1"/>
  <c r="O140" i="1"/>
  <c r="O139" i="1"/>
  <c r="P138" i="1"/>
  <c r="P140" i="1"/>
  <c r="P139" i="1"/>
  <c r="Q138" i="1"/>
  <c r="Q140" i="1"/>
  <c r="Q139" i="1"/>
  <c r="R138" i="1"/>
  <c r="P137" i="1"/>
  <c r="P136" i="1"/>
  <c r="Q135" i="1"/>
  <c r="Q137" i="1"/>
  <c r="Q136" i="1"/>
  <c r="R135" i="1"/>
  <c r="R137" i="1"/>
  <c r="R136" i="1"/>
  <c r="S135" i="1"/>
  <c r="S137" i="1"/>
  <c r="S136" i="1"/>
  <c r="T135" i="1"/>
  <c r="T137" i="1"/>
  <c r="T136" i="1"/>
  <c r="U135" i="1"/>
  <c r="X10" i="1"/>
  <c r="X96" i="1"/>
  <c r="X98" i="1"/>
  <c r="X97" i="1"/>
  <c r="J141" i="1"/>
  <c r="J143" i="1"/>
  <c r="J142" i="1"/>
  <c r="K141" i="1"/>
  <c r="K143" i="1"/>
  <c r="K142" i="1"/>
  <c r="L141" i="1"/>
  <c r="L143" i="1"/>
  <c r="L142" i="1"/>
  <c r="M141" i="1"/>
  <c r="X114" i="1"/>
  <c r="X116" i="1"/>
  <c r="X115" i="1"/>
  <c r="X108" i="1"/>
  <c r="X110" i="1"/>
  <c r="X109" i="1"/>
  <c r="X111" i="1"/>
  <c r="X113" i="1"/>
  <c r="X112" i="1"/>
  <c r="X99" i="1"/>
  <c r="X101" i="1"/>
  <c r="X100" i="1"/>
  <c r="X123" i="1"/>
  <c r="X125" i="1"/>
  <c r="X124" i="1"/>
  <c r="X129" i="1"/>
  <c r="X131" i="1"/>
  <c r="X130" i="1"/>
  <c r="X105" i="1"/>
  <c r="X107" i="1"/>
  <c r="X106" i="1"/>
  <c r="X102" i="1"/>
  <c r="X104" i="1"/>
  <c r="X103" i="1"/>
  <c r="U137" i="1"/>
  <c r="U136" i="1"/>
  <c r="V135" i="1"/>
  <c r="V137" i="1"/>
  <c r="V136" i="1"/>
  <c r="W135" i="1"/>
  <c r="W137" i="1"/>
  <c r="W136" i="1"/>
  <c r="X135" i="1"/>
  <c r="X137" i="1"/>
  <c r="X136" i="1"/>
  <c r="Q128" i="1"/>
  <c r="Q127" i="1"/>
  <c r="R126" i="1"/>
  <c r="R134" i="1"/>
  <c r="R133" i="1"/>
  <c r="S132" i="1"/>
  <c r="S134" i="1"/>
  <c r="S133" i="1"/>
  <c r="T132" i="1"/>
  <c r="T134" i="1"/>
  <c r="T133" i="1"/>
  <c r="U132" i="1"/>
  <c r="U134" i="1"/>
  <c r="U133" i="1"/>
  <c r="V132" i="1"/>
  <c r="V134" i="1"/>
  <c r="V133" i="1"/>
  <c r="W132" i="1"/>
  <c r="W134" i="1"/>
  <c r="W133" i="1"/>
  <c r="X132" i="1"/>
  <c r="T122" i="1"/>
  <c r="T121" i="1"/>
  <c r="U120" i="1"/>
  <c r="U119" i="1"/>
  <c r="U118" i="1"/>
  <c r="V117" i="1"/>
  <c r="V119" i="1"/>
  <c r="V118" i="1"/>
  <c r="W117" i="1"/>
  <c r="W119" i="1"/>
  <c r="W118" i="1"/>
  <c r="X117" i="1"/>
  <c r="X119" i="1"/>
  <c r="X118" i="1"/>
  <c r="M143" i="1"/>
  <c r="M142" i="1"/>
  <c r="N141" i="1"/>
  <c r="N143" i="1"/>
  <c r="N142" i="1"/>
  <c r="O141" i="1"/>
  <c r="O143" i="1"/>
  <c r="O142" i="1"/>
  <c r="P141" i="1"/>
  <c r="R140" i="1"/>
  <c r="R139" i="1"/>
  <c r="S138" i="1"/>
  <c r="Y10" i="1"/>
  <c r="Y114" i="1"/>
  <c r="Y116" i="1"/>
  <c r="Y115" i="1"/>
  <c r="J144" i="1"/>
  <c r="J146" i="1"/>
  <c r="J145" i="1"/>
  <c r="K144" i="1"/>
  <c r="Y135" i="1"/>
  <c r="Y137" i="1"/>
  <c r="Y136" i="1"/>
  <c r="Y123" i="1"/>
  <c r="Y125" i="1"/>
  <c r="Y124" i="1"/>
  <c r="Y102" i="1"/>
  <c r="Y104" i="1"/>
  <c r="Y103" i="1"/>
  <c r="Y99" i="1"/>
  <c r="Y101" i="1"/>
  <c r="Y100" i="1"/>
  <c r="Y111" i="1"/>
  <c r="Y113" i="1"/>
  <c r="Y112" i="1"/>
  <c r="Y105" i="1"/>
  <c r="Y107" i="1"/>
  <c r="Y106" i="1"/>
  <c r="Y108" i="1"/>
  <c r="Y110" i="1"/>
  <c r="Y109" i="1"/>
  <c r="Y117" i="1"/>
  <c r="Y119" i="1"/>
  <c r="Y118" i="1"/>
  <c r="Y129" i="1"/>
  <c r="Y131" i="1"/>
  <c r="Y130" i="1"/>
  <c r="S140" i="1"/>
  <c r="S139" i="1"/>
  <c r="T138" i="1"/>
  <c r="T140" i="1"/>
  <c r="T139" i="1"/>
  <c r="U138" i="1"/>
  <c r="U140" i="1"/>
  <c r="U139" i="1"/>
  <c r="V138" i="1"/>
  <c r="U122" i="1"/>
  <c r="U121" i="1"/>
  <c r="V120" i="1"/>
  <c r="X134" i="1"/>
  <c r="X133" i="1"/>
  <c r="Y132" i="1"/>
  <c r="R128" i="1"/>
  <c r="R127" i="1"/>
  <c r="S126" i="1"/>
  <c r="S128" i="1"/>
  <c r="S127" i="1"/>
  <c r="T126" i="1"/>
  <c r="T128" i="1"/>
  <c r="T127" i="1"/>
  <c r="U126" i="1"/>
  <c r="U128" i="1"/>
  <c r="U127" i="1"/>
  <c r="V126" i="1"/>
  <c r="V128" i="1"/>
  <c r="V127" i="1"/>
  <c r="W126" i="1"/>
  <c r="W128" i="1"/>
  <c r="W127" i="1"/>
  <c r="X126" i="1"/>
  <c r="K146" i="1"/>
  <c r="K145" i="1"/>
  <c r="L144" i="1"/>
  <c r="P143" i="1"/>
  <c r="P142" i="1"/>
  <c r="Q141" i="1"/>
  <c r="Z10" i="1"/>
  <c r="J147" i="1"/>
  <c r="J149" i="1"/>
  <c r="J148" i="1"/>
  <c r="K147" i="1"/>
  <c r="K149" i="1"/>
  <c r="K148" i="1"/>
  <c r="L147" i="1"/>
  <c r="L149" i="1"/>
  <c r="L148" i="1"/>
  <c r="M147" i="1"/>
  <c r="Z135" i="1"/>
  <c r="Z137" i="1"/>
  <c r="Z136" i="1"/>
  <c r="Z117" i="1"/>
  <c r="Z119" i="1"/>
  <c r="Z118" i="1"/>
  <c r="Z114" i="1"/>
  <c r="Z116" i="1"/>
  <c r="Z115" i="1"/>
  <c r="Z129" i="1"/>
  <c r="Z131" i="1"/>
  <c r="Z130" i="1"/>
  <c r="Z102" i="1"/>
  <c r="Z104" i="1"/>
  <c r="Z103" i="1"/>
  <c r="Z111" i="1"/>
  <c r="Z113" i="1"/>
  <c r="Z112" i="1"/>
  <c r="Z108" i="1"/>
  <c r="Z110" i="1"/>
  <c r="Z109" i="1"/>
  <c r="Z123" i="1"/>
  <c r="Z125" i="1"/>
  <c r="Z124" i="1"/>
  <c r="Z105" i="1"/>
  <c r="Z107" i="1"/>
  <c r="Z106" i="1"/>
  <c r="Y134" i="1"/>
  <c r="Y133" i="1"/>
  <c r="Z132" i="1"/>
  <c r="V122" i="1"/>
  <c r="V121" i="1"/>
  <c r="W120" i="1"/>
  <c r="W122" i="1"/>
  <c r="W121" i="1"/>
  <c r="X120" i="1"/>
  <c r="X122" i="1"/>
  <c r="X121" i="1"/>
  <c r="Y120" i="1"/>
  <c r="L146" i="1"/>
  <c r="L145" i="1"/>
  <c r="M144" i="1"/>
  <c r="M146" i="1"/>
  <c r="M145" i="1"/>
  <c r="N144" i="1"/>
  <c r="Q143" i="1"/>
  <c r="Q142" i="1"/>
  <c r="R141" i="1"/>
  <c r="R143" i="1"/>
  <c r="R142" i="1"/>
  <c r="S141" i="1"/>
  <c r="S143" i="1"/>
  <c r="S142" i="1"/>
  <c r="T141" i="1"/>
  <c r="T143" i="1"/>
  <c r="T142" i="1"/>
  <c r="U141" i="1"/>
  <c r="X128" i="1"/>
  <c r="X127" i="1"/>
  <c r="Y126" i="1"/>
  <c r="Y128" i="1"/>
  <c r="Y127" i="1"/>
  <c r="Z126" i="1"/>
  <c r="M149" i="1"/>
  <c r="M148" i="1"/>
  <c r="N147" i="1"/>
  <c r="V140" i="1"/>
  <c r="V139" i="1"/>
  <c r="W138" i="1"/>
  <c r="W140" i="1"/>
  <c r="W139" i="1"/>
  <c r="X138" i="1"/>
  <c r="X140" i="1"/>
  <c r="X139" i="1"/>
  <c r="Y138" i="1"/>
  <c r="Y140" i="1"/>
  <c r="Y139" i="1"/>
  <c r="Z138" i="1"/>
  <c r="AA10" i="1"/>
  <c r="J150" i="1"/>
  <c r="J152" i="1"/>
  <c r="J151" i="1"/>
  <c r="K150" i="1"/>
  <c r="K152" i="1"/>
  <c r="K151" i="1"/>
  <c r="L150" i="1"/>
  <c r="L152" i="1"/>
  <c r="L151" i="1"/>
  <c r="M150" i="1"/>
  <c r="M152" i="1"/>
  <c r="M151" i="1"/>
  <c r="N150" i="1"/>
  <c r="N152" i="1"/>
  <c r="N151" i="1"/>
  <c r="O150" i="1"/>
  <c r="AA111" i="1"/>
  <c r="AA113" i="1"/>
  <c r="AA112" i="1"/>
  <c r="AA117" i="1"/>
  <c r="AA119" i="1"/>
  <c r="AA118" i="1"/>
  <c r="AA105" i="1"/>
  <c r="AA107" i="1"/>
  <c r="AA106" i="1"/>
  <c r="AA114" i="1"/>
  <c r="AA116" i="1"/>
  <c r="AA115" i="1"/>
  <c r="AA135" i="1"/>
  <c r="AA137" i="1"/>
  <c r="AA136" i="1"/>
  <c r="AA123" i="1"/>
  <c r="AA125" i="1"/>
  <c r="AA124" i="1"/>
  <c r="AA129" i="1"/>
  <c r="AA131" i="1"/>
  <c r="AA130" i="1"/>
  <c r="AA108" i="1"/>
  <c r="AA110" i="1"/>
  <c r="AA109" i="1"/>
  <c r="Z128" i="1"/>
  <c r="Z127" i="1"/>
  <c r="AA126" i="1"/>
  <c r="AA128" i="1"/>
  <c r="AA127" i="1"/>
  <c r="Z140" i="1"/>
  <c r="Z139" i="1"/>
  <c r="AA138" i="1"/>
  <c r="AA140" i="1"/>
  <c r="AA139" i="1"/>
  <c r="U143" i="1"/>
  <c r="U142" i="1"/>
  <c r="V141" i="1"/>
  <c r="V143" i="1"/>
  <c r="V142" i="1"/>
  <c r="W141" i="1"/>
  <c r="Z134" i="1"/>
  <c r="Z133" i="1"/>
  <c r="AA132" i="1"/>
  <c r="N149" i="1"/>
  <c r="N148" i="1"/>
  <c r="O147" i="1"/>
  <c r="O149" i="1"/>
  <c r="O148" i="1"/>
  <c r="P147" i="1"/>
  <c r="Y122" i="1"/>
  <c r="Y121" i="1"/>
  <c r="Z120" i="1"/>
  <c r="Z122" i="1"/>
  <c r="Z121" i="1"/>
  <c r="AA120" i="1"/>
  <c r="O152" i="1"/>
  <c r="O151" i="1"/>
  <c r="P150" i="1"/>
  <c r="N146" i="1"/>
  <c r="N145" i="1"/>
  <c r="O144" i="1"/>
  <c r="O146" i="1"/>
  <c r="O145" i="1"/>
  <c r="P144" i="1"/>
  <c r="P146" i="1"/>
  <c r="P145" i="1"/>
  <c r="Q144" i="1"/>
  <c r="AB10" i="1"/>
  <c r="AB111" i="1"/>
  <c r="AB113" i="1"/>
  <c r="AB112" i="1"/>
  <c r="J153" i="1"/>
  <c r="J155" i="1"/>
  <c r="J154" i="1"/>
  <c r="K153" i="1"/>
  <c r="AB108" i="1"/>
  <c r="AB110" i="1"/>
  <c r="AB109" i="1"/>
  <c r="AB138" i="1"/>
  <c r="AB140" i="1"/>
  <c r="AB139" i="1"/>
  <c r="AB123" i="1"/>
  <c r="AB125" i="1"/>
  <c r="AB124" i="1"/>
  <c r="AB117" i="1"/>
  <c r="AB119" i="1"/>
  <c r="AB118" i="1"/>
  <c r="AB126" i="1"/>
  <c r="AB128" i="1"/>
  <c r="AB127" i="1"/>
  <c r="AB114" i="1"/>
  <c r="AB116" i="1"/>
  <c r="AB115" i="1"/>
  <c r="AB135" i="1"/>
  <c r="AB137" i="1"/>
  <c r="AB136" i="1"/>
  <c r="AB129" i="1"/>
  <c r="AB131" i="1"/>
  <c r="AB130" i="1"/>
  <c r="P152" i="1"/>
  <c r="P151" i="1"/>
  <c r="Q150" i="1"/>
  <c r="Q146" i="1"/>
  <c r="Q145" i="1"/>
  <c r="R144" i="1"/>
  <c r="R146" i="1"/>
  <c r="R145" i="1"/>
  <c r="S144" i="1"/>
  <c r="AA122" i="1"/>
  <c r="AA121" i="1"/>
  <c r="AB120" i="1"/>
  <c r="AB122" i="1"/>
  <c r="AB121" i="1"/>
  <c r="P149" i="1"/>
  <c r="P148" i="1"/>
  <c r="Q147" i="1"/>
  <c r="AA134" i="1"/>
  <c r="AA133" i="1"/>
  <c r="AB132" i="1"/>
  <c r="AB134" i="1"/>
  <c r="AB133" i="1"/>
  <c r="K155" i="1"/>
  <c r="K154" i="1"/>
  <c r="L153" i="1"/>
  <c r="W143" i="1"/>
  <c r="W142" i="1"/>
  <c r="X141" i="1"/>
  <c r="X143" i="1"/>
  <c r="X142" i="1"/>
  <c r="Y141" i="1"/>
  <c r="Y143" i="1"/>
  <c r="Y142" i="1"/>
  <c r="Z141" i="1"/>
  <c r="Z143" i="1"/>
  <c r="Z142" i="1"/>
  <c r="AA141" i="1"/>
  <c r="AA143" i="1"/>
  <c r="AA142" i="1"/>
  <c r="AB141" i="1"/>
  <c r="AC10" i="1"/>
  <c r="AC138" i="1"/>
  <c r="AC140" i="1"/>
  <c r="AC139" i="1"/>
  <c r="J156" i="1"/>
  <c r="AC129" i="1"/>
  <c r="AC131" i="1"/>
  <c r="AC130" i="1"/>
  <c r="AC120" i="1"/>
  <c r="AC126" i="1"/>
  <c r="AC128" i="1"/>
  <c r="AC127" i="1"/>
  <c r="AC111" i="1"/>
  <c r="AC113" i="1"/>
  <c r="AC112" i="1"/>
  <c r="AC117" i="1"/>
  <c r="AC119" i="1"/>
  <c r="AC118" i="1"/>
  <c r="AC114" i="1"/>
  <c r="AC116" i="1"/>
  <c r="AC115" i="1"/>
  <c r="AC132" i="1"/>
  <c r="AC134" i="1"/>
  <c r="AC133" i="1"/>
  <c r="AC123" i="1"/>
  <c r="AC125" i="1"/>
  <c r="AC124" i="1"/>
  <c r="AC135" i="1"/>
  <c r="AC137" i="1"/>
  <c r="AC136" i="1"/>
  <c r="AB143" i="1"/>
  <c r="AB142" i="1"/>
  <c r="AC141" i="1"/>
  <c r="S146" i="1"/>
  <c r="S145" i="1"/>
  <c r="T144" i="1"/>
  <c r="T146" i="1"/>
  <c r="T145" i="1"/>
  <c r="U144" i="1"/>
  <c r="U146" i="1"/>
  <c r="U145" i="1"/>
  <c r="V144" i="1"/>
  <c r="V146" i="1"/>
  <c r="V145" i="1"/>
  <c r="W144" i="1"/>
  <c r="W146" i="1"/>
  <c r="W145" i="1"/>
  <c r="X144" i="1"/>
  <c r="X146" i="1"/>
  <c r="X145" i="1"/>
  <c r="Y144" i="1"/>
  <c r="Q149" i="1"/>
  <c r="Q148" i="1"/>
  <c r="R147" i="1"/>
  <c r="L155" i="1"/>
  <c r="L154" i="1"/>
  <c r="M153" i="1"/>
  <c r="M155" i="1"/>
  <c r="M154" i="1"/>
  <c r="N153" i="1"/>
  <c r="AC122" i="1"/>
  <c r="AC121" i="1"/>
  <c r="Q152" i="1"/>
  <c r="Q151" i="1"/>
  <c r="R150" i="1"/>
  <c r="AD10" i="1"/>
  <c r="J159" i="1"/>
  <c r="J161" i="1"/>
  <c r="J160" i="1"/>
  <c r="K159" i="1"/>
  <c r="J158" i="1"/>
  <c r="J157" i="1"/>
  <c r="K156" i="1"/>
  <c r="AD114" i="1"/>
  <c r="AD116" i="1"/>
  <c r="AD115" i="1"/>
  <c r="AD126" i="1"/>
  <c r="AD128" i="1"/>
  <c r="AD127" i="1"/>
  <c r="AD123" i="1"/>
  <c r="AD125" i="1"/>
  <c r="AD124" i="1"/>
  <c r="AD138" i="1"/>
  <c r="AD140" i="1"/>
  <c r="AD139" i="1"/>
  <c r="AD132" i="1"/>
  <c r="AD134" i="1"/>
  <c r="AD133" i="1"/>
  <c r="AD129" i="1"/>
  <c r="AD131" i="1"/>
  <c r="AD130" i="1"/>
  <c r="AD120" i="1"/>
  <c r="AD117" i="1"/>
  <c r="AD119" i="1"/>
  <c r="AD118" i="1"/>
  <c r="AD135" i="1"/>
  <c r="AD137" i="1"/>
  <c r="AD136" i="1"/>
  <c r="N155" i="1"/>
  <c r="N154" i="1"/>
  <c r="O153" i="1"/>
  <c r="O155" i="1"/>
  <c r="O154" i="1"/>
  <c r="P153" i="1"/>
  <c r="R152" i="1"/>
  <c r="R151" i="1"/>
  <c r="S150" i="1"/>
  <c r="S152" i="1"/>
  <c r="S151" i="1"/>
  <c r="T150" i="1"/>
  <c r="R149" i="1"/>
  <c r="R148" i="1"/>
  <c r="S147" i="1"/>
  <c r="K158" i="1"/>
  <c r="K157" i="1"/>
  <c r="L156" i="1"/>
  <c r="L158" i="1"/>
  <c r="L157" i="1"/>
  <c r="M156" i="1"/>
  <c r="M158" i="1"/>
  <c r="M157" i="1"/>
  <c r="N156" i="1"/>
  <c r="N158" i="1"/>
  <c r="N157" i="1"/>
  <c r="O156" i="1"/>
  <c r="O158" i="1"/>
  <c r="O157" i="1"/>
  <c r="P156" i="1"/>
  <c r="K161" i="1"/>
  <c r="K160" i="1"/>
  <c r="L159" i="1"/>
  <c r="AD122" i="1"/>
  <c r="AD121" i="1"/>
  <c r="Y146" i="1"/>
  <c r="Y145" i="1"/>
  <c r="Z144" i="1"/>
  <c r="Z146" i="1"/>
  <c r="Z145" i="1"/>
  <c r="AA144" i="1"/>
  <c r="AC143" i="1"/>
  <c r="AC142" i="1"/>
  <c r="AD141" i="1"/>
  <c r="AD143" i="1"/>
  <c r="AD142" i="1"/>
  <c r="AE10" i="1"/>
  <c r="J162" i="1"/>
  <c r="AE129" i="1"/>
  <c r="AE131" i="1"/>
  <c r="AE130" i="1"/>
  <c r="AE126" i="1"/>
  <c r="AE128" i="1"/>
  <c r="AE127" i="1"/>
  <c r="AE120" i="1"/>
  <c r="AE122" i="1"/>
  <c r="AE121" i="1"/>
  <c r="AE135" i="1"/>
  <c r="AE137" i="1"/>
  <c r="AE136" i="1"/>
  <c r="AE132" i="1"/>
  <c r="AE134" i="1"/>
  <c r="AE133" i="1"/>
  <c r="AE141" i="1"/>
  <c r="AE143" i="1"/>
  <c r="AE142" i="1"/>
  <c r="AE117" i="1"/>
  <c r="AE119" i="1"/>
  <c r="AE118" i="1"/>
  <c r="AE138" i="1"/>
  <c r="AE140" i="1"/>
  <c r="AE139" i="1"/>
  <c r="AE123" i="1"/>
  <c r="AE125" i="1"/>
  <c r="AE124" i="1"/>
  <c r="S149" i="1"/>
  <c r="S148" i="1"/>
  <c r="T147" i="1"/>
  <c r="T149" i="1"/>
  <c r="T148" i="1"/>
  <c r="U147" i="1"/>
  <c r="U149" i="1"/>
  <c r="U148" i="1"/>
  <c r="V147" i="1"/>
  <c r="T152" i="1"/>
  <c r="T151" i="1"/>
  <c r="U150" i="1"/>
  <c r="U152" i="1"/>
  <c r="U151" i="1"/>
  <c r="V150" i="1"/>
  <c r="V152" i="1"/>
  <c r="V151" i="1"/>
  <c r="W150" i="1"/>
  <c r="W152" i="1"/>
  <c r="W151" i="1"/>
  <c r="X150" i="1"/>
  <c r="X152" i="1"/>
  <c r="X151" i="1"/>
  <c r="Y150" i="1"/>
  <c r="P158" i="1"/>
  <c r="P157" i="1"/>
  <c r="Q156" i="1"/>
  <c r="AA146" i="1"/>
  <c r="AA145" i="1"/>
  <c r="AB144" i="1"/>
  <c r="AB146" i="1"/>
  <c r="AB145" i="1"/>
  <c r="AC144" i="1"/>
  <c r="L161" i="1"/>
  <c r="L160" i="1"/>
  <c r="M159" i="1"/>
  <c r="M161" i="1"/>
  <c r="M160" i="1"/>
  <c r="N159" i="1"/>
  <c r="N161" i="1"/>
  <c r="N160" i="1"/>
  <c r="O159" i="1"/>
  <c r="P155" i="1"/>
  <c r="P154" i="1"/>
  <c r="Q153" i="1"/>
  <c r="AF10" i="1"/>
  <c r="J164" i="1"/>
  <c r="J163" i="1"/>
  <c r="K162" i="1"/>
  <c r="J165" i="1"/>
  <c r="J167" i="1"/>
  <c r="J166" i="1"/>
  <c r="K165" i="1"/>
  <c r="AF126" i="1"/>
  <c r="AF128" i="1"/>
  <c r="AF127" i="1"/>
  <c r="AF138" i="1"/>
  <c r="AF140" i="1"/>
  <c r="AF139" i="1"/>
  <c r="AF135" i="1"/>
  <c r="AF137" i="1"/>
  <c r="AF136" i="1"/>
  <c r="AF129" i="1"/>
  <c r="AF131" i="1"/>
  <c r="AF130" i="1"/>
  <c r="AF123" i="1"/>
  <c r="AF125" i="1"/>
  <c r="AF124" i="1"/>
  <c r="AF132" i="1"/>
  <c r="AF134" i="1"/>
  <c r="AF133" i="1"/>
  <c r="AF120" i="1"/>
  <c r="AF122" i="1"/>
  <c r="AF121" i="1"/>
  <c r="AF141" i="1"/>
  <c r="AF143" i="1"/>
  <c r="AF142" i="1"/>
  <c r="Y152" i="1"/>
  <c r="Y151" i="1"/>
  <c r="Z150" i="1"/>
  <c r="Z152" i="1"/>
  <c r="Z151" i="1"/>
  <c r="AA150" i="1"/>
  <c r="AA152" i="1"/>
  <c r="AA151" i="1"/>
  <c r="AB150" i="1"/>
  <c r="AB152" i="1"/>
  <c r="AB151" i="1"/>
  <c r="AC150" i="1"/>
  <c r="AC152" i="1"/>
  <c r="AC151" i="1"/>
  <c r="AD150" i="1"/>
  <c r="AD152" i="1"/>
  <c r="AD151" i="1"/>
  <c r="AE150" i="1"/>
  <c r="AE152" i="1"/>
  <c r="AE151" i="1"/>
  <c r="AF150" i="1"/>
  <c r="AF152" i="1"/>
  <c r="AF151" i="1"/>
  <c r="O161" i="1"/>
  <c r="O160" i="1"/>
  <c r="P159" i="1"/>
  <c r="P161" i="1"/>
  <c r="P160" i="1"/>
  <c r="Q159" i="1"/>
  <c r="Q161" i="1"/>
  <c r="Q160" i="1"/>
  <c r="R159" i="1"/>
  <c r="R161" i="1"/>
  <c r="R160" i="1"/>
  <c r="S159" i="1"/>
  <c r="S161" i="1"/>
  <c r="S160" i="1"/>
  <c r="T159" i="1"/>
  <c r="T161" i="1"/>
  <c r="T160" i="1"/>
  <c r="U159" i="1"/>
  <c r="AC146" i="1"/>
  <c r="AC145" i="1"/>
  <c r="AD144" i="1"/>
  <c r="Q155" i="1"/>
  <c r="Q154" i="1"/>
  <c r="R153" i="1"/>
  <c r="K164" i="1"/>
  <c r="K163" i="1"/>
  <c r="L162" i="1"/>
  <c r="Q158" i="1"/>
  <c r="Q157" i="1"/>
  <c r="R156" i="1"/>
  <c r="V149" i="1"/>
  <c r="V148" i="1"/>
  <c r="W147" i="1"/>
  <c r="K167" i="1"/>
  <c r="K166" i="1"/>
  <c r="L165" i="1"/>
  <c r="AG10" i="1"/>
  <c r="J168" i="1"/>
  <c r="AG138" i="1"/>
  <c r="AG140" i="1"/>
  <c r="AG139" i="1"/>
  <c r="AG129" i="1"/>
  <c r="AG131" i="1"/>
  <c r="AG130" i="1"/>
  <c r="AG123" i="1"/>
  <c r="AG125" i="1"/>
  <c r="AG124" i="1"/>
  <c r="AG141" i="1"/>
  <c r="AG143" i="1"/>
  <c r="AG142" i="1"/>
  <c r="AG126" i="1"/>
  <c r="AG128" i="1"/>
  <c r="AG127" i="1"/>
  <c r="AG132" i="1"/>
  <c r="AG134" i="1"/>
  <c r="AG133" i="1"/>
  <c r="AG150" i="1"/>
  <c r="AG152" i="1"/>
  <c r="AG151" i="1"/>
  <c r="AG135" i="1"/>
  <c r="AG137" i="1"/>
  <c r="AG136" i="1"/>
  <c r="L164" i="1"/>
  <c r="L163" i="1"/>
  <c r="M162" i="1"/>
  <c r="M164" i="1"/>
  <c r="M163" i="1"/>
  <c r="N162" i="1"/>
  <c r="N164" i="1"/>
  <c r="N163" i="1"/>
  <c r="O162" i="1"/>
  <c r="O164" i="1"/>
  <c r="O163" i="1"/>
  <c r="P162" i="1"/>
  <c r="P164" i="1"/>
  <c r="P163" i="1"/>
  <c r="Q162" i="1"/>
  <c r="L167" i="1"/>
  <c r="L166" i="1"/>
  <c r="M165" i="1"/>
  <c r="M167" i="1"/>
  <c r="M166" i="1"/>
  <c r="N165" i="1"/>
  <c r="U161" i="1"/>
  <c r="U160" i="1"/>
  <c r="V159" i="1"/>
  <c r="V161" i="1"/>
  <c r="V160" i="1"/>
  <c r="W159" i="1"/>
  <c r="W161" i="1"/>
  <c r="W160" i="1"/>
  <c r="X159" i="1"/>
  <c r="R158" i="1"/>
  <c r="R157" i="1"/>
  <c r="S156" i="1"/>
  <c r="S158" i="1"/>
  <c r="S157" i="1"/>
  <c r="T156" i="1"/>
  <c r="AD146" i="1"/>
  <c r="AD145" i="1"/>
  <c r="AE144" i="1"/>
  <c r="W149" i="1"/>
  <c r="W148" i="1"/>
  <c r="X147" i="1"/>
  <c r="X149" i="1"/>
  <c r="X148" i="1"/>
  <c r="Y147" i="1"/>
  <c r="R155" i="1"/>
  <c r="R154" i="1"/>
  <c r="S153" i="1"/>
  <c r="S155" i="1"/>
  <c r="S154" i="1"/>
  <c r="T153" i="1"/>
  <c r="T155" i="1"/>
  <c r="T154" i="1"/>
  <c r="U153" i="1"/>
  <c r="U155" i="1"/>
  <c r="U154" i="1"/>
  <c r="V153" i="1"/>
  <c r="AH10" i="1"/>
  <c r="J170" i="1"/>
  <c r="J169" i="1"/>
  <c r="K168" i="1"/>
  <c r="K170" i="1"/>
  <c r="K169" i="1"/>
  <c r="L168" i="1"/>
  <c r="L170" i="1"/>
  <c r="L169" i="1"/>
  <c r="M168" i="1"/>
  <c r="M170" i="1"/>
  <c r="M169" i="1"/>
  <c r="N168" i="1"/>
  <c r="N170" i="1"/>
  <c r="N169" i="1"/>
  <c r="O168" i="1"/>
  <c r="O170" i="1"/>
  <c r="O169" i="1"/>
  <c r="P168" i="1"/>
  <c r="P170" i="1"/>
  <c r="P169" i="1"/>
  <c r="Q168" i="1"/>
  <c r="Q170" i="1"/>
  <c r="Q169" i="1"/>
  <c r="R168" i="1"/>
  <c r="J171" i="1"/>
  <c r="AH138" i="1"/>
  <c r="AH140" i="1"/>
  <c r="AH139" i="1"/>
  <c r="AH150" i="1"/>
  <c r="AH152" i="1"/>
  <c r="AH151" i="1"/>
  <c r="AH129" i="1"/>
  <c r="AH131" i="1"/>
  <c r="AH130" i="1"/>
  <c r="AH126" i="1"/>
  <c r="AH128" i="1"/>
  <c r="AH127" i="1"/>
  <c r="AH132" i="1"/>
  <c r="AH134" i="1"/>
  <c r="AH133" i="1"/>
  <c r="AH135" i="1"/>
  <c r="AH137" i="1"/>
  <c r="AH136" i="1"/>
  <c r="AH141" i="1"/>
  <c r="AH143" i="1"/>
  <c r="AH142" i="1"/>
  <c r="V155" i="1"/>
  <c r="V154" i="1"/>
  <c r="W153" i="1"/>
  <c r="W155" i="1"/>
  <c r="W154" i="1"/>
  <c r="X153" i="1"/>
  <c r="X161" i="1"/>
  <c r="X160" i="1"/>
  <c r="Y159" i="1"/>
  <c r="AE146" i="1"/>
  <c r="AE145" i="1"/>
  <c r="AF144" i="1"/>
  <c r="Q164" i="1"/>
  <c r="Q163" i="1"/>
  <c r="R162" i="1"/>
  <c r="R164" i="1"/>
  <c r="R163" i="1"/>
  <c r="S162" i="1"/>
  <c r="T158" i="1"/>
  <c r="T157" i="1"/>
  <c r="U156" i="1"/>
  <c r="N167" i="1"/>
  <c r="N166" i="1"/>
  <c r="O165" i="1"/>
  <c r="O167" i="1"/>
  <c r="O166" i="1"/>
  <c r="P165" i="1"/>
  <c r="R170" i="1"/>
  <c r="R169" i="1"/>
  <c r="S168" i="1"/>
  <c r="S170" i="1"/>
  <c r="S169" i="1"/>
  <c r="T168" i="1"/>
  <c r="T170" i="1"/>
  <c r="T169" i="1"/>
  <c r="U168" i="1"/>
  <c r="Y149" i="1"/>
  <c r="Y148" i="1"/>
  <c r="Z147" i="1"/>
  <c r="AI10" i="1"/>
  <c r="AI150" i="1"/>
  <c r="AI152" i="1"/>
  <c r="AI151" i="1"/>
  <c r="J174" i="1"/>
  <c r="J176" i="1"/>
  <c r="J175" i="1"/>
  <c r="K174" i="1"/>
  <c r="J173" i="1"/>
  <c r="J172" i="1"/>
  <c r="K171" i="1"/>
  <c r="K173" i="1"/>
  <c r="K172" i="1"/>
  <c r="L171" i="1"/>
  <c r="L173" i="1"/>
  <c r="L172" i="1"/>
  <c r="M171" i="1"/>
  <c r="M173" i="1"/>
  <c r="M172" i="1"/>
  <c r="N171" i="1"/>
  <c r="N173" i="1"/>
  <c r="N172" i="1"/>
  <c r="O171" i="1"/>
  <c r="O173" i="1"/>
  <c r="O172" i="1"/>
  <c r="P171" i="1"/>
  <c r="P173" i="1"/>
  <c r="P172" i="1"/>
  <c r="Q171" i="1"/>
  <c r="Q173" i="1"/>
  <c r="Q172" i="1"/>
  <c r="R171" i="1"/>
  <c r="R173" i="1"/>
  <c r="R172" i="1"/>
  <c r="S171" i="1"/>
  <c r="AI129" i="1"/>
  <c r="AI131" i="1"/>
  <c r="AI130" i="1"/>
  <c r="AI138" i="1"/>
  <c r="AI140" i="1"/>
  <c r="AI139" i="1"/>
  <c r="AI141" i="1"/>
  <c r="AI143" i="1"/>
  <c r="AI142" i="1"/>
  <c r="AI132" i="1"/>
  <c r="AI134" i="1"/>
  <c r="AI133" i="1"/>
  <c r="AI135" i="1"/>
  <c r="AI137" i="1"/>
  <c r="AI136" i="1"/>
  <c r="AF146" i="1"/>
  <c r="AF145" i="1"/>
  <c r="AG144" i="1"/>
  <c r="Z149" i="1"/>
  <c r="Z148" i="1"/>
  <c r="AA147" i="1"/>
  <c r="U158" i="1"/>
  <c r="U157" i="1"/>
  <c r="V156" i="1"/>
  <c r="S164" i="1"/>
  <c r="S163" i="1"/>
  <c r="T162" i="1"/>
  <c r="X155" i="1"/>
  <c r="X154" i="1"/>
  <c r="Y153" i="1"/>
  <c r="P167" i="1"/>
  <c r="P166" i="1"/>
  <c r="Q165" i="1"/>
  <c r="Q167" i="1"/>
  <c r="Q166" i="1"/>
  <c r="R165" i="1"/>
  <c r="R167" i="1"/>
  <c r="R166" i="1"/>
  <c r="S165" i="1"/>
  <c r="Y161" i="1"/>
  <c r="Y160" i="1"/>
  <c r="Z159" i="1"/>
  <c r="S173" i="1"/>
  <c r="S172" i="1"/>
  <c r="T171" i="1"/>
  <c r="K176" i="1"/>
  <c r="K175" i="1"/>
  <c r="L174" i="1"/>
  <c r="U170" i="1"/>
  <c r="U169" i="1"/>
  <c r="V168" i="1"/>
  <c r="V170" i="1"/>
  <c r="V169" i="1"/>
  <c r="W168" i="1"/>
  <c r="AJ10" i="1"/>
  <c r="AJ150" i="1"/>
  <c r="AJ152" i="1"/>
  <c r="AJ151" i="1"/>
  <c r="J177" i="1"/>
  <c r="AJ132" i="1"/>
  <c r="AJ134" i="1"/>
  <c r="AJ133" i="1"/>
  <c r="AJ141" i="1"/>
  <c r="AJ143" i="1"/>
  <c r="AJ142" i="1"/>
  <c r="AJ138" i="1"/>
  <c r="AJ140" i="1"/>
  <c r="AJ139" i="1"/>
  <c r="AJ135" i="1"/>
  <c r="AJ137" i="1"/>
  <c r="AJ136" i="1"/>
  <c r="S167" i="1"/>
  <c r="S166" i="1"/>
  <c r="T165" i="1"/>
  <c r="T167" i="1"/>
  <c r="T166" i="1"/>
  <c r="U165" i="1"/>
  <c r="U167" i="1"/>
  <c r="U166" i="1"/>
  <c r="V165" i="1"/>
  <c r="V167" i="1"/>
  <c r="V166" i="1"/>
  <c r="W165" i="1"/>
  <c r="W167" i="1"/>
  <c r="W166" i="1"/>
  <c r="X165" i="1"/>
  <c r="X167" i="1"/>
  <c r="X166" i="1"/>
  <c r="Y165" i="1"/>
  <c r="L176" i="1"/>
  <c r="L175" i="1"/>
  <c r="M174" i="1"/>
  <c r="M176" i="1"/>
  <c r="M175" i="1"/>
  <c r="N174" i="1"/>
  <c r="N176" i="1"/>
  <c r="N175" i="1"/>
  <c r="O174" i="1"/>
  <c r="O176" i="1"/>
  <c r="O175" i="1"/>
  <c r="P174" i="1"/>
  <c r="P176" i="1"/>
  <c r="P175" i="1"/>
  <c r="Q174" i="1"/>
  <c r="Y155" i="1"/>
  <c r="Y154" i="1"/>
  <c r="Z153" i="1"/>
  <c r="T173" i="1"/>
  <c r="T172" i="1"/>
  <c r="U171" i="1"/>
  <c r="U173" i="1"/>
  <c r="U172" i="1"/>
  <c r="V171" i="1"/>
  <c r="T164" i="1"/>
  <c r="T163" i="1"/>
  <c r="U162" i="1"/>
  <c r="Z161" i="1"/>
  <c r="Z160" i="1"/>
  <c r="AA159" i="1"/>
  <c r="AA161" i="1"/>
  <c r="AA160" i="1"/>
  <c r="AB159" i="1"/>
  <c r="V158" i="1"/>
  <c r="V157" i="1"/>
  <c r="W156" i="1"/>
  <c r="W158" i="1"/>
  <c r="W157" i="1"/>
  <c r="X156" i="1"/>
  <c r="W170" i="1"/>
  <c r="W169" i="1"/>
  <c r="X168" i="1"/>
  <c r="X170" i="1"/>
  <c r="X169" i="1"/>
  <c r="Y168" i="1"/>
  <c r="AA149" i="1"/>
  <c r="AA148" i="1"/>
  <c r="AB147" i="1"/>
  <c r="AB149" i="1"/>
  <c r="AB148" i="1"/>
  <c r="AC147" i="1"/>
  <c r="AC149" i="1"/>
  <c r="AC148" i="1"/>
  <c r="AD147" i="1"/>
  <c r="AG146" i="1"/>
  <c r="AG145" i="1"/>
  <c r="AH144" i="1"/>
  <c r="AK10" i="1"/>
  <c r="AK150" i="1"/>
  <c r="AK152" i="1"/>
  <c r="AK151" i="1"/>
  <c r="J180" i="1"/>
  <c r="J179" i="1"/>
  <c r="J178" i="1"/>
  <c r="K177" i="1"/>
  <c r="AK138" i="1"/>
  <c r="AK140" i="1"/>
  <c r="AK139" i="1"/>
  <c r="AK141" i="1"/>
  <c r="AK143" i="1"/>
  <c r="AK142" i="1"/>
  <c r="AK135" i="1"/>
  <c r="AK137" i="1"/>
  <c r="AK136" i="1"/>
  <c r="Y170" i="1"/>
  <c r="Y169" i="1"/>
  <c r="Z168" i="1"/>
  <c r="V173" i="1"/>
  <c r="V172" i="1"/>
  <c r="W171" i="1"/>
  <c r="W173" i="1"/>
  <c r="W172" i="1"/>
  <c r="X171" i="1"/>
  <c r="X158" i="1"/>
  <c r="X157" i="1"/>
  <c r="Y156" i="1"/>
  <c r="Z155" i="1"/>
  <c r="Z154" i="1"/>
  <c r="AA153" i="1"/>
  <c r="AB161" i="1"/>
  <c r="AB160" i="1"/>
  <c r="AC159" i="1"/>
  <c r="Q176" i="1"/>
  <c r="Q175" i="1"/>
  <c r="R174" i="1"/>
  <c r="R176" i="1"/>
  <c r="R175" i="1"/>
  <c r="S174" i="1"/>
  <c r="S176" i="1"/>
  <c r="S175" i="1"/>
  <c r="T174" i="1"/>
  <c r="AD149" i="1"/>
  <c r="AD148" i="1"/>
  <c r="AE147" i="1"/>
  <c r="U164" i="1"/>
  <c r="U163" i="1"/>
  <c r="V162" i="1"/>
  <c r="V164" i="1"/>
  <c r="V163" i="1"/>
  <c r="W162" i="1"/>
  <c r="Y167" i="1"/>
  <c r="Y166" i="1"/>
  <c r="Z165" i="1"/>
  <c r="AH146" i="1"/>
  <c r="AH145" i="1"/>
  <c r="AI144" i="1"/>
  <c r="AI146" i="1"/>
  <c r="AI145" i="1"/>
  <c r="AJ144" i="1"/>
  <c r="AJ146" i="1"/>
  <c r="AJ145" i="1"/>
  <c r="AK144" i="1"/>
  <c r="K179" i="1"/>
  <c r="K178" i="1"/>
  <c r="L177" i="1"/>
  <c r="L179" i="1"/>
  <c r="L178" i="1"/>
  <c r="M177" i="1"/>
  <c r="M179" i="1"/>
  <c r="M178" i="1"/>
  <c r="N177" i="1"/>
  <c r="AL10" i="1"/>
  <c r="AL150" i="1"/>
  <c r="AL152" i="1"/>
  <c r="AL151" i="1"/>
  <c r="J183" i="1"/>
  <c r="J182" i="1"/>
  <c r="J181" i="1"/>
  <c r="K180" i="1"/>
  <c r="AL138" i="1"/>
  <c r="AL140" i="1"/>
  <c r="AL139" i="1"/>
  <c r="AL141" i="1"/>
  <c r="AL143" i="1"/>
  <c r="AL142" i="1"/>
  <c r="N179" i="1"/>
  <c r="N178" i="1"/>
  <c r="O177" i="1"/>
  <c r="W164" i="1"/>
  <c r="W163" i="1"/>
  <c r="X162" i="1"/>
  <c r="X164" i="1"/>
  <c r="X163" i="1"/>
  <c r="Y162" i="1"/>
  <c r="Y164" i="1"/>
  <c r="Y163" i="1"/>
  <c r="Z162" i="1"/>
  <c r="Z164" i="1"/>
  <c r="Z163" i="1"/>
  <c r="AA162" i="1"/>
  <c r="AA164" i="1"/>
  <c r="AA163" i="1"/>
  <c r="AB162" i="1"/>
  <c r="AB164" i="1"/>
  <c r="AB163" i="1"/>
  <c r="AC162" i="1"/>
  <c r="AK146" i="1"/>
  <c r="AK145" i="1"/>
  <c r="AL144" i="1"/>
  <c r="T176" i="1"/>
  <c r="T175" i="1"/>
  <c r="U174" i="1"/>
  <c r="AA155" i="1"/>
  <c r="AA154" i="1"/>
  <c r="AB153" i="1"/>
  <c r="AB155" i="1"/>
  <c r="AB154" i="1"/>
  <c r="AC153" i="1"/>
  <c r="X173" i="1"/>
  <c r="X172" i="1"/>
  <c r="Y171" i="1"/>
  <c r="Y173" i="1"/>
  <c r="Y172" i="1"/>
  <c r="Z171" i="1"/>
  <c r="Z167" i="1"/>
  <c r="Z166" i="1"/>
  <c r="AA165" i="1"/>
  <c r="AE149" i="1"/>
  <c r="AE148" i="1"/>
  <c r="AF147" i="1"/>
  <c r="AC161" i="1"/>
  <c r="AC160" i="1"/>
  <c r="AD159" i="1"/>
  <c r="Y158" i="1"/>
  <c r="Y157" i="1"/>
  <c r="Z156" i="1"/>
  <c r="Z170" i="1"/>
  <c r="Z169" i="1"/>
  <c r="AA168" i="1"/>
  <c r="AA170" i="1"/>
  <c r="AA169" i="1"/>
  <c r="AB168" i="1"/>
  <c r="AB170" i="1"/>
  <c r="AB169" i="1"/>
  <c r="AC168" i="1"/>
  <c r="K182" i="1"/>
  <c r="K181" i="1"/>
  <c r="L180" i="1"/>
  <c r="L182" i="1"/>
  <c r="L181" i="1"/>
  <c r="M180" i="1"/>
  <c r="AM10" i="1"/>
  <c r="AM150" i="1"/>
  <c r="AM152" i="1"/>
  <c r="AM151" i="1"/>
  <c r="J185" i="1"/>
  <c r="J184" i="1"/>
  <c r="K183" i="1"/>
  <c r="J186" i="1"/>
  <c r="AM141" i="1"/>
  <c r="AM143" i="1"/>
  <c r="AM142" i="1"/>
  <c r="AC170" i="1"/>
  <c r="AC169" i="1"/>
  <c r="AD168" i="1"/>
  <c r="AD170" i="1"/>
  <c r="AD169" i="1"/>
  <c r="AE168" i="1"/>
  <c r="AE170" i="1"/>
  <c r="AE169" i="1"/>
  <c r="AF168" i="1"/>
  <c r="AF170" i="1"/>
  <c r="AF169" i="1"/>
  <c r="AG168" i="1"/>
  <c r="Z158" i="1"/>
  <c r="Z157" i="1"/>
  <c r="AA156" i="1"/>
  <c r="AA158" i="1"/>
  <c r="AA157" i="1"/>
  <c r="AB156" i="1"/>
  <c r="AC155" i="1"/>
  <c r="AC154" i="1"/>
  <c r="AD153" i="1"/>
  <c r="AC164" i="1"/>
  <c r="AC163" i="1"/>
  <c r="AD162" i="1"/>
  <c r="AD164" i="1"/>
  <c r="AD163" i="1"/>
  <c r="AE162" i="1"/>
  <c r="AE164" i="1"/>
  <c r="AE163" i="1"/>
  <c r="AF162" i="1"/>
  <c r="AF164" i="1"/>
  <c r="AF163" i="1"/>
  <c r="AG162" i="1"/>
  <c r="AA167" i="1"/>
  <c r="AA166" i="1"/>
  <c r="AB165" i="1"/>
  <c r="U176" i="1"/>
  <c r="U175" i="1"/>
  <c r="V174" i="1"/>
  <c r="V176" i="1"/>
  <c r="V175" i="1"/>
  <c r="W174" i="1"/>
  <c r="M182" i="1"/>
  <c r="M181" i="1"/>
  <c r="N180" i="1"/>
  <c r="N182" i="1"/>
  <c r="N181" i="1"/>
  <c r="O180" i="1"/>
  <c r="O182" i="1"/>
  <c r="O181" i="1"/>
  <c r="P180" i="1"/>
  <c r="P182" i="1"/>
  <c r="P181" i="1"/>
  <c r="Q180" i="1"/>
  <c r="Q182" i="1"/>
  <c r="Q181" i="1"/>
  <c r="R180" i="1"/>
  <c r="R182" i="1"/>
  <c r="R181" i="1"/>
  <c r="S180" i="1"/>
  <c r="S182" i="1"/>
  <c r="S181" i="1"/>
  <c r="T180" i="1"/>
  <c r="T182" i="1"/>
  <c r="T181" i="1"/>
  <c r="U180" i="1"/>
  <c r="AF149" i="1"/>
  <c r="AF148" i="1"/>
  <c r="AG147" i="1"/>
  <c r="AG149" i="1"/>
  <c r="AG148" i="1"/>
  <c r="AH147" i="1"/>
  <c r="Z173" i="1"/>
  <c r="Z172" i="1"/>
  <c r="AA171" i="1"/>
  <c r="AA173" i="1"/>
  <c r="AA172" i="1"/>
  <c r="AB171" i="1"/>
  <c r="AB173" i="1"/>
  <c r="AB172" i="1"/>
  <c r="AC171" i="1"/>
  <c r="K185" i="1"/>
  <c r="K184" i="1"/>
  <c r="L183" i="1"/>
  <c r="L185" i="1"/>
  <c r="L184" i="1"/>
  <c r="M183" i="1"/>
  <c r="AD161" i="1"/>
  <c r="AD160" i="1"/>
  <c r="AE159" i="1"/>
  <c r="AE161" i="1"/>
  <c r="AE160" i="1"/>
  <c r="AF159" i="1"/>
  <c r="AL146" i="1"/>
  <c r="AL145" i="1"/>
  <c r="AM144" i="1"/>
  <c r="AM146" i="1"/>
  <c r="AM145" i="1"/>
  <c r="O179" i="1"/>
  <c r="O178" i="1"/>
  <c r="P177" i="1"/>
  <c r="P179" i="1"/>
  <c r="P178" i="1"/>
  <c r="Q177" i="1"/>
  <c r="Q179" i="1"/>
  <c r="Q178" i="1"/>
  <c r="R177" i="1"/>
  <c r="AN10" i="1"/>
  <c r="AN150" i="1"/>
  <c r="AN152" i="1"/>
  <c r="AN151" i="1"/>
  <c r="J189" i="1"/>
  <c r="J188" i="1"/>
  <c r="J187" i="1"/>
  <c r="K186" i="1"/>
  <c r="K188" i="1"/>
  <c r="K187" i="1"/>
  <c r="L186" i="1"/>
  <c r="AN144" i="1"/>
  <c r="AN146" i="1"/>
  <c r="AN145" i="1"/>
  <c r="AF161" i="1"/>
  <c r="AF160" i="1"/>
  <c r="AG159" i="1"/>
  <c r="AD155" i="1"/>
  <c r="AD154" i="1"/>
  <c r="AE153" i="1"/>
  <c r="AE155" i="1"/>
  <c r="AE154" i="1"/>
  <c r="AF153" i="1"/>
  <c r="M185" i="1"/>
  <c r="M184" i="1"/>
  <c r="N183" i="1"/>
  <c r="N185" i="1"/>
  <c r="N184" i="1"/>
  <c r="O183" i="1"/>
  <c r="O185" i="1"/>
  <c r="O184" i="1"/>
  <c r="P183" i="1"/>
  <c r="P185" i="1"/>
  <c r="P184" i="1"/>
  <c r="Q183" i="1"/>
  <c r="Q185" i="1"/>
  <c r="Q184" i="1"/>
  <c r="R183" i="1"/>
  <c r="R185" i="1"/>
  <c r="R184" i="1"/>
  <c r="S183" i="1"/>
  <c r="S185" i="1"/>
  <c r="S184" i="1"/>
  <c r="T183" i="1"/>
  <c r="T185" i="1"/>
  <c r="T184" i="1"/>
  <c r="U183" i="1"/>
  <c r="U185" i="1"/>
  <c r="U184" i="1"/>
  <c r="V183" i="1"/>
  <c r="V185" i="1"/>
  <c r="V184" i="1"/>
  <c r="W183" i="1"/>
  <c r="R179" i="1"/>
  <c r="R178" i="1"/>
  <c r="S177" i="1"/>
  <c r="S179" i="1"/>
  <c r="S178" i="1"/>
  <c r="T177" i="1"/>
  <c r="AC173" i="1"/>
  <c r="AC172" i="1"/>
  <c r="AD171" i="1"/>
  <c r="W176" i="1"/>
  <c r="W175" i="1"/>
  <c r="X174" i="1"/>
  <c r="X176" i="1"/>
  <c r="X175" i="1"/>
  <c r="Y174" i="1"/>
  <c r="Y176" i="1"/>
  <c r="Y175" i="1"/>
  <c r="Z174" i="1"/>
  <c r="AG170" i="1"/>
  <c r="AG169" i="1"/>
  <c r="AH168" i="1"/>
  <c r="AH149" i="1"/>
  <c r="AH148" i="1"/>
  <c r="AI147" i="1"/>
  <c r="AG164" i="1"/>
  <c r="AG163" i="1"/>
  <c r="AH162" i="1"/>
  <c r="AH164" i="1"/>
  <c r="AH163" i="1"/>
  <c r="AI162" i="1"/>
  <c r="AI164" i="1"/>
  <c r="AI163" i="1"/>
  <c r="AJ162" i="1"/>
  <c r="AJ164" i="1"/>
  <c r="AJ163" i="1"/>
  <c r="AK162" i="1"/>
  <c r="AB158" i="1"/>
  <c r="AB157" i="1"/>
  <c r="AC156" i="1"/>
  <c r="U182" i="1"/>
  <c r="U181" i="1"/>
  <c r="V180" i="1"/>
  <c r="V182" i="1"/>
  <c r="V181" i="1"/>
  <c r="W180" i="1"/>
  <c r="AB167" i="1"/>
  <c r="AB166" i="1"/>
  <c r="AC165" i="1"/>
  <c r="AC167" i="1"/>
  <c r="AC166" i="1"/>
  <c r="AD165" i="1"/>
  <c r="L188" i="1"/>
  <c r="L187" i="1"/>
  <c r="M186" i="1"/>
  <c r="AO10" i="1"/>
  <c r="AO150" i="1"/>
  <c r="AO152" i="1"/>
  <c r="AO151" i="1"/>
  <c r="J191" i="1"/>
  <c r="J190" i="1"/>
  <c r="K189" i="1"/>
  <c r="J192" i="1"/>
  <c r="AD167" i="1"/>
  <c r="AD166" i="1"/>
  <c r="AE165" i="1"/>
  <c r="AE167" i="1"/>
  <c r="AE166" i="1"/>
  <c r="AF165" i="1"/>
  <c r="Z176" i="1"/>
  <c r="Z175" i="1"/>
  <c r="AA174" i="1"/>
  <c r="AA176" i="1"/>
  <c r="AA175" i="1"/>
  <c r="AB174" i="1"/>
  <c r="W185" i="1"/>
  <c r="W184" i="1"/>
  <c r="X183" i="1"/>
  <c r="X185" i="1"/>
  <c r="X184" i="1"/>
  <c r="Y183" i="1"/>
  <c r="Y185" i="1"/>
  <c r="Y184" i="1"/>
  <c r="Z183" i="1"/>
  <c r="Z185" i="1"/>
  <c r="Z184" i="1"/>
  <c r="AA183" i="1"/>
  <c r="AA185" i="1"/>
  <c r="AA184" i="1"/>
  <c r="AB183" i="1"/>
  <c r="AB185" i="1"/>
  <c r="AB184" i="1"/>
  <c r="AC183" i="1"/>
  <c r="AI149" i="1"/>
  <c r="AI148" i="1"/>
  <c r="AJ147" i="1"/>
  <c r="AJ149" i="1"/>
  <c r="AJ148" i="1"/>
  <c r="AK147" i="1"/>
  <c r="AC158" i="1"/>
  <c r="AC157" i="1"/>
  <c r="AD156" i="1"/>
  <c r="AH170" i="1"/>
  <c r="AH169" i="1"/>
  <c r="AI168" i="1"/>
  <c r="AI170" i="1"/>
  <c r="AI169" i="1"/>
  <c r="AJ168" i="1"/>
  <c r="AJ170" i="1"/>
  <c r="AJ169" i="1"/>
  <c r="AK168" i="1"/>
  <c r="T179" i="1"/>
  <c r="T178" i="1"/>
  <c r="U177" i="1"/>
  <c r="AG161" i="1"/>
  <c r="AG160" i="1"/>
  <c r="AH159" i="1"/>
  <c r="K191" i="1"/>
  <c r="K190" i="1"/>
  <c r="L189" i="1"/>
  <c r="L191" i="1"/>
  <c r="L190" i="1"/>
  <c r="M189" i="1"/>
  <c r="AF155" i="1"/>
  <c r="AF154" i="1"/>
  <c r="AG153" i="1"/>
  <c r="AG155" i="1"/>
  <c r="AG154" i="1"/>
  <c r="AH153" i="1"/>
  <c r="M188" i="1"/>
  <c r="M187" i="1"/>
  <c r="N186" i="1"/>
  <c r="N188" i="1"/>
  <c r="N187" i="1"/>
  <c r="O186" i="1"/>
  <c r="O188" i="1"/>
  <c r="O187" i="1"/>
  <c r="P186" i="1"/>
  <c r="W182" i="1"/>
  <c r="W181" i="1"/>
  <c r="X180" i="1"/>
  <c r="X182" i="1"/>
  <c r="X181" i="1"/>
  <c r="Y180" i="1"/>
  <c r="AK164" i="1"/>
  <c r="AK163" i="1"/>
  <c r="AL162" i="1"/>
  <c r="AL164" i="1"/>
  <c r="AL163" i="1"/>
  <c r="AM162" i="1"/>
  <c r="AM164" i="1"/>
  <c r="AM163" i="1"/>
  <c r="AN162" i="1"/>
  <c r="AN164" i="1"/>
  <c r="AN163" i="1"/>
  <c r="AO162" i="1"/>
  <c r="AD173" i="1"/>
  <c r="AD172" i="1"/>
  <c r="AE171" i="1"/>
  <c r="AE173" i="1"/>
  <c r="AE172" i="1"/>
  <c r="AF171" i="1"/>
  <c r="AF173" i="1"/>
  <c r="AF172" i="1"/>
  <c r="AG171" i="1"/>
  <c r="AP10" i="1"/>
  <c r="AP150" i="1"/>
  <c r="AP152" i="1"/>
  <c r="AP151" i="1"/>
  <c r="J195" i="1"/>
  <c r="J194" i="1"/>
  <c r="J193" i="1"/>
  <c r="K192" i="1"/>
  <c r="AH155" i="1"/>
  <c r="AH154" i="1"/>
  <c r="AI153" i="1"/>
  <c r="AI155" i="1"/>
  <c r="AI154" i="1"/>
  <c r="AJ153" i="1"/>
  <c r="AJ155" i="1"/>
  <c r="AJ154" i="1"/>
  <c r="AK153" i="1"/>
  <c r="Y182" i="1"/>
  <c r="Y181" i="1"/>
  <c r="Z180" i="1"/>
  <c r="M191" i="1"/>
  <c r="M190" i="1"/>
  <c r="N189" i="1"/>
  <c r="AK170" i="1"/>
  <c r="AK169" i="1"/>
  <c r="AL168" i="1"/>
  <c r="AL170" i="1"/>
  <c r="AL169" i="1"/>
  <c r="AM168" i="1"/>
  <c r="AM170" i="1"/>
  <c r="AM169" i="1"/>
  <c r="AN168" i="1"/>
  <c r="AN170" i="1"/>
  <c r="AN169" i="1"/>
  <c r="AO168" i="1"/>
  <c r="AG173" i="1"/>
  <c r="AG172" i="1"/>
  <c r="AH171" i="1"/>
  <c r="AH161" i="1"/>
  <c r="AH160" i="1"/>
  <c r="AI159" i="1"/>
  <c r="AF167" i="1"/>
  <c r="AF166" i="1"/>
  <c r="AG165" i="1"/>
  <c r="AK149" i="1"/>
  <c r="AK148" i="1"/>
  <c r="AL147" i="1"/>
  <c r="AL149" i="1"/>
  <c r="AL148" i="1"/>
  <c r="AM147" i="1"/>
  <c r="AM149" i="1"/>
  <c r="AM148" i="1"/>
  <c r="AN147" i="1"/>
  <c r="AN149" i="1"/>
  <c r="AN148" i="1"/>
  <c r="AO147" i="1"/>
  <c r="AO149" i="1"/>
  <c r="AO148" i="1"/>
  <c r="AB176" i="1"/>
  <c r="AB175" i="1"/>
  <c r="AC174" i="1"/>
  <c r="K194" i="1"/>
  <c r="K193" i="1"/>
  <c r="L192" i="1"/>
  <c r="AO164" i="1"/>
  <c r="AO163" i="1"/>
  <c r="AP162" i="1"/>
  <c r="AP164" i="1"/>
  <c r="AP163" i="1"/>
  <c r="P188" i="1"/>
  <c r="P187" i="1"/>
  <c r="Q186" i="1"/>
  <c r="U179" i="1"/>
  <c r="U178" i="1"/>
  <c r="V177" i="1"/>
  <c r="AD158" i="1"/>
  <c r="AD157" i="1"/>
  <c r="AE156" i="1"/>
  <c r="AE158" i="1"/>
  <c r="AE157" i="1"/>
  <c r="AF156" i="1"/>
  <c r="AC185" i="1"/>
  <c r="AC184" i="1"/>
  <c r="AD183" i="1"/>
  <c r="AQ10" i="1"/>
  <c r="J198" i="1"/>
  <c r="J197" i="1"/>
  <c r="J196" i="1"/>
  <c r="K195" i="1"/>
  <c r="K197" i="1"/>
  <c r="K196" i="1"/>
  <c r="L195" i="1"/>
  <c r="L197" i="1"/>
  <c r="L196" i="1"/>
  <c r="M195" i="1"/>
  <c r="M197" i="1"/>
  <c r="M196" i="1"/>
  <c r="N195" i="1"/>
  <c r="AQ162" i="1"/>
  <c r="AQ164" i="1"/>
  <c r="AQ163" i="1"/>
  <c r="N191" i="1"/>
  <c r="N190" i="1"/>
  <c r="O189" i="1"/>
  <c r="L194" i="1"/>
  <c r="L193" i="1"/>
  <c r="M192" i="1"/>
  <c r="AH173" i="1"/>
  <c r="AH172" i="1"/>
  <c r="AI171" i="1"/>
  <c r="AI173" i="1"/>
  <c r="AI172" i="1"/>
  <c r="AJ171" i="1"/>
  <c r="AJ173" i="1"/>
  <c r="AJ172" i="1"/>
  <c r="AK171" i="1"/>
  <c r="AD185" i="1"/>
  <c r="AD184" i="1"/>
  <c r="AE183" i="1"/>
  <c r="AE185" i="1"/>
  <c r="AE184" i="1"/>
  <c r="AF183" i="1"/>
  <c r="AC176" i="1"/>
  <c r="AC175" i="1"/>
  <c r="AD174" i="1"/>
  <c r="AD176" i="1"/>
  <c r="AD175" i="1"/>
  <c r="AE174" i="1"/>
  <c r="AE176" i="1"/>
  <c r="AE175" i="1"/>
  <c r="AF174" i="1"/>
  <c r="AF158" i="1"/>
  <c r="AF157" i="1"/>
  <c r="AG156" i="1"/>
  <c r="AK155" i="1"/>
  <c r="AK154" i="1"/>
  <c r="AL153" i="1"/>
  <c r="AL155" i="1"/>
  <c r="AL154" i="1"/>
  <c r="AM153" i="1"/>
  <c r="AM155" i="1"/>
  <c r="AM154" i="1"/>
  <c r="AN153" i="1"/>
  <c r="Q188" i="1"/>
  <c r="Q187" i="1"/>
  <c r="R186" i="1"/>
  <c r="AI161" i="1"/>
  <c r="AI160" i="1"/>
  <c r="AJ159" i="1"/>
  <c r="AJ161" i="1"/>
  <c r="AJ160" i="1"/>
  <c r="AK159" i="1"/>
  <c r="AK161" i="1"/>
  <c r="AK160" i="1"/>
  <c r="AL159" i="1"/>
  <c r="AL161" i="1"/>
  <c r="AL160" i="1"/>
  <c r="AM159" i="1"/>
  <c r="AM161" i="1"/>
  <c r="AM160" i="1"/>
  <c r="AN159" i="1"/>
  <c r="AO170" i="1"/>
  <c r="AO169" i="1"/>
  <c r="AP168" i="1"/>
  <c r="Z182" i="1"/>
  <c r="Z181" i="1"/>
  <c r="AA180" i="1"/>
  <c r="V179" i="1"/>
  <c r="V178" i="1"/>
  <c r="W177" i="1"/>
  <c r="W179" i="1"/>
  <c r="W178" i="1"/>
  <c r="X177" i="1"/>
  <c r="X179" i="1"/>
  <c r="X178" i="1"/>
  <c r="Y177" i="1"/>
  <c r="Y179" i="1"/>
  <c r="Y178" i="1"/>
  <c r="Z177" i="1"/>
  <c r="Z179" i="1"/>
  <c r="Z178" i="1"/>
  <c r="AA177" i="1"/>
  <c r="AG167" i="1"/>
  <c r="AG166" i="1"/>
  <c r="AH165" i="1"/>
  <c r="N197" i="1"/>
  <c r="N196" i="1"/>
  <c r="O195" i="1"/>
  <c r="AR10" i="1"/>
  <c r="J201" i="1"/>
  <c r="J203" i="1"/>
  <c r="J202" i="1"/>
  <c r="K201" i="1"/>
  <c r="J200" i="1"/>
  <c r="J199" i="1"/>
  <c r="K198" i="1"/>
  <c r="AR162" i="1"/>
  <c r="AR164" i="1"/>
  <c r="AR163" i="1"/>
  <c r="AF185" i="1"/>
  <c r="AF184" i="1"/>
  <c r="AG183" i="1"/>
  <c r="AH167" i="1"/>
  <c r="AH166" i="1"/>
  <c r="AI165" i="1"/>
  <c r="AI167" i="1"/>
  <c r="AI166" i="1"/>
  <c r="AJ165" i="1"/>
  <c r="AJ167" i="1"/>
  <c r="AJ166" i="1"/>
  <c r="AK165" i="1"/>
  <c r="AG158" i="1"/>
  <c r="AG157" i="1"/>
  <c r="AH156" i="1"/>
  <c r="AH158" i="1"/>
  <c r="AH157" i="1"/>
  <c r="AI156" i="1"/>
  <c r="AA179" i="1"/>
  <c r="AA178" i="1"/>
  <c r="AB177" i="1"/>
  <c r="AB179" i="1"/>
  <c r="AB178" i="1"/>
  <c r="AC177" i="1"/>
  <c r="AC179" i="1"/>
  <c r="AC178" i="1"/>
  <c r="AD177" i="1"/>
  <c r="AD179" i="1"/>
  <c r="AD178" i="1"/>
  <c r="AE177" i="1"/>
  <c r="AE179" i="1"/>
  <c r="AE178" i="1"/>
  <c r="AF177" i="1"/>
  <c r="AF179" i="1"/>
  <c r="AF178" i="1"/>
  <c r="AG177" i="1"/>
  <c r="AG179" i="1"/>
  <c r="AG178" i="1"/>
  <c r="AH177" i="1"/>
  <c r="AH179" i="1"/>
  <c r="AH178" i="1"/>
  <c r="AI177" i="1"/>
  <c r="AI179" i="1"/>
  <c r="AI178" i="1"/>
  <c r="AJ177" i="1"/>
  <c r="AJ179" i="1"/>
  <c r="AJ178" i="1"/>
  <c r="AK177" i="1"/>
  <c r="AK179" i="1"/>
  <c r="AK178" i="1"/>
  <c r="AL177" i="1"/>
  <c r="AL179" i="1"/>
  <c r="AL178" i="1"/>
  <c r="AM177" i="1"/>
  <c r="AM179" i="1"/>
  <c r="AM178" i="1"/>
  <c r="AN177" i="1"/>
  <c r="AF176" i="1"/>
  <c r="AF175" i="1"/>
  <c r="AG174" i="1"/>
  <c r="K203" i="1"/>
  <c r="K202" i="1"/>
  <c r="L201" i="1"/>
  <c r="L203" i="1"/>
  <c r="L202" i="1"/>
  <c r="M201" i="1"/>
  <c r="AA182" i="1"/>
  <c r="AA181" i="1"/>
  <c r="AB180" i="1"/>
  <c r="AB182" i="1"/>
  <c r="AB181" i="1"/>
  <c r="AC180" i="1"/>
  <c r="AC182" i="1"/>
  <c r="AC181" i="1"/>
  <c r="AD180" i="1"/>
  <c r="AD182" i="1"/>
  <c r="AD181" i="1"/>
  <c r="AE180" i="1"/>
  <c r="AE182" i="1"/>
  <c r="AE181" i="1"/>
  <c r="AF180" i="1"/>
  <c r="AN161" i="1"/>
  <c r="AN160" i="1"/>
  <c r="AO159" i="1"/>
  <c r="AN155" i="1"/>
  <c r="AN154" i="1"/>
  <c r="AO153" i="1"/>
  <c r="AK173" i="1"/>
  <c r="AK172" i="1"/>
  <c r="AL171" i="1"/>
  <c r="O191" i="1"/>
  <c r="O190" i="1"/>
  <c r="P189" i="1"/>
  <c r="P191" i="1"/>
  <c r="P190" i="1"/>
  <c r="Q189" i="1"/>
  <c r="O197" i="1"/>
  <c r="O196" i="1"/>
  <c r="P195" i="1"/>
  <c r="P197" i="1"/>
  <c r="P196" i="1"/>
  <c r="Q195" i="1"/>
  <c r="Q197" i="1"/>
  <c r="Q196" i="1"/>
  <c r="R195" i="1"/>
  <c r="AP170" i="1"/>
  <c r="AP169" i="1"/>
  <c r="AQ168" i="1"/>
  <c r="AQ170" i="1"/>
  <c r="AQ169" i="1"/>
  <c r="AR168" i="1"/>
  <c r="AR170" i="1"/>
  <c r="AR169" i="1"/>
  <c r="R188" i="1"/>
  <c r="R187" i="1"/>
  <c r="S186" i="1"/>
  <c r="M194" i="1"/>
  <c r="M193" i="1"/>
  <c r="N192" i="1"/>
  <c r="K200" i="1"/>
  <c r="K199" i="1"/>
  <c r="L198" i="1"/>
  <c r="L200" i="1"/>
  <c r="L199" i="1"/>
  <c r="M198" i="1"/>
  <c r="M200" i="1"/>
  <c r="M199" i="1"/>
  <c r="N198" i="1"/>
  <c r="N200" i="1"/>
  <c r="N199" i="1"/>
  <c r="O198" i="1"/>
  <c r="O200" i="1"/>
  <c r="O199" i="1"/>
  <c r="P198" i="1"/>
  <c r="P200" i="1"/>
  <c r="P199" i="1"/>
  <c r="Q198" i="1"/>
  <c r="AS10" i="1"/>
  <c r="J204" i="1"/>
  <c r="AS168" i="1"/>
  <c r="AS162" i="1"/>
  <c r="AS164" i="1"/>
  <c r="AS163" i="1"/>
  <c r="Q200" i="1"/>
  <c r="Q199" i="1"/>
  <c r="R198" i="1"/>
  <c r="R200" i="1"/>
  <c r="R199" i="1"/>
  <c r="S198" i="1"/>
  <c r="S200" i="1"/>
  <c r="S199" i="1"/>
  <c r="T198" i="1"/>
  <c r="AO155" i="1"/>
  <c r="AO154" i="1"/>
  <c r="AP153" i="1"/>
  <c r="AK167" i="1"/>
  <c r="AK166" i="1"/>
  <c r="AL165" i="1"/>
  <c r="M203" i="1"/>
  <c r="M202" i="1"/>
  <c r="N201" i="1"/>
  <c r="N203" i="1"/>
  <c r="N202" i="1"/>
  <c r="O201" i="1"/>
  <c r="O203" i="1"/>
  <c r="O202" i="1"/>
  <c r="P201" i="1"/>
  <c r="S188" i="1"/>
  <c r="S187" i="1"/>
  <c r="T186" i="1"/>
  <c r="T188" i="1"/>
  <c r="T187" i="1"/>
  <c r="U186" i="1"/>
  <c r="U188" i="1"/>
  <c r="U187" i="1"/>
  <c r="V186" i="1"/>
  <c r="V188" i="1"/>
  <c r="V187" i="1"/>
  <c r="W186" i="1"/>
  <c r="R197" i="1"/>
  <c r="R196" i="1"/>
  <c r="S195" i="1"/>
  <c r="S197" i="1"/>
  <c r="S196" i="1"/>
  <c r="T195" i="1"/>
  <c r="T197" i="1"/>
  <c r="T196" i="1"/>
  <c r="U195" i="1"/>
  <c r="AL173" i="1"/>
  <c r="AL172" i="1"/>
  <c r="AM171" i="1"/>
  <c r="AM173" i="1"/>
  <c r="AM172" i="1"/>
  <c r="AN171" i="1"/>
  <c r="AN173" i="1"/>
  <c r="AN172" i="1"/>
  <c r="AO171" i="1"/>
  <c r="AO161" i="1"/>
  <c r="AO160" i="1"/>
  <c r="AP159" i="1"/>
  <c r="AP161" i="1"/>
  <c r="AP160" i="1"/>
  <c r="AQ159" i="1"/>
  <c r="AN179" i="1"/>
  <c r="AN178" i="1"/>
  <c r="AO177" i="1"/>
  <c r="N194" i="1"/>
  <c r="N193" i="1"/>
  <c r="O192" i="1"/>
  <c r="O194" i="1"/>
  <c r="O193" i="1"/>
  <c r="P192" i="1"/>
  <c r="P194" i="1"/>
  <c r="P193" i="1"/>
  <c r="Q192" i="1"/>
  <c r="Q194" i="1"/>
  <c r="Q193" i="1"/>
  <c r="R192" i="1"/>
  <c r="R194" i="1"/>
  <c r="R193" i="1"/>
  <c r="S192" i="1"/>
  <c r="AS170" i="1"/>
  <c r="AS169" i="1"/>
  <c r="Q191" i="1"/>
  <c r="Q190" i="1"/>
  <c r="R189" i="1"/>
  <c r="R191" i="1"/>
  <c r="R190" i="1"/>
  <c r="S189" i="1"/>
  <c r="S191" i="1"/>
  <c r="S190" i="1"/>
  <c r="T189" i="1"/>
  <c r="T191" i="1"/>
  <c r="T190" i="1"/>
  <c r="U189" i="1"/>
  <c r="AF182" i="1"/>
  <c r="AF181" i="1"/>
  <c r="AG180" i="1"/>
  <c r="AG182" i="1"/>
  <c r="AG181" i="1"/>
  <c r="AH180" i="1"/>
  <c r="AH182" i="1"/>
  <c r="AH181" i="1"/>
  <c r="AI180" i="1"/>
  <c r="AI182" i="1"/>
  <c r="AI181" i="1"/>
  <c r="AJ180" i="1"/>
  <c r="AG176" i="1"/>
  <c r="AG175" i="1"/>
  <c r="AH174" i="1"/>
  <c r="AH176" i="1"/>
  <c r="AH175" i="1"/>
  <c r="AI174" i="1"/>
  <c r="AI158" i="1"/>
  <c r="AI157" i="1"/>
  <c r="AJ156" i="1"/>
  <c r="AJ158" i="1"/>
  <c r="AJ157" i="1"/>
  <c r="AK156" i="1"/>
  <c r="AK158" i="1"/>
  <c r="AK157" i="1"/>
  <c r="AL156" i="1"/>
  <c r="AL158" i="1"/>
  <c r="AL157" i="1"/>
  <c r="AM156" i="1"/>
  <c r="AM158" i="1"/>
  <c r="AM157" i="1"/>
  <c r="AN156" i="1"/>
  <c r="AN158" i="1"/>
  <c r="AN157" i="1"/>
  <c r="AO156" i="1"/>
  <c r="AO158" i="1"/>
  <c r="AO157" i="1"/>
  <c r="AP156" i="1"/>
  <c r="AP158" i="1"/>
  <c r="AP157" i="1"/>
  <c r="AQ156" i="1"/>
  <c r="AQ158" i="1"/>
  <c r="AQ157" i="1"/>
  <c r="AR156" i="1"/>
  <c r="AR158" i="1"/>
  <c r="AR157" i="1"/>
  <c r="AG185" i="1"/>
  <c r="AG184" i="1"/>
  <c r="AH183" i="1"/>
  <c r="AH185" i="1"/>
  <c r="AH184" i="1"/>
  <c r="AI183" i="1"/>
  <c r="AI185" i="1"/>
  <c r="AI184" i="1"/>
  <c r="AJ183" i="1"/>
  <c r="AJ185" i="1"/>
  <c r="AJ184" i="1"/>
  <c r="AK183" i="1"/>
  <c r="AK185" i="1"/>
  <c r="AK184" i="1"/>
  <c r="AL183" i="1"/>
  <c r="AL185" i="1"/>
  <c r="AL184" i="1"/>
  <c r="AM183" i="1"/>
  <c r="AM185" i="1"/>
  <c r="AM184" i="1"/>
  <c r="AN183" i="1"/>
  <c r="AN185" i="1"/>
  <c r="AN184" i="1"/>
  <c r="AO183" i="1"/>
  <c r="AT10" i="1"/>
  <c r="J207" i="1"/>
  <c r="J209" i="1"/>
  <c r="J208" i="1"/>
  <c r="K207" i="1"/>
  <c r="J206" i="1"/>
  <c r="J205" i="1"/>
  <c r="K204" i="1"/>
  <c r="AT168" i="1"/>
  <c r="AT170" i="1"/>
  <c r="AT169" i="1"/>
  <c r="AT162" i="1"/>
  <c r="AT164" i="1"/>
  <c r="AT163" i="1"/>
  <c r="U191" i="1"/>
  <c r="U190" i="1"/>
  <c r="V189" i="1"/>
  <c r="V191" i="1"/>
  <c r="V190" i="1"/>
  <c r="W189" i="1"/>
  <c r="W191" i="1"/>
  <c r="W190" i="1"/>
  <c r="X189" i="1"/>
  <c r="X191" i="1"/>
  <c r="X190" i="1"/>
  <c r="Y189" i="1"/>
  <c r="Y191" i="1"/>
  <c r="Y190" i="1"/>
  <c r="Z189" i="1"/>
  <c r="Z191" i="1"/>
  <c r="Z190" i="1"/>
  <c r="AA189" i="1"/>
  <c r="AA191" i="1"/>
  <c r="AA190" i="1"/>
  <c r="AB189" i="1"/>
  <c r="AB191" i="1"/>
  <c r="AB190" i="1"/>
  <c r="AC189" i="1"/>
  <c r="AO179" i="1"/>
  <c r="AO178" i="1"/>
  <c r="AP177" i="1"/>
  <c r="S194" i="1"/>
  <c r="S193" i="1"/>
  <c r="T192" i="1"/>
  <c r="W188" i="1"/>
  <c r="W187" i="1"/>
  <c r="X186" i="1"/>
  <c r="X188" i="1"/>
  <c r="X187" i="1"/>
  <c r="Y186" i="1"/>
  <c r="Y188" i="1"/>
  <c r="Y187" i="1"/>
  <c r="Z186" i="1"/>
  <c r="Z188" i="1"/>
  <c r="Z187" i="1"/>
  <c r="AA186" i="1"/>
  <c r="AO185" i="1"/>
  <c r="AO184" i="1"/>
  <c r="AP183" i="1"/>
  <c r="AI176" i="1"/>
  <c r="AI175" i="1"/>
  <c r="AJ174" i="1"/>
  <c r="AJ176" i="1"/>
  <c r="AJ175" i="1"/>
  <c r="AK174" i="1"/>
  <c r="AK176" i="1"/>
  <c r="AK175" i="1"/>
  <c r="AL174" i="1"/>
  <c r="AQ161" i="1"/>
  <c r="AQ160" i="1"/>
  <c r="AR159" i="1"/>
  <c r="AR161" i="1"/>
  <c r="AR160" i="1"/>
  <c r="AS159" i="1"/>
  <c r="AS161" i="1"/>
  <c r="AS160" i="1"/>
  <c r="U197" i="1"/>
  <c r="U196" i="1"/>
  <c r="V195" i="1"/>
  <c r="V197" i="1"/>
  <c r="V196" i="1"/>
  <c r="W195" i="1"/>
  <c r="W197" i="1"/>
  <c r="W196" i="1"/>
  <c r="X195" i="1"/>
  <c r="P203" i="1"/>
  <c r="P202" i="1"/>
  <c r="Q201" i="1"/>
  <c r="Q203" i="1"/>
  <c r="Q202" i="1"/>
  <c r="R201" i="1"/>
  <c r="R203" i="1"/>
  <c r="R202" i="1"/>
  <c r="S201" i="1"/>
  <c r="S203" i="1"/>
  <c r="S202" i="1"/>
  <c r="T201" i="1"/>
  <c r="T203" i="1"/>
  <c r="T202" i="1"/>
  <c r="U201" i="1"/>
  <c r="AP155" i="1"/>
  <c r="AP154" i="1"/>
  <c r="AQ153" i="1"/>
  <c r="AQ155" i="1"/>
  <c r="AQ154" i="1"/>
  <c r="K206" i="1"/>
  <c r="K205" i="1"/>
  <c r="L204" i="1"/>
  <c r="K209" i="1"/>
  <c r="K208" i="1"/>
  <c r="L207" i="1"/>
  <c r="L209" i="1"/>
  <c r="L208" i="1"/>
  <c r="M207" i="1"/>
  <c r="M209" i="1"/>
  <c r="M208" i="1"/>
  <c r="N207" i="1"/>
  <c r="N209" i="1"/>
  <c r="N208" i="1"/>
  <c r="O207" i="1"/>
  <c r="O209" i="1"/>
  <c r="O208" i="1"/>
  <c r="P207" i="1"/>
  <c r="P209" i="1"/>
  <c r="P208" i="1"/>
  <c r="Q207" i="1"/>
  <c r="Q209" i="1"/>
  <c r="Q208" i="1"/>
  <c r="R207" i="1"/>
  <c r="R209" i="1"/>
  <c r="R208" i="1"/>
  <c r="S207" i="1"/>
  <c r="S209" i="1"/>
  <c r="S208" i="1"/>
  <c r="T207" i="1"/>
  <c r="T209" i="1"/>
  <c r="T208" i="1"/>
  <c r="U207" i="1"/>
  <c r="U209" i="1"/>
  <c r="U208" i="1"/>
  <c r="V207" i="1"/>
  <c r="V209" i="1"/>
  <c r="V208" i="1"/>
  <c r="W207" i="1"/>
  <c r="W209" i="1"/>
  <c r="W208" i="1"/>
  <c r="X207" i="1"/>
  <c r="X209" i="1"/>
  <c r="X208" i="1"/>
  <c r="Y207" i="1"/>
  <c r="Y209" i="1"/>
  <c r="Y208" i="1"/>
  <c r="Z207" i="1"/>
  <c r="Z209" i="1"/>
  <c r="Z208" i="1"/>
  <c r="AA207" i="1"/>
  <c r="AJ182" i="1"/>
  <c r="AJ181" i="1"/>
  <c r="AK180" i="1"/>
  <c r="AK182" i="1"/>
  <c r="AK181" i="1"/>
  <c r="AL180" i="1"/>
  <c r="AL182" i="1"/>
  <c r="AL181" i="1"/>
  <c r="AM180" i="1"/>
  <c r="AM182" i="1"/>
  <c r="AM181" i="1"/>
  <c r="AN180" i="1"/>
  <c r="AO173" i="1"/>
  <c r="AO172" i="1"/>
  <c r="AP171" i="1"/>
  <c r="AL167" i="1"/>
  <c r="AL166" i="1"/>
  <c r="AM165" i="1"/>
  <c r="AM167" i="1"/>
  <c r="AM166" i="1"/>
  <c r="AN165" i="1"/>
  <c r="AN167" i="1"/>
  <c r="AN166" i="1"/>
  <c r="AO165" i="1"/>
  <c r="T200" i="1"/>
  <c r="T199" i="1"/>
  <c r="U198" i="1"/>
  <c r="AU10" i="1"/>
  <c r="J210" i="1"/>
  <c r="J212" i="1"/>
  <c r="J211" i="1"/>
  <c r="K210" i="1"/>
  <c r="AU168" i="1"/>
  <c r="AU170" i="1"/>
  <c r="AU169" i="1"/>
  <c r="AA209" i="1"/>
  <c r="AA208" i="1"/>
  <c r="AB207" i="1"/>
  <c r="AB209" i="1"/>
  <c r="AB208" i="1"/>
  <c r="AC207" i="1"/>
  <c r="AC209" i="1"/>
  <c r="AC208" i="1"/>
  <c r="AD207" i="1"/>
  <c r="AD209" i="1"/>
  <c r="AD208" i="1"/>
  <c r="AE207" i="1"/>
  <c r="AE209" i="1"/>
  <c r="AE208" i="1"/>
  <c r="AF207" i="1"/>
  <c r="AF209" i="1"/>
  <c r="AF208" i="1"/>
  <c r="AG207" i="1"/>
  <c r="AG209" i="1"/>
  <c r="AG208" i="1"/>
  <c r="AH207" i="1"/>
  <c r="AH209" i="1"/>
  <c r="AH208" i="1"/>
  <c r="AI207" i="1"/>
  <c r="AI209" i="1"/>
  <c r="AI208" i="1"/>
  <c r="AJ207" i="1"/>
  <c r="T194" i="1"/>
  <c r="T193" i="1"/>
  <c r="U192" i="1"/>
  <c r="L206" i="1"/>
  <c r="L205" i="1"/>
  <c r="M204" i="1"/>
  <c r="X197" i="1"/>
  <c r="X196" i="1"/>
  <c r="Y195" i="1"/>
  <c r="Y197" i="1"/>
  <c r="Y196" i="1"/>
  <c r="Z195" i="1"/>
  <c r="U200" i="1"/>
  <c r="U199" i="1"/>
  <c r="V198" i="1"/>
  <c r="V200" i="1"/>
  <c r="V199" i="1"/>
  <c r="W198" i="1"/>
  <c r="AN182" i="1"/>
  <c r="AN181" i="1"/>
  <c r="AO180" i="1"/>
  <c r="AO182" i="1"/>
  <c r="AO181" i="1"/>
  <c r="AP180" i="1"/>
  <c r="AP182" i="1"/>
  <c r="AP181" i="1"/>
  <c r="AQ180" i="1"/>
  <c r="AQ182" i="1"/>
  <c r="AQ181" i="1"/>
  <c r="AR180" i="1"/>
  <c r="AR182" i="1"/>
  <c r="AR181" i="1"/>
  <c r="AS180" i="1"/>
  <c r="AS182" i="1"/>
  <c r="AS181" i="1"/>
  <c r="AT180" i="1"/>
  <c r="AT182" i="1"/>
  <c r="AT181" i="1"/>
  <c r="AU180" i="1"/>
  <c r="AU182" i="1"/>
  <c r="AU181" i="1"/>
  <c r="AL176" i="1"/>
  <c r="AL175" i="1"/>
  <c r="AM174" i="1"/>
  <c r="AM176" i="1"/>
  <c r="AM175" i="1"/>
  <c r="AN174" i="1"/>
  <c r="AC191" i="1"/>
  <c r="AC190" i="1"/>
  <c r="AD189" i="1"/>
  <c r="AD191" i="1"/>
  <c r="AD190" i="1"/>
  <c r="AE189" i="1"/>
  <c r="AE191" i="1"/>
  <c r="AE190" i="1"/>
  <c r="AF189" i="1"/>
  <c r="AF191" i="1"/>
  <c r="AF190" i="1"/>
  <c r="AG189" i="1"/>
  <c r="AG191" i="1"/>
  <c r="AG190" i="1"/>
  <c r="AH189" i="1"/>
  <c r="AH191" i="1"/>
  <c r="AH190" i="1"/>
  <c r="AI189" i="1"/>
  <c r="AI191" i="1"/>
  <c r="AI190" i="1"/>
  <c r="AJ189" i="1"/>
  <c r="AJ191" i="1"/>
  <c r="AJ190" i="1"/>
  <c r="AK189" i="1"/>
  <c r="AP173" i="1"/>
  <c r="AP172" i="1"/>
  <c r="AQ171" i="1"/>
  <c r="AQ173" i="1"/>
  <c r="AQ172" i="1"/>
  <c r="AR171" i="1"/>
  <c r="AR173" i="1"/>
  <c r="AR172" i="1"/>
  <c r="AS171" i="1"/>
  <c r="AA188" i="1"/>
  <c r="AA187" i="1"/>
  <c r="AB186" i="1"/>
  <c r="AB188" i="1"/>
  <c r="AB187" i="1"/>
  <c r="AC186" i="1"/>
  <c r="AC188" i="1"/>
  <c r="AC187" i="1"/>
  <c r="AD186" i="1"/>
  <c r="AP179" i="1"/>
  <c r="AP178" i="1"/>
  <c r="AQ177" i="1"/>
  <c r="AQ179" i="1"/>
  <c r="AQ178" i="1"/>
  <c r="AR177" i="1"/>
  <c r="K212" i="1"/>
  <c r="K211" i="1"/>
  <c r="L210" i="1"/>
  <c r="L212" i="1"/>
  <c r="L211" i="1"/>
  <c r="M210" i="1"/>
  <c r="M212" i="1"/>
  <c r="M211" i="1"/>
  <c r="N210" i="1"/>
  <c r="N212" i="1"/>
  <c r="N211" i="1"/>
  <c r="O210" i="1"/>
  <c r="O212" i="1"/>
  <c r="O211" i="1"/>
  <c r="P210" i="1"/>
  <c r="P212" i="1"/>
  <c r="P211" i="1"/>
  <c r="Q210" i="1"/>
  <c r="AO167" i="1"/>
  <c r="AO166" i="1"/>
  <c r="AP165" i="1"/>
  <c r="AP167" i="1"/>
  <c r="AP166" i="1"/>
  <c r="AQ165" i="1"/>
  <c r="U203" i="1"/>
  <c r="U202" i="1"/>
  <c r="V201" i="1"/>
  <c r="V203" i="1"/>
  <c r="V202" i="1"/>
  <c r="W201" i="1"/>
  <c r="AP185" i="1"/>
  <c r="AP184" i="1"/>
  <c r="AQ183" i="1"/>
  <c r="AQ185" i="1"/>
  <c r="AQ184" i="1"/>
  <c r="AR183" i="1"/>
  <c r="AV10" i="1"/>
  <c r="AV168" i="1"/>
  <c r="AV170" i="1"/>
  <c r="AV169" i="1"/>
  <c r="J213" i="1"/>
  <c r="AV180" i="1"/>
  <c r="AV182" i="1"/>
  <c r="AV181" i="1"/>
  <c r="Q212" i="1"/>
  <c r="Q211" i="1"/>
  <c r="R210" i="1"/>
  <c r="R212" i="1"/>
  <c r="R211" i="1"/>
  <c r="S210" i="1"/>
  <c r="S212" i="1"/>
  <c r="S211" i="1"/>
  <c r="T210" i="1"/>
  <c r="T212" i="1"/>
  <c r="T211" i="1"/>
  <c r="U210" i="1"/>
  <c r="U212" i="1"/>
  <c r="U211" i="1"/>
  <c r="V210" i="1"/>
  <c r="V212" i="1"/>
  <c r="V211" i="1"/>
  <c r="W210" i="1"/>
  <c r="W212" i="1"/>
  <c r="W211" i="1"/>
  <c r="X210" i="1"/>
  <c r="X212" i="1"/>
  <c r="X211" i="1"/>
  <c r="Y210" i="1"/>
  <c r="M206" i="1"/>
  <c r="M205" i="1"/>
  <c r="N204" i="1"/>
  <c r="N206" i="1"/>
  <c r="N205" i="1"/>
  <c r="O204" i="1"/>
  <c r="AR185" i="1"/>
  <c r="AR184" i="1"/>
  <c r="AS183" i="1"/>
  <c r="AS185" i="1"/>
  <c r="AS184" i="1"/>
  <c r="AT183" i="1"/>
  <c r="AT185" i="1"/>
  <c r="AT184" i="1"/>
  <c r="AU183" i="1"/>
  <c r="AU185" i="1"/>
  <c r="AU184" i="1"/>
  <c r="AV183" i="1"/>
  <c r="AS173" i="1"/>
  <c r="AS172" i="1"/>
  <c r="AT171" i="1"/>
  <c r="U194" i="1"/>
  <c r="U193" i="1"/>
  <c r="V192" i="1"/>
  <c r="V194" i="1"/>
  <c r="V193" i="1"/>
  <c r="W192" i="1"/>
  <c r="W194" i="1"/>
  <c r="W193" i="1"/>
  <c r="X192" i="1"/>
  <c r="W203" i="1"/>
  <c r="W202" i="1"/>
  <c r="X201" i="1"/>
  <c r="AQ167" i="1"/>
  <c r="AQ166" i="1"/>
  <c r="AR165" i="1"/>
  <c r="AR167" i="1"/>
  <c r="AR166" i="1"/>
  <c r="AS165" i="1"/>
  <c r="AS167" i="1"/>
  <c r="AS166" i="1"/>
  <c r="AT165" i="1"/>
  <c r="AT167" i="1"/>
  <c r="AT166" i="1"/>
  <c r="AU165" i="1"/>
  <c r="AD188" i="1"/>
  <c r="AD187" i="1"/>
  <c r="AE186" i="1"/>
  <c r="AK191" i="1"/>
  <c r="AK190" i="1"/>
  <c r="AL189" i="1"/>
  <c r="Z197" i="1"/>
  <c r="Z196" i="1"/>
  <c r="AA195" i="1"/>
  <c r="AA197" i="1"/>
  <c r="AA196" i="1"/>
  <c r="AB195" i="1"/>
  <c r="AR179" i="1"/>
  <c r="AR178" i="1"/>
  <c r="AS177" i="1"/>
  <c r="AS179" i="1"/>
  <c r="AS178" i="1"/>
  <c r="AT177" i="1"/>
  <c r="AN176" i="1"/>
  <c r="AN175" i="1"/>
  <c r="AO174" i="1"/>
  <c r="W200" i="1"/>
  <c r="W199" i="1"/>
  <c r="X198" i="1"/>
  <c r="X200" i="1"/>
  <c r="X199" i="1"/>
  <c r="Y198" i="1"/>
  <c r="Y200" i="1"/>
  <c r="Y199" i="1"/>
  <c r="Z198" i="1"/>
  <c r="AJ209" i="1"/>
  <c r="AJ208" i="1"/>
  <c r="AK207" i="1"/>
  <c r="AK209" i="1"/>
  <c r="AK208" i="1"/>
  <c r="AL207" i="1"/>
  <c r="AW10" i="1"/>
  <c r="J215" i="1"/>
  <c r="J214" i="1"/>
  <c r="K213" i="1"/>
  <c r="K215" i="1"/>
  <c r="K214" i="1"/>
  <c r="L213" i="1"/>
  <c r="J216" i="1"/>
  <c r="J218" i="1"/>
  <c r="J217" i="1"/>
  <c r="K216" i="1"/>
  <c r="AW180" i="1"/>
  <c r="AW182" i="1"/>
  <c r="AW181" i="1"/>
  <c r="Y212" i="1"/>
  <c r="Y211" i="1"/>
  <c r="Z210" i="1"/>
  <c r="Z212" i="1"/>
  <c r="Z211" i="1"/>
  <c r="AA210" i="1"/>
  <c r="AO176" i="1"/>
  <c r="AO175" i="1"/>
  <c r="AP174" i="1"/>
  <c r="AP176" i="1"/>
  <c r="AP175" i="1"/>
  <c r="AQ174" i="1"/>
  <c r="AL209" i="1"/>
  <c r="AL208" i="1"/>
  <c r="AM207" i="1"/>
  <c r="AT179" i="1"/>
  <c r="AT178" i="1"/>
  <c r="AU177" i="1"/>
  <c r="AU179" i="1"/>
  <c r="AU178" i="1"/>
  <c r="AV177" i="1"/>
  <c r="AV179" i="1"/>
  <c r="AV178" i="1"/>
  <c r="AW177" i="1"/>
  <c r="AW179" i="1"/>
  <c r="AW178" i="1"/>
  <c r="AE188" i="1"/>
  <c r="AE187" i="1"/>
  <c r="AF186" i="1"/>
  <c r="AF188" i="1"/>
  <c r="AF187" i="1"/>
  <c r="AG186" i="1"/>
  <c r="AG188" i="1"/>
  <c r="AG187" i="1"/>
  <c r="AH186" i="1"/>
  <c r="AB197" i="1"/>
  <c r="AB196" i="1"/>
  <c r="AC195" i="1"/>
  <c r="AC197" i="1"/>
  <c r="AC196" i="1"/>
  <c r="AD195" i="1"/>
  <c r="L215" i="1"/>
  <c r="L214" i="1"/>
  <c r="M213" i="1"/>
  <c r="AU167" i="1"/>
  <c r="AU166" i="1"/>
  <c r="AV185" i="1"/>
  <c r="AV184" i="1"/>
  <c r="AW183" i="1"/>
  <c r="AW185" i="1"/>
  <c r="AW184" i="1"/>
  <c r="X203" i="1"/>
  <c r="X202" i="1"/>
  <c r="Y201" i="1"/>
  <c r="AT173" i="1"/>
  <c r="AT172" i="1"/>
  <c r="AU171" i="1"/>
  <c r="AU173" i="1"/>
  <c r="AU172" i="1"/>
  <c r="AV171" i="1"/>
  <c r="AV173" i="1"/>
  <c r="AV172" i="1"/>
  <c r="AW171" i="1"/>
  <c r="O206" i="1"/>
  <c r="O205" i="1"/>
  <c r="P204" i="1"/>
  <c r="K218" i="1"/>
  <c r="K217" i="1"/>
  <c r="L216" i="1"/>
  <c r="L218" i="1"/>
  <c r="L217" i="1"/>
  <c r="M216" i="1"/>
  <c r="Z200" i="1"/>
  <c r="Z199" i="1"/>
  <c r="AA198" i="1"/>
  <c r="AA200" i="1"/>
  <c r="AA199" i="1"/>
  <c r="AB198" i="1"/>
  <c r="AL191" i="1"/>
  <c r="AL190" i="1"/>
  <c r="AM189" i="1"/>
  <c r="AM191" i="1"/>
  <c r="AM190" i="1"/>
  <c r="AN189" i="1"/>
  <c r="AN191" i="1"/>
  <c r="AN190" i="1"/>
  <c r="AO189" i="1"/>
  <c r="X194" i="1"/>
  <c r="X193" i="1"/>
  <c r="Y192" i="1"/>
  <c r="AX10" i="1"/>
  <c r="J219" i="1"/>
  <c r="J221" i="1"/>
  <c r="J220" i="1"/>
  <c r="K219" i="1"/>
  <c r="K221" i="1"/>
  <c r="K220" i="1"/>
  <c r="L219" i="1"/>
  <c r="AX180" i="1"/>
  <c r="AX182" i="1"/>
  <c r="AX181" i="1"/>
  <c r="AX177" i="1"/>
  <c r="AX179" i="1"/>
  <c r="AX178" i="1"/>
  <c r="AX183" i="1"/>
  <c r="AX185" i="1"/>
  <c r="AX184" i="1"/>
  <c r="AM209" i="1"/>
  <c r="AM208" i="1"/>
  <c r="AN207" i="1"/>
  <c r="AW173" i="1"/>
  <c r="AW172" i="1"/>
  <c r="AQ176" i="1"/>
  <c r="AQ175" i="1"/>
  <c r="AR174" i="1"/>
  <c r="AR176" i="1"/>
  <c r="AR175" i="1"/>
  <c r="AS174" i="1"/>
  <c r="AS176" i="1"/>
  <c r="AS175" i="1"/>
  <c r="AT174" i="1"/>
  <c r="AT176" i="1"/>
  <c r="AT175" i="1"/>
  <c r="AU174" i="1"/>
  <c r="AU176" i="1"/>
  <c r="AU175" i="1"/>
  <c r="AV174" i="1"/>
  <c r="AV176" i="1"/>
  <c r="AV175" i="1"/>
  <c r="AW174" i="1"/>
  <c r="AH188" i="1"/>
  <c r="AH187" i="1"/>
  <c r="AI186" i="1"/>
  <c r="L221" i="1"/>
  <c r="L220" i="1"/>
  <c r="M219" i="1"/>
  <c r="M221" i="1"/>
  <c r="M220" i="1"/>
  <c r="N219" i="1"/>
  <c r="N221" i="1"/>
  <c r="N220" i="1"/>
  <c r="O219" i="1"/>
  <c r="M218" i="1"/>
  <c r="M217" i="1"/>
  <c r="N216" i="1"/>
  <c r="Y194" i="1"/>
  <c r="Y193" i="1"/>
  <c r="Z192" i="1"/>
  <c r="Z194" i="1"/>
  <c r="Z193" i="1"/>
  <c r="AA192" i="1"/>
  <c r="AB200" i="1"/>
  <c r="AB199" i="1"/>
  <c r="AC198" i="1"/>
  <c r="P206" i="1"/>
  <c r="P205" i="1"/>
  <c r="Q204" i="1"/>
  <c r="Q206" i="1"/>
  <c r="Q205" i="1"/>
  <c r="R204" i="1"/>
  <c r="R206" i="1"/>
  <c r="R205" i="1"/>
  <c r="S204" i="1"/>
  <c r="S206" i="1"/>
  <c r="S205" i="1"/>
  <c r="T204" i="1"/>
  <c r="T206" i="1"/>
  <c r="T205" i="1"/>
  <c r="U204" i="1"/>
  <c r="U206" i="1"/>
  <c r="U205" i="1"/>
  <c r="V204" i="1"/>
  <c r="Y203" i="1"/>
  <c r="Y202" i="1"/>
  <c r="Z201" i="1"/>
  <c r="Z203" i="1"/>
  <c r="Z202" i="1"/>
  <c r="AA201" i="1"/>
  <c r="AA203" i="1"/>
  <c r="AA202" i="1"/>
  <c r="AB201" i="1"/>
  <c r="AB203" i="1"/>
  <c r="AB202" i="1"/>
  <c r="AC201" i="1"/>
  <c r="AC203" i="1"/>
  <c r="AC202" i="1"/>
  <c r="AD201" i="1"/>
  <c r="AD197" i="1"/>
  <c r="AD196" i="1"/>
  <c r="AE195" i="1"/>
  <c r="AO191" i="1"/>
  <c r="AO190" i="1"/>
  <c r="AP189" i="1"/>
  <c r="AP191" i="1"/>
  <c r="AP190" i="1"/>
  <c r="AQ189" i="1"/>
  <c r="AQ191" i="1"/>
  <c r="AQ190" i="1"/>
  <c r="AR189" i="1"/>
  <c r="M215" i="1"/>
  <c r="M214" i="1"/>
  <c r="N213" i="1"/>
  <c r="AA212" i="1"/>
  <c r="AA211" i="1"/>
  <c r="AB210" i="1"/>
  <c r="AB212" i="1"/>
  <c r="AB211" i="1"/>
  <c r="AC210" i="1"/>
  <c r="AY10" i="1"/>
  <c r="J222" i="1"/>
  <c r="J224" i="1"/>
  <c r="J223" i="1"/>
  <c r="K222" i="1"/>
  <c r="AY180" i="1"/>
  <c r="AY182" i="1"/>
  <c r="AY181" i="1"/>
  <c r="AY183" i="1"/>
  <c r="AY185" i="1"/>
  <c r="AY184" i="1"/>
  <c r="AY177" i="1"/>
  <c r="AY179" i="1"/>
  <c r="AY178" i="1"/>
  <c r="AE197" i="1"/>
  <c r="AE196" i="1"/>
  <c r="AF195" i="1"/>
  <c r="AF197" i="1"/>
  <c r="AF196" i="1"/>
  <c r="AG195" i="1"/>
  <c r="AG197" i="1"/>
  <c r="AG196" i="1"/>
  <c r="AH195" i="1"/>
  <c r="AH197" i="1"/>
  <c r="AH196" i="1"/>
  <c r="AI195" i="1"/>
  <c r="AC200" i="1"/>
  <c r="AC199" i="1"/>
  <c r="AD198" i="1"/>
  <c r="AD200" i="1"/>
  <c r="AD199" i="1"/>
  <c r="AE198" i="1"/>
  <c r="AE200" i="1"/>
  <c r="AE199" i="1"/>
  <c r="AF198" i="1"/>
  <c r="AF200" i="1"/>
  <c r="AF199" i="1"/>
  <c r="AG198" i="1"/>
  <c r="O221" i="1"/>
  <c r="O220" i="1"/>
  <c r="P219" i="1"/>
  <c r="AD203" i="1"/>
  <c r="AD202" i="1"/>
  <c r="AE201" i="1"/>
  <c r="AE203" i="1"/>
  <c r="AE202" i="1"/>
  <c r="AF201" i="1"/>
  <c r="AA194" i="1"/>
  <c r="AA193" i="1"/>
  <c r="AB192" i="1"/>
  <c r="AB194" i="1"/>
  <c r="AB193" i="1"/>
  <c r="AC192" i="1"/>
  <c r="AI188" i="1"/>
  <c r="AI187" i="1"/>
  <c r="AJ186" i="1"/>
  <c r="AJ188" i="1"/>
  <c r="AJ187" i="1"/>
  <c r="AK186" i="1"/>
  <c r="AC212" i="1"/>
  <c r="AC211" i="1"/>
  <c r="AD210" i="1"/>
  <c r="AD212" i="1"/>
  <c r="AD211" i="1"/>
  <c r="AE210" i="1"/>
  <c r="AE212" i="1"/>
  <c r="AE211" i="1"/>
  <c r="AF210" i="1"/>
  <c r="AF212" i="1"/>
  <c r="AF211" i="1"/>
  <c r="AG210" i="1"/>
  <c r="N215" i="1"/>
  <c r="N214" i="1"/>
  <c r="O213" i="1"/>
  <c r="O215" i="1"/>
  <c r="O214" i="1"/>
  <c r="P213" i="1"/>
  <c r="P215" i="1"/>
  <c r="P214" i="1"/>
  <c r="Q213" i="1"/>
  <c r="Q215" i="1"/>
  <c r="Q214" i="1"/>
  <c r="R213" i="1"/>
  <c r="V206" i="1"/>
  <c r="V205" i="1"/>
  <c r="W204" i="1"/>
  <c r="AW176" i="1"/>
  <c r="AW175" i="1"/>
  <c r="AX174" i="1"/>
  <c r="AN209" i="1"/>
  <c r="AN208" i="1"/>
  <c r="AO207" i="1"/>
  <c r="AR191" i="1"/>
  <c r="AR190" i="1"/>
  <c r="AS189" i="1"/>
  <c r="N218" i="1"/>
  <c r="N217" i="1"/>
  <c r="O216" i="1"/>
  <c r="O218" i="1"/>
  <c r="O217" i="1"/>
  <c r="P216" i="1"/>
  <c r="K224" i="1"/>
  <c r="K223" i="1"/>
  <c r="L222" i="1"/>
  <c r="L224" i="1"/>
  <c r="L223" i="1"/>
  <c r="M222" i="1"/>
  <c r="AZ10" i="1"/>
  <c r="J225" i="1"/>
  <c r="AZ180" i="1"/>
  <c r="AZ182" i="1"/>
  <c r="AZ181" i="1"/>
  <c r="AZ183" i="1"/>
  <c r="AZ185" i="1"/>
  <c r="AZ184" i="1"/>
  <c r="AS191" i="1"/>
  <c r="AS190" i="1"/>
  <c r="AT189" i="1"/>
  <c r="AT191" i="1"/>
  <c r="AT190" i="1"/>
  <c r="AU189" i="1"/>
  <c r="AU191" i="1"/>
  <c r="AU190" i="1"/>
  <c r="AV189" i="1"/>
  <c r="AV191" i="1"/>
  <c r="AV190" i="1"/>
  <c r="AW189" i="1"/>
  <c r="AO209" i="1"/>
  <c r="AO208" i="1"/>
  <c r="AP207" i="1"/>
  <c r="AP209" i="1"/>
  <c r="AP208" i="1"/>
  <c r="AQ207" i="1"/>
  <c r="P221" i="1"/>
  <c r="P220" i="1"/>
  <c r="Q219" i="1"/>
  <c r="Q221" i="1"/>
  <c r="Q220" i="1"/>
  <c r="R219" i="1"/>
  <c r="R221" i="1"/>
  <c r="R220" i="1"/>
  <c r="S219" i="1"/>
  <c r="S221" i="1"/>
  <c r="S220" i="1"/>
  <c r="T219" i="1"/>
  <c r="T221" i="1"/>
  <c r="T220" i="1"/>
  <c r="U219" i="1"/>
  <c r="AX176" i="1"/>
  <c r="AX175" i="1"/>
  <c r="AC194" i="1"/>
  <c r="AC193" i="1"/>
  <c r="AD192" i="1"/>
  <c r="AG200" i="1"/>
  <c r="AG199" i="1"/>
  <c r="AH198" i="1"/>
  <c r="AH200" i="1"/>
  <c r="AH199" i="1"/>
  <c r="AI198" i="1"/>
  <c r="P218" i="1"/>
  <c r="P217" i="1"/>
  <c r="Q216" i="1"/>
  <c r="W206" i="1"/>
  <c r="W205" i="1"/>
  <c r="X204" i="1"/>
  <c r="AG212" i="1"/>
  <c r="AG211" i="1"/>
  <c r="AH210" i="1"/>
  <c r="AH212" i="1"/>
  <c r="AH211" i="1"/>
  <c r="AI210" i="1"/>
  <c r="AI197" i="1"/>
  <c r="AI196" i="1"/>
  <c r="AJ195" i="1"/>
  <c r="M224" i="1"/>
  <c r="M223" i="1"/>
  <c r="N222" i="1"/>
  <c r="R215" i="1"/>
  <c r="R214" i="1"/>
  <c r="S213" i="1"/>
  <c r="AK188" i="1"/>
  <c r="AK187" i="1"/>
  <c r="AL186" i="1"/>
  <c r="AF203" i="1"/>
  <c r="AF202" i="1"/>
  <c r="AG201" i="1"/>
  <c r="AG203" i="1"/>
  <c r="AG202" i="1"/>
  <c r="AH201" i="1"/>
  <c r="AH203" i="1"/>
  <c r="AH202" i="1"/>
  <c r="AI201" i="1"/>
  <c r="BA10" i="1"/>
  <c r="J228" i="1"/>
  <c r="J230" i="1"/>
  <c r="J229" i="1"/>
  <c r="K228" i="1"/>
  <c r="K230" i="1"/>
  <c r="K229" i="1"/>
  <c r="L228" i="1"/>
  <c r="L230" i="1"/>
  <c r="L229" i="1"/>
  <c r="M228" i="1"/>
  <c r="J227" i="1"/>
  <c r="J226" i="1"/>
  <c r="K225" i="1"/>
  <c r="BA183" i="1"/>
  <c r="BA185" i="1"/>
  <c r="BA184" i="1"/>
  <c r="AI212" i="1"/>
  <c r="AI211" i="1"/>
  <c r="AJ210" i="1"/>
  <c r="AJ212" i="1"/>
  <c r="AJ211" i="1"/>
  <c r="AK210" i="1"/>
  <c r="AK212" i="1"/>
  <c r="AK211" i="1"/>
  <c r="AL210" i="1"/>
  <c r="U221" i="1"/>
  <c r="U220" i="1"/>
  <c r="V219" i="1"/>
  <c r="X206" i="1"/>
  <c r="X205" i="1"/>
  <c r="Y204" i="1"/>
  <c r="N224" i="1"/>
  <c r="N223" i="1"/>
  <c r="O222" i="1"/>
  <c r="AD194" i="1"/>
  <c r="AD193" i="1"/>
  <c r="AE192" i="1"/>
  <c r="AE194" i="1"/>
  <c r="AE193" i="1"/>
  <c r="AF192" i="1"/>
  <c r="AF194" i="1"/>
  <c r="AF193" i="1"/>
  <c r="AG192" i="1"/>
  <c r="AJ197" i="1"/>
  <c r="AJ196" i="1"/>
  <c r="AK195" i="1"/>
  <c r="AK197" i="1"/>
  <c r="AK196" i="1"/>
  <c r="AL195" i="1"/>
  <c r="AL197" i="1"/>
  <c r="AL196" i="1"/>
  <c r="AM195" i="1"/>
  <c r="AM197" i="1"/>
  <c r="AM196" i="1"/>
  <c r="AN195" i="1"/>
  <c r="Q218" i="1"/>
  <c r="Q217" i="1"/>
  <c r="R216" i="1"/>
  <c r="R218" i="1"/>
  <c r="R217" i="1"/>
  <c r="S216" i="1"/>
  <c r="AW191" i="1"/>
  <c r="AW190" i="1"/>
  <c r="AX189" i="1"/>
  <c r="AX191" i="1"/>
  <c r="AX190" i="1"/>
  <c r="AY189" i="1"/>
  <c r="AY191" i="1"/>
  <c r="AY190" i="1"/>
  <c r="AZ189" i="1"/>
  <c r="AZ191" i="1"/>
  <c r="AZ190" i="1"/>
  <c r="BA189" i="1"/>
  <c r="AI203" i="1"/>
  <c r="AI202" i="1"/>
  <c r="AJ201" i="1"/>
  <c r="AJ203" i="1"/>
  <c r="AJ202" i="1"/>
  <c r="AK201" i="1"/>
  <c r="AK203" i="1"/>
  <c r="AK202" i="1"/>
  <c r="AL201" i="1"/>
  <c r="AL203" i="1"/>
  <c r="AL202" i="1"/>
  <c r="AM201" i="1"/>
  <c r="AM203" i="1"/>
  <c r="AM202" i="1"/>
  <c r="AN201" i="1"/>
  <c r="S215" i="1"/>
  <c r="S214" i="1"/>
  <c r="T213" i="1"/>
  <c r="AI200" i="1"/>
  <c r="AI199" i="1"/>
  <c r="AJ198" i="1"/>
  <c r="AJ200" i="1"/>
  <c r="AJ199" i="1"/>
  <c r="AK198" i="1"/>
  <c r="AK200" i="1"/>
  <c r="AK199" i="1"/>
  <c r="AL198" i="1"/>
  <c r="AL200" i="1"/>
  <c r="AL199" i="1"/>
  <c r="AM198" i="1"/>
  <c r="AQ209" i="1"/>
  <c r="AQ208" i="1"/>
  <c r="AR207" i="1"/>
  <c r="AR209" i="1"/>
  <c r="AR208" i="1"/>
  <c r="AS207" i="1"/>
  <c r="K227" i="1"/>
  <c r="K226" i="1"/>
  <c r="L225" i="1"/>
  <c r="M230" i="1"/>
  <c r="M229" i="1"/>
  <c r="N228" i="1"/>
  <c r="N230" i="1"/>
  <c r="N229" i="1"/>
  <c r="O228" i="1"/>
  <c r="O230" i="1"/>
  <c r="O229" i="1"/>
  <c r="P228" i="1"/>
  <c r="AL188" i="1"/>
  <c r="AL187" i="1"/>
  <c r="AM186" i="1"/>
  <c r="BB10" i="1"/>
  <c r="J231" i="1"/>
  <c r="AM188" i="1"/>
  <c r="AM187" i="1"/>
  <c r="AN186" i="1"/>
  <c r="AN188" i="1"/>
  <c r="AN187" i="1"/>
  <c r="AO186" i="1"/>
  <c r="V221" i="1"/>
  <c r="V220" i="1"/>
  <c r="W219" i="1"/>
  <c r="W221" i="1"/>
  <c r="W220" i="1"/>
  <c r="X219" i="1"/>
  <c r="X221" i="1"/>
  <c r="X220" i="1"/>
  <c r="Y219" i="1"/>
  <c r="AG194" i="1"/>
  <c r="AG193" i="1"/>
  <c r="AH192" i="1"/>
  <c r="AH194" i="1"/>
  <c r="AH193" i="1"/>
  <c r="AI192" i="1"/>
  <c r="AL212" i="1"/>
  <c r="AL211" i="1"/>
  <c r="AM210" i="1"/>
  <c r="AM212" i="1"/>
  <c r="AM211" i="1"/>
  <c r="AN210" i="1"/>
  <c r="AN203" i="1"/>
  <c r="AN202" i="1"/>
  <c r="AO201" i="1"/>
  <c r="AO203" i="1"/>
  <c r="AO202" i="1"/>
  <c r="AP201" i="1"/>
  <c r="AP203" i="1"/>
  <c r="AP202" i="1"/>
  <c r="AQ201" i="1"/>
  <c r="O224" i="1"/>
  <c r="O223" i="1"/>
  <c r="P222" i="1"/>
  <c r="P224" i="1"/>
  <c r="P223" i="1"/>
  <c r="Q222" i="1"/>
  <c r="Q224" i="1"/>
  <c r="Q223" i="1"/>
  <c r="R222" i="1"/>
  <c r="AM200" i="1"/>
  <c r="AM199" i="1"/>
  <c r="AN198" i="1"/>
  <c r="Y206" i="1"/>
  <c r="Y205" i="1"/>
  <c r="Z204" i="1"/>
  <c r="Z206" i="1"/>
  <c r="Z205" i="1"/>
  <c r="AA204" i="1"/>
  <c r="AA206" i="1"/>
  <c r="AA205" i="1"/>
  <c r="AB204" i="1"/>
  <c r="P230" i="1"/>
  <c r="P229" i="1"/>
  <c r="Q228" i="1"/>
  <c r="T215" i="1"/>
  <c r="T214" i="1"/>
  <c r="U213" i="1"/>
  <c r="AN197" i="1"/>
  <c r="AN196" i="1"/>
  <c r="AO195" i="1"/>
  <c r="AO197" i="1"/>
  <c r="AO196" i="1"/>
  <c r="AP195" i="1"/>
  <c r="AP197" i="1"/>
  <c r="AP196" i="1"/>
  <c r="AQ195" i="1"/>
  <c r="AS209" i="1"/>
  <c r="AS208" i="1"/>
  <c r="AT207" i="1"/>
  <c r="AT209" i="1"/>
  <c r="AT208" i="1"/>
  <c r="AU207" i="1"/>
  <c r="BA191" i="1"/>
  <c r="BA190" i="1"/>
  <c r="BB189" i="1"/>
  <c r="BB191" i="1"/>
  <c r="BB190" i="1"/>
  <c r="L227" i="1"/>
  <c r="L226" i="1"/>
  <c r="M225" i="1"/>
  <c r="M227" i="1"/>
  <c r="M226" i="1"/>
  <c r="N225" i="1"/>
  <c r="N227" i="1"/>
  <c r="N226" i="1"/>
  <c r="O225" i="1"/>
  <c r="O227" i="1"/>
  <c r="O226" i="1"/>
  <c r="P225" i="1"/>
  <c r="S218" i="1"/>
  <c r="S217" i="1"/>
  <c r="T216" i="1"/>
  <c r="BC10" i="1"/>
  <c r="J233" i="1"/>
  <c r="J232" i="1"/>
  <c r="K231" i="1"/>
  <c r="K233" i="1"/>
  <c r="K232" i="1"/>
  <c r="L231" i="1"/>
  <c r="L233" i="1"/>
  <c r="L232" i="1"/>
  <c r="M231" i="1"/>
  <c r="M233" i="1"/>
  <c r="M232" i="1"/>
  <c r="N231" i="1"/>
  <c r="J234" i="1"/>
  <c r="BC189" i="1"/>
  <c r="BC191" i="1"/>
  <c r="BC190" i="1"/>
  <c r="P227" i="1"/>
  <c r="P226" i="1"/>
  <c r="Q225" i="1"/>
  <c r="Q227" i="1"/>
  <c r="Q226" i="1"/>
  <c r="R225" i="1"/>
  <c r="R227" i="1"/>
  <c r="R226" i="1"/>
  <c r="S225" i="1"/>
  <c r="S227" i="1"/>
  <c r="S226" i="1"/>
  <c r="T225" i="1"/>
  <c r="AQ203" i="1"/>
  <c r="AQ202" i="1"/>
  <c r="AR201" i="1"/>
  <c r="AR203" i="1"/>
  <c r="AR202" i="1"/>
  <c r="AS201" i="1"/>
  <c r="U215" i="1"/>
  <c r="U214" i="1"/>
  <c r="V213" i="1"/>
  <c r="AN200" i="1"/>
  <c r="AN199" i="1"/>
  <c r="AO198" i="1"/>
  <c r="AO200" i="1"/>
  <c r="AO199" i="1"/>
  <c r="AP198" i="1"/>
  <c r="Q230" i="1"/>
  <c r="Q229" i="1"/>
  <c r="R228" i="1"/>
  <c r="R230" i="1"/>
  <c r="R229" i="1"/>
  <c r="S228" i="1"/>
  <c r="S230" i="1"/>
  <c r="S229" i="1"/>
  <c r="T228" i="1"/>
  <c r="AQ197" i="1"/>
  <c r="AQ196" i="1"/>
  <c r="AR195" i="1"/>
  <c r="AR197" i="1"/>
  <c r="AR196" i="1"/>
  <c r="AS195" i="1"/>
  <c r="AS197" i="1"/>
  <c r="AS196" i="1"/>
  <c r="AT195" i="1"/>
  <c r="AN212" i="1"/>
  <c r="AN211" i="1"/>
  <c r="AO210" i="1"/>
  <c r="AO212" i="1"/>
  <c r="AO211" i="1"/>
  <c r="AP210" i="1"/>
  <c r="N233" i="1"/>
  <c r="N232" i="1"/>
  <c r="O231" i="1"/>
  <c r="O233" i="1"/>
  <c r="O232" i="1"/>
  <c r="P231" i="1"/>
  <c r="P233" i="1"/>
  <c r="P232" i="1"/>
  <c r="Q231" i="1"/>
  <c r="AU209" i="1"/>
  <c r="AU208" i="1"/>
  <c r="AV207" i="1"/>
  <c r="AV209" i="1"/>
  <c r="AV208" i="1"/>
  <c r="AW207" i="1"/>
  <c r="AW209" i="1"/>
  <c r="AW208" i="1"/>
  <c r="AX207" i="1"/>
  <c r="AX209" i="1"/>
  <c r="AX208" i="1"/>
  <c r="AY207" i="1"/>
  <c r="AY209" i="1"/>
  <c r="AY208" i="1"/>
  <c r="AZ207" i="1"/>
  <c r="AZ209" i="1"/>
  <c r="AZ208" i="1"/>
  <c r="BA207" i="1"/>
  <c r="AB206" i="1"/>
  <c r="AB205" i="1"/>
  <c r="AC204" i="1"/>
  <c r="AC206" i="1"/>
  <c r="AC205" i="1"/>
  <c r="AD204" i="1"/>
  <c r="AD206" i="1"/>
  <c r="AD205" i="1"/>
  <c r="AE204" i="1"/>
  <c r="R224" i="1"/>
  <c r="R223" i="1"/>
  <c r="S222" i="1"/>
  <c r="S224" i="1"/>
  <c r="S223" i="1"/>
  <c r="T222" i="1"/>
  <c r="T224" i="1"/>
  <c r="T223" i="1"/>
  <c r="U222" i="1"/>
  <c r="Y221" i="1"/>
  <c r="Y220" i="1"/>
  <c r="Z219" i="1"/>
  <c r="T218" i="1"/>
  <c r="T217" i="1"/>
  <c r="U216" i="1"/>
  <c r="U218" i="1"/>
  <c r="U217" i="1"/>
  <c r="V216" i="1"/>
  <c r="V218" i="1"/>
  <c r="V217" i="1"/>
  <c r="W216" i="1"/>
  <c r="W218" i="1"/>
  <c r="W217" i="1"/>
  <c r="X216" i="1"/>
  <c r="X218" i="1"/>
  <c r="X217" i="1"/>
  <c r="Y216" i="1"/>
  <c r="Y218" i="1"/>
  <c r="Y217" i="1"/>
  <c r="Z216" i="1"/>
  <c r="Z218" i="1"/>
  <c r="Z217" i="1"/>
  <c r="AA216" i="1"/>
  <c r="AA218" i="1"/>
  <c r="AA217" i="1"/>
  <c r="AB216" i="1"/>
  <c r="AB218" i="1"/>
  <c r="AB217" i="1"/>
  <c r="AC216" i="1"/>
  <c r="AI194" i="1"/>
  <c r="AI193" i="1"/>
  <c r="AJ192" i="1"/>
  <c r="AJ194" i="1"/>
  <c r="AJ193" i="1"/>
  <c r="AK192" i="1"/>
  <c r="AO188" i="1"/>
  <c r="AO187" i="1"/>
  <c r="AP186" i="1"/>
  <c r="BD10" i="1"/>
  <c r="J237" i="1"/>
  <c r="J239" i="1"/>
  <c r="J238" i="1"/>
  <c r="K237" i="1"/>
  <c r="J236" i="1"/>
  <c r="J235" i="1"/>
  <c r="K234" i="1"/>
  <c r="AC218" i="1"/>
  <c r="AC217" i="1"/>
  <c r="AD216" i="1"/>
  <c r="AP188" i="1"/>
  <c r="AP187" i="1"/>
  <c r="AQ186" i="1"/>
  <c r="Z221" i="1"/>
  <c r="Z220" i="1"/>
  <c r="AA219" i="1"/>
  <c r="AA221" i="1"/>
  <c r="AA220" i="1"/>
  <c r="AB219" i="1"/>
  <c r="U224" i="1"/>
  <c r="U223" i="1"/>
  <c r="V222" i="1"/>
  <c r="V224" i="1"/>
  <c r="V223" i="1"/>
  <c r="W222" i="1"/>
  <c r="W224" i="1"/>
  <c r="W223" i="1"/>
  <c r="X222" i="1"/>
  <c r="X224" i="1"/>
  <c r="X223" i="1"/>
  <c r="Y222" i="1"/>
  <c r="Q233" i="1"/>
  <c r="Q232" i="1"/>
  <c r="R231" i="1"/>
  <c r="V215" i="1"/>
  <c r="V214" i="1"/>
  <c r="W213" i="1"/>
  <c r="T230" i="1"/>
  <c r="T229" i="1"/>
  <c r="U228" i="1"/>
  <c r="BA209" i="1"/>
  <c r="BA208" i="1"/>
  <c r="BB207" i="1"/>
  <c r="T227" i="1"/>
  <c r="T226" i="1"/>
  <c r="U225" i="1"/>
  <c r="AK194" i="1"/>
  <c r="AK193" i="1"/>
  <c r="AL192" i="1"/>
  <c r="AL194" i="1"/>
  <c r="AL193" i="1"/>
  <c r="AM192" i="1"/>
  <c r="AM194" i="1"/>
  <c r="AM193" i="1"/>
  <c r="AN192" i="1"/>
  <c r="AN194" i="1"/>
  <c r="AN193" i="1"/>
  <c r="AO192" i="1"/>
  <c r="AT197" i="1"/>
  <c r="AT196" i="1"/>
  <c r="AU195" i="1"/>
  <c r="AU197" i="1"/>
  <c r="AU196" i="1"/>
  <c r="AV195" i="1"/>
  <c r="AS203" i="1"/>
  <c r="AS202" i="1"/>
  <c r="AT201" i="1"/>
  <c r="K239" i="1"/>
  <c r="K238" i="1"/>
  <c r="L237" i="1"/>
  <c r="L239" i="1"/>
  <c r="L238" i="1"/>
  <c r="M237" i="1"/>
  <c r="AE206" i="1"/>
  <c r="AE205" i="1"/>
  <c r="AF204" i="1"/>
  <c r="AP200" i="1"/>
  <c r="AP199" i="1"/>
  <c r="AQ198" i="1"/>
  <c r="K236" i="1"/>
  <c r="K235" i="1"/>
  <c r="L234" i="1"/>
  <c r="AP212" i="1"/>
  <c r="AP211" i="1"/>
  <c r="AQ210" i="1"/>
  <c r="AQ212" i="1"/>
  <c r="AQ211" i="1"/>
  <c r="AR210" i="1"/>
  <c r="BE10" i="1"/>
  <c r="J240" i="1"/>
  <c r="J242" i="1"/>
  <c r="J241" i="1"/>
  <c r="K240" i="1"/>
  <c r="R233" i="1"/>
  <c r="R232" i="1"/>
  <c r="S231" i="1"/>
  <c r="L236" i="1"/>
  <c r="L235" i="1"/>
  <c r="M234" i="1"/>
  <c r="U227" i="1"/>
  <c r="U226" i="1"/>
  <c r="V225" i="1"/>
  <c r="AB221" i="1"/>
  <c r="AB220" i="1"/>
  <c r="AC219" i="1"/>
  <c r="AV197" i="1"/>
  <c r="AV196" i="1"/>
  <c r="AW195" i="1"/>
  <c r="BB209" i="1"/>
  <c r="BB208" i="1"/>
  <c r="BC207" i="1"/>
  <c r="BC209" i="1"/>
  <c r="BC208" i="1"/>
  <c r="BD207" i="1"/>
  <c r="BD209" i="1"/>
  <c r="BD208" i="1"/>
  <c r="BE207" i="1"/>
  <c r="AQ188" i="1"/>
  <c r="AQ187" i="1"/>
  <c r="AR186" i="1"/>
  <c r="AR188" i="1"/>
  <c r="AR187" i="1"/>
  <c r="AS186" i="1"/>
  <c r="AR212" i="1"/>
  <c r="AR211" i="1"/>
  <c r="AS210" i="1"/>
  <c r="AS212" i="1"/>
  <c r="AS211" i="1"/>
  <c r="AT210" i="1"/>
  <c r="Y224" i="1"/>
  <c r="Y223" i="1"/>
  <c r="Z222" i="1"/>
  <c r="K242" i="1"/>
  <c r="K241" i="1"/>
  <c r="L240" i="1"/>
  <c r="L242" i="1"/>
  <c r="L241" i="1"/>
  <c r="M240" i="1"/>
  <c r="AF206" i="1"/>
  <c r="AF205" i="1"/>
  <c r="AG204" i="1"/>
  <c r="AG206" i="1"/>
  <c r="AG205" i="1"/>
  <c r="AH204" i="1"/>
  <c r="AH206" i="1"/>
  <c r="AH205" i="1"/>
  <c r="AI204" i="1"/>
  <c r="AI206" i="1"/>
  <c r="AI205" i="1"/>
  <c r="AJ204" i="1"/>
  <c r="AJ206" i="1"/>
  <c r="AJ205" i="1"/>
  <c r="AK204" i="1"/>
  <c r="AT203" i="1"/>
  <c r="AT202" i="1"/>
  <c r="AU201" i="1"/>
  <c r="AU203" i="1"/>
  <c r="AU202" i="1"/>
  <c r="AV201" i="1"/>
  <c r="AV203" i="1"/>
  <c r="AV202" i="1"/>
  <c r="AW201" i="1"/>
  <c r="W215" i="1"/>
  <c r="W214" i="1"/>
  <c r="X213" i="1"/>
  <c r="AO194" i="1"/>
  <c r="AO193" i="1"/>
  <c r="AP192" i="1"/>
  <c r="AP194" i="1"/>
  <c r="AP193" i="1"/>
  <c r="AQ192" i="1"/>
  <c r="AQ194" i="1"/>
  <c r="AQ193" i="1"/>
  <c r="AR192" i="1"/>
  <c r="AR194" i="1"/>
  <c r="AR193" i="1"/>
  <c r="AS192" i="1"/>
  <c r="AQ200" i="1"/>
  <c r="AQ199" i="1"/>
  <c r="AR198" i="1"/>
  <c r="M239" i="1"/>
  <c r="M238" i="1"/>
  <c r="N237" i="1"/>
  <c r="U230" i="1"/>
  <c r="U229" i="1"/>
  <c r="V228" i="1"/>
  <c r="V230" i="1"/>
  <c r="V229" i="1"/>
  <c r="W228" i="1"/>
  <c r="AD218" i="1"/>
  <c r="AD217" i="1"/>
  <c r="AE216" i="1"/>
  <c r="AE218" i="1"/>
  <c r="AE217" i="1"/>
  <c r="AF216" i="1"/>
  <c r="BF10" i="1"/>
  <c r="J243" i="1"/>
  <c r="N239" i="1"/>
  <c r="N238" i="1"/>
  <c r="O237" i="1"/>
  <c r="X215" i="1"/>
  <c r="X214" i="1"/>
  <c r="Y213" i="1"/>
  <c r="AS188" i="1"/>
  <c r="AS187" i="1"/>
  <c r="AT186" i="1"/>
  <c r="AT188" i="1"/>
  <c r="AT187" i="1"/>
  <c r="AU186" i="1"/>
  <c r="AC221" i="1"/>
  <c r="AC220" i="1"/>
  <c r="AD219" i="1"/>
  <c r="AD221" i="1"/>
  <c r="AD220" i="1"/>
  <c r="AE219" i="1"/>
  <c r="AW203" i="1"/>
  <c r="AW202" i="1"/>
  <c r="AX201" i="1"/>
  <c r="AX203" i="1"/>
  <c r="AX202" i="1"/>
  <c r="AY201" i="1"/>
  <c r="AY203" i="1"/>
  <c r="AY202" i="1"/>
  <c r="AZ201" i="1"/>
  <c r="AZ203" i="1"/>
  <c r="AZ202" i="1"/>
  <c r="BA201" i="1"/>
  <c r="BE209" i="1"/>
  <c r="BE208" i="1"/>
  <c r="BF207" i="1"/>
  <c r="BF209" i="1"/>
  <c r="BF208" i="1"/>
  <c r="V227" i="1"/>
  <c r="V226" i="1"/>
  <c r="W225" i="1"/>
  <c r="Z224" i="1"/>
  <c r="Z223" i="1"/>
  <c r="AA222" i="1"/>
  <c r="AA224" i="1"/>
  <c r="AA223" i="1"/>
  <c r="AB222" i="1"/>
  <c r="AB224" i="1"/>
  <c r="AB223" i="1"/>
  <c r="AC222" i="1"/>
  <c r="M236" i="1"/>
  <c r="M235" i="1"/>
  <c r="N234" i="1"/>
  <c r="N236" i="1"/>
  <c r="N235" i="1"/>
  <c r="O234" i="1"/>
  <c r="AS194" i="1"/>
  <c r="AS193" i="1"/>
  <c r="AT192" i="1"/>
  <c r="AT194" i="1"/>
  <c r="AT193" i="1"/>
  <c r="AU192" i="1"/>
  <c r="AU194" i="1"/>
  <c r="AU193" i="1"/>
  <c r="AV192" i="1"/>
  <c r="AV194" i="1"/>
  <c r="AV193" i="1"/>
  <c r="AW192" i="1"/>
  <c r="AT212" i="1"/>
  <c r="AT211" i="1"/>
  <c r="AU210" i="1"/>
  <c r="AU212" i="1"/>
  <c r="AU211" i="1"/>
  <c r="AV210" i="1"/>
  <c r="AV212" i="1"/>
  <c r="AV211" i="1"/>
  <c r="AW210" i="1"/>
  <c r="S233" i="1"/>
  <c r="S232" i="1"/>
  <c r="T231" i="1"/>
  <c r="T233" i="1"/>
  <c r="T232" i="1"/>
  <c r="U231" i="1"/>
  <c r="U233" i="1"/>
  <c r="U232" i="1"/>
  <c r="V231" i="1"/>
  <c r="AF218" i="1"/>
  <c r="AF217" i="1"/>
  <c r="AG216" i="1"/>
  <c r="AG218" i="1"/>
  <c r="AG217" i="1"/>
  <c r="AH216" i="1"/>
  <c r="AH218" i="1"/>
  <c r="AH217" i="1"/>
  <c r="AI216" i="1"/>
  <c r="AI218" i="1"/>
  <c r="AI217" i="1"/>
  <c r="AJ216" i="1"/>
  <c r="M242" i="1"/>
  <c r="M241" i="1"/>
  <c r="N240" i="1"/>
  <c r="W230" i="1"/>
  <c r="W229" i="1"/>
  <c r="X228" i="1"/>
  <c r="X230" i="1"/>
  <c r="X229" i="1"/>
  <c r="Y228" i="1"/>
  <c r="AR200" i="1"/>
  <c r="AR199" i="1"/>
  <c r="AS198" i="1"/>
  <c r="AS200" i="1"/>
  <c r="AS199" i="1"/>
  <c r="AT198" i="1"/>
  <c r="AT200" i="1"/>
  <c r="AT199" i="1"/>
  <c r="AU198" i="1"/>
  <c r="AK206" i="1"/>
  <c r="AK205" i="1"/>
  <c r="AL204" i="1"/>
  <c r="AL206" i="1"/>
  <c r="AL205" i="1"/>
  <c r="AM204" i="1"/>
  <c r="AW197" i="1"/>
  <c r="AW196" i="1"/>
  <c r="AX195" i="1"/>
  <c r="BG10" i="1"/>
  <c r="J245" i="1"/>
  <c r="J244" i="1"/>
  <c r="K243" i="1"/>
  <c r="K245" i="1"/>
  <c r="K244" i="1"/>
  <c r="L243" i="1"/>
  <c r="L245" i="1"/>
  <c r="L244" i="1"/>
  <c r="M243" i="1"/>
  <c r="J246" i="1"/>
  <c r="J248" i="1"/>
  <c r="J247" i="1"/>
  <c r="K246" i="1"/>
  <c r="BG207" i="1"/>
  <c r="BG209" i="1"/>
  <c r="BG208" i="1"/>
  <c r="AJ218" i="1"/>
  <c r="AJ217" i="1"/>
  <c r="AK216" i="1"/>
  <c r="AK218" i="1"/>
  <c r="AK217" i="1"/>
  <c r="AL216" i="1"/>
  <c r="AL218" i="1"/>
  <c r="AL217" i="1"/>
  <c r="AM216" i="1"/>
  <c r="AM218" i="1"/>
  <c r="AM217" i="1"/>
  <c r="AN216" i="1"/>
  <c r="AN218" i="1"/>
  <c r="AN217" i="1"/>
  <c r="AO216" i="1"/>
  <c r="AO218" i="1"/>
  <c r="AO217" i="1"/>
  <c r="AP216" i="1"/>
  <c r="AP218" i="1"/>
  <c r="AP217" i="1"/>
  <c r="AQ216" i="1"/>
  <c r="AQ218" i="1"/>
  <c r="AQ217" i="1"/>
  <c r="AR216" i="1"/>
  <c r="AR218" i="1"/>
  <c r="AR217" i="1"/>
  <c r="AS216" i="1"/>
  <c r="AS218" i="1"/>
  <c r="AS217" i="1"/>
  <c r="AT216" i="1"/>
  <c r="AT218" i="1"/>
  <c r="AT217" i="1"/>
  <c r="AU216" i="1"/>
  <c r="Y230" i="1"/>
  <c r="Y229" i="1"/>
  <c r="Z228" i="1"/>
  <c r="Z230" i="1"/>
  <c r="Z229" i="1"/>
  <c r="AA228" i="1"/>
  <c r="AA230" i="1"/>
  <c r="AA229" i="1"/>
  <c r="AB228" i="1"/>
  <c r="V233" i="1"/>
  <c r="V232" i="1"/>
  <c r="W231" i="1"/>
  <c r="W233" i="1"/>
  <c r="W232" i="1"/>
  <c r="X231" i="1"/>
  <c r="X233" i="1"/>
  <c r="X232" i="1"/>
  <c r="Y231" i="1"/>
  <c r="Y215" i="1"/>
  <c r="Y214" i="1"/>
  <c r="Z213" i="1"/>
  <c r="Z215" i="1"/>
  <c r="Z214" i="1"/>
  <c r="AA213" i="1"/>
  <c r="W227" i="1"/>
  <c r="W226" i="1"/>
  <c r="X225" i="1"/>
  <c r="AU200" i="1"/>
  <c r="AU199" i="1"/>
  <c r="AV198" i="1"/>
  <c r="AU188" i="1"/>
  <c r="AU187" i="1"/>
  <c r="AV186" i="1"/>
  <c r="AV188" i="1"/>
  <c r="AV187" i="1"/>
  <c r="AW186" i="1"/>
  <c r="BA203" i="1"/>
  <c r="BA202" i="1"/>
  <c r="BB201" i="1"/>
  <c r="BB203" i="1"/>
  <c r="BB202" i="1"/>
  <c r="BC201" i="1"/>
  <c r="AX197" i="1"/>
  <c r="AX196" i="1"/>
  <c r="AY195" i="1"/>
  <c r="N242" i="1"/>
  <c r="N241" i="1"/>
  <c r="O240" i="1"/>
  <c r="O242" i="1"/>
  <c r="O241" i="1"/>
  <c r="P240" i="1"/>
  <c r="AC224" i="1"/>
  <c r="AC223" i="1"/>
  <c r="AD222" i="1"/>
  <c r="AE221" i="1"/>
  <c r="AE220" i="1"/>
  <c r="AF219" i="1"/>
  <c r="K248" i="1"/>
  <c r="K247" i="1"/>
  <c r="L246" i="1"/>
  <c r="L248" i="1"/>
  <c r="L247" i="1"/>
  <c r="M246" i="1"/>
  <c r="M245" i="1"/>
  <c r="M244" i="1"/>
  <c r="N243" i="1"/>
  <c r="AW194" i="1"/>
  <c r="AW193" i="1"/>
  <c r="AX192" i="1"/>
  <c r="AX194" i="1"/>
  <c r="AX193" i="1"/>
  <c r="AY192" i="1"/>
  <c r="AY194" i="1"/>
  <c r="AY193" i="1"/>
  <c r="AZ192" i="1"/>
  <c r="AZ194" i="1"/>
  <c r="AZ193" i="1"/>
  <c r="BA192" i="1"/>
  <c r="AM206" i="1"/>
  <c r="AM205" i="1"/>
  <c r="AN204" i="1"/>
  <c r="AN206" i="1"/>
  <c r="AN205" i="1"/>
  <c r="AO204" i="1"/>
  <c r="AW212" i="1"/>
  <c r="AW211" i="1"/>
  <c r="AX210" i="1"/>
  <c r="AX212" i="1"/>
  <c r="AX211" i="1"/>
  <c r="AY210" i="1"/>
  <c r="O236" i="1"/>
  <c r="O235" i="1"/>
  <c r="P234" i="1"/>
  <c r="O239" i="1"/>
  <c r="O238" i="1"/>
  <c r="P237" i="1"/>
  <c r="BH10" i="1"/>
  <c r="J249" i="1"/>
  <c r="J251" i="1"/>
  <c r="J250" i="1"/>
  <c r="K249" i="1"/>
  <c r="K251" i="1"/>
  <c r="K250" i="1"/>
  <c r="L249" i="1"/>
  <c r="BH207" i="1"/>
  <c r="BH209" i="1"/>
  <c r="BH208" i="1"/>
  <c r="AD224" i="1"/>
  <c r="AD223" i="1"/>
  <c r="AE222" i="1"/>
  <c r="X227" i="1"/>
  <c r="X226" i="1"/>
  <c r="Y225" i="1"/>
  <c r="BA194" i="1"/>
  <c r="BA193" i="1"/>
  <c r="BB192" i="1"/>
  <c r="BB194" i="1"/>
  <c r="BB193" i="1"/>
  <c r="BC192" i="1"/>
  <c r="BC194" i="1"/>
  <c r="BC193" i="1"/>
  <c r="BD192" i="1"/>
  <c r="BD194" i="1"/>
  <c r="BD193" i="1"/>
  <c r="P239" i="1"/>
  <c r="P238" i="1"/>
  <c r="Q237" i="1"/>
  <c r="Q239" i="1"/>
  <c r="Q238" i="1"/>
  <c r="R237" i="1"/>
  <c r="AO206" i="1"/>
  <c r="AO205" i="1"/>
  <c r="AP204" i="1"/>
  <c r="AP206" i="1"/>
  <c r="AP205" i="1"/>
  <c r="AQ204" i="1"/>
  <c r="AQ206" i="1"/>
  <c r="AQ205" i="1"/>
  <c r="AR204" i="1"/>
  <c r="BC203" i="1"/>
  <c r="BC202" i="1"/>
  <c r="BD201" i="1"/>
  <c r="BD203" i="1"/>
  <c r="BD202" i="1"/>
  <c r="BE201" i="1"/>
  <c r="P236" i="1"/>
  <c r="P235" i="1"/>
  <c r="Q234" i="1"/>
  <c r="AY197" i="1"/>
  <c r="AY196" i="1"/>
  <c r="AZ195" i="1"/>
  <c r="AV200" i="1"/>
  <c r="AV199" i="1"/>
  <c r="AW198" i="1"/>
  <c r="AW200" i="1"/>
  <c r="AW199" i="1"/>
  <c r="AX198" i="1"/>
  <c r="Y233" i="1"/>
  <c r="Y232" i="1"/>
  <c r="Z231" i="1"/>
  <c r="AY212" i="1"/>
  <c r="AY211" i="1"/>
  <c r="AZ210" i="1"/>
  <c r="AZ212" i="1"/>
  <c r="AZ211" i="1"/>
  <c r="BA210" i="1"/>
  <c r="N245" i="1"/>
  <c r="N244" i="1"/>
  <c r="O243" i="1"/>
  <c r="O245" i="1"/>
  <c r="O244" i="1"/>
  <c r="P243" i="1"/>
  <c r="P245" i="1"/>
  <c r="P244" i="1"/>
  <c r="Q243" i="1"/>
  <c r="Q245" i="1"/>
  <c r="Q244" i="1"/>
  <c r="R243" i="1"/>
  <c r="R245" i="1"/>
  <c r="R244" i="1"/>
  <c r="S243" i="1"/>
  <c r="S245" i="1"/>
  <c r="S244" i="1"/>
  <c r="T243" i="1"/>
  <c r="AF221" i="1"/>
  <c r="AF220" i="1"/>
  <c r="AG219" i="1"/>
  <c r="AG221" i="1"/>
  <c r="AG220" i="1"/>
  <c r="AH219" i="1"/>
  <c r="AH221" i="1"/>
  <c r="AH220" i="1"/>
  <c r="AI219" i="1"/>
  <c r="P242" i="1"/>
  <c r="P241" i="1"/>
  <c r="Q240" i="1"/>
  <c r="AA215" i="1"/>
  <c r="AA214" i="1"/>
  <c r="AB213" i="1"/>
  <c r="AB230" i="1"/>
  <c r="AB229" i="1"/>
  <c r="AC228" i="1"/>
  <c r="AC230" i="1"/>
  <c r="AC229" i="1"/>
  <c r="AD228" i="1"/>
  <c r="L251" i="1"/>
  <c r="L250" i="1"/>
  <c r="M249" i="1"/>
  <c r="M248" i="1"/>
  <c r="M247" i="1"/>
  <c r="N246" i="1"/>
  <c r="AW188" i="1"/>
  <c r="AW187" i="1"/>
  <c r="AX186" i="1"/>
  <c r="AX188" i="1"/>
  <c r="AX187" i="1"/>
  <c r="AY186" i="1"/>
  <c r="AY188" i="1"/>
  <c r="AY187" i="1"/>
  <c r="AZ186" i="1"/>
  <c r="AZ188" i="1"/>
  <c r="AZ187" i="1"/>
  <c r="BA186" i="1"/>
  <c r="AU218" i="1"/>
  <c r="AU217" i="1"/>
  <c r="AV216" i="1"/>
  <c r="AV218" i="1"/>
  <c r="AV217" i="1"/>
  <c r="AW216" i="1"/>
  <c r="AW218" i="1"/>
  <c r="AW217" i="1"/>
  <c r="AX216" i="1"/>
  <c r="AX218" i="1"/>
  <c r="AX217" i="1"/>
  <c r="AY216" i="1"/>
  <c r="AY218" i="1"/>
  <c r="AY217" i="1"/>
  <c r="AZ216" i="1"/>
  <c r="AZ218" i="1"/>
  <c r="AZ217" i="1"/>
  <c r="BA216" i="1"/>
  <c r="BA218" i="1"/>
  <c r="BA217" i="1"/>
  <c r="BB216" i="1"/>
  <c r="BB218" i="1"/>
  <c r="BB217" i="1"/>
  <c r="BC216" i="1"/>
  <c r="BC218" i="1"/>
  <c r="BC217" i="1"/>
  <c r="BD216" i="1"/>
  <c r="BD218" i="1"/>
  <c r="BD217" i="1"/>
  <c r="BE216" i="1"/>
  <c r="BE218" i="1"/>
  <c r="BE217" i="1"/>
  <c r="BF216" i="1"/>
  <c r="BF218" i="1"/>
  <c r="BF217" i="1"/>
  <c r="BG216" i="1"/>
  <c r="BI10" i="1"/>
  <c r="J252" i="1"/>
  <c r="BI207" i="1"/>
  <c r="BI209" i="1"/>
  <c r="BI208" i="1"/>
  <c r="BA212" i="1"/>
  <c r="BA211" i="1"/>
  <c r="BB210" i="1"/>
  <c r="BB212" i="1"/>
  <c r="BB211" i="1"/>
  <c r="BC210" i="1"/>
  <c r="R239" i="1"/>
  <c r="R238" i="1"/>
  <c r="S237" i="1"/>
  <c r="S239" i="1"/>
  <c r="S238" i="1"/>
  <c r="T237" i="1"/>
  <c r="T239" i="1"/>
  <c r="T238" i="1"/>
  <c r="U237" i="1"/>
  <c r="M251" i="1"/>
  <c r="M250" i="1"/>
  <c r="N249" i="1"/>
  <c r="AI221" i="1"/>
  <c r="AI220" i="1"/>
  <c r="AJ219" i="1"/>
  <c r="AZ197" i="1"/>
  <c r="AZ196" i="1"/>
  <c r="BA195" i="1"/>
  <c r="AE224" i="1"/>
  <c r="AE223" i="1"/>
  <c r="AF222" i="1"/>
  <c r="AF224" i="1"/>
  <c r="AF223" i="1"/>
  <c r="AG222" i="1"/>
  <c r="BA188" i="1"/>
  <c r="BA187" i="1"/>
  <c r="BB186" i="1"/>
  <c r="BB188" i="1"/>
  <c r="BB187" i="1"/>
  <c r="AD230" i="1"/>
  <c r="AD229" i="1"/>
  <c r="AE228" i="1"/>
  <c r="Q242" i="1"/>
  <c r="Q241" i="1"/>
  <c r="R240" i="1"/>
  <c r="R242" i="1"/>
  <c r="R241" i="1"/>
  <c r="S240" i="1"/>
  <c r="T245" i="1"/>
  <c r="T244" i="1"/>
  <c r="U243" i="1"/>
  <c r="Z233" i="1"/>
  <c r="Z232" i="1"/>
  <c r="AA231" i="1"/>
  <c r="AA233" i="1"/>
  <c r="AA232" i="1"/>
  <c r="AB231" i="1"/>
  <c r="AB233" i="1"/>
  <c r="AB232" i="1"/>
  <c r="AC231" i="1"/>
  <c r="BE203" i="1"/>
  <c r="BE202" i="1"/>
  <c r="BF201" i="1"/>
  <c r="Y227" i="1"/>
  <c r="Y226" i="1"/>
  <c r="Z225" i="1"/>
  <c r="Z227" i="1"/>
  <c r="Z226" i="1"/>
  <c r="AA225" i="1"/>
  <c r="BG218" i="1"/>
  <c r="BG217" i="1"/>
  <c r="BH216" i="1"/>
  <c r="N248" i="1"/>
  <c r="N247" i="1"/>
  <c r="O246" i="1"/>
  <c r="AB215" i="1"/>
  <c r="AB214" i="1"/>
  <c r="AC213" i="1"/>
  <c r="AX200" i="1"/>
  <c r="AX199" i="1"/>
  <c r="AY198" i="1"/>
  <c r="Q236" i="1"/>
  <c r="Q235" i="1"/>
  <c r="R234" i="1"/>
  <c r="R236" i="1"/>
  <c r="R235" i="1"/>
  <c r="S234" i="1"/>
  <c r="AR206" i="1"/>
  <c r="AR205" i="1"/>
  <c r="AS204" i="1"/>
  <c r="BJ10" i="1"/>
  <c r="J255" i="1"/>
  <c r="J257" i="1"/>
  <c r="J256" i="1"/>
  <c r="K255" i="1"/>
  <c r="J254" i="1"/>
  <c r="J253" i="1"/>
  <c r="K252" i="1"/>
  <c r="K254" i="1"/>
  <c r="K253" i="1"/>
  <c r="L252" i="1"/>
  <c r="AS206" i="1"/>
  <c r="AS205" i="1"/>
  <c r="AT204" i="1"/>
  <c r="AT206" i="1"/>
  <c r="AT205" i="1"/>
  <c r="AU204" i="1"/>
  <c r="BF203" i="1"/>
  <c r="BF202" i="1"/>
  <c r="BG201" i="1"/>
  <c r="BG203" i="1"/>
  <c r="BG202" i="1"/>
  <c r="S242" i="1"/>
  <c r="S241" i="1"/>
  <c r="T240" i="1"/>
  <c r="T242" i="1"/>
  <c r="T241" i="1"/>
  <c r="U240" i="1"/>
  <c r="U242" i="1"/>
  <c r="U241" i="1"/>
  <c r="V240" i="1"/>
  <c r="N251" i="1"/>
  <c r="N250" i="1"/>
  <c r="O249" i="1"/>
  <c r="O251" i="1"/>
  <c r="O250" i="1"/>
  <c r="P249" i="1"/>
  <c r="AE230" i="1"/>
  <c r="AE229" i="1"/>
  <c r="AF228" i="1"/>
  <c r="AF230" i="1"/>
  <c r="AF229" i="1"/>
  <c r="AG228" i="1"/>
  <c r="AG230" i="1"/>
  <c r="AG229" i="1"/>
  <c r="AH228" i="1"/>
  <c r="U239" i="1"/>
  <c r="U238" i="1"/>
  <c r="V237" i="1"/>
  <c r="V239" i="1"/>
  <c r="V238" i="1"/>
  <c r="W237" i="1"/>
  <c r="AG224" i="1"/>
  <c r="AG223" i="1"/>
  <c r="AH222" i="1"/>
  <c r="AH224" i="1"/>
  <c r="AH223" i="1"/>
  <c r="AI222" i="1"/>
  <c r="O248" i="1"/>
  <c r="O247" i="1"/>
  <c r="P246" i="1"/>
  <c r="P248" i="1"/>
  <c r="P247" i="1"/>
  <c r="Q246" i="1"/>
  <c r="BC212" i="1"/>
  <c r="BC211" i="1"/>
  <c r="BD210" i="1"/>
  <c r="BD212" i="1"/>
  <c r="BD211" i="1"/>
  <c r="BE210" i="1"/>
  <c r="K257" i="1"/>
  <c r="K256" i="1"/>
  <c r="L255" i="1"/>
  <c r="L257" i="1"/>
  <c r="L256" i="1"/>
  <c r="M255" i="1"/>
  <c r="S236" i="1"/>
  <c r="S235" i="1"/>
  <c r="T234" i="1"/>
  <c r="T236" i="1"/>
  <c r="T235" i="1"/>
  <c r="U234" i="1"/>
  <c r="U236" i="1"/>
  <c r="U235" i="1"/>
  <c r="V234" i="1"/>
  <c r="AC215" i="1"/>
  <c r="AC214" i="1"/>
  <c r="AD213" i="1"/>
  <c r="BH218" i="1"/>
  <c r="BH217" i="1"/>
  <c r="BI216" i="1"/>
  <c r="BI218" i="1"/>
  <c r="BI217" i="1"/>
  <c r="BJ216" i="1"/>
  <c r="BJ218" i="1"/>
  <c r="BJ217" i="1"/>
  <c r="U245" i="1"/>
  <c r="U244" i="1"/>
  <c r="V243" i="1"/>
  <c r="V245" i="1"/>
  <c r="V244" i="1"/>
  <c r="W243" i="1"/>
  <c r="AJ221" i="1"/>
  <c r="AJ220" i="1"/>
  <c r="AK219" i="1"/>
  <c r="AK221" i="1"/>
  <c r="AK220" i="1"/>
  <c r="AL219" i="1"/>
  <c r="AL221" i="1"/>
  <c r="AL220" i="1"/>
  <c r="AM219" i="1"/>
  <c r="AM221" i="1"/>
  <c r="AM220" i="1"/>
  <c r="AN219" i="1"/>
  <c r="AN221" i="1"/>
  <c r="AN220" i="1"/>
  <c r="AO219" i="1"/>
  <c r="AO221" i="1"/>
  <c r="AO220" i="1"/>
  <c r="AP219" i="1"/>
  <c r="AP221" i="1"/>
  <c r="AP220" i="1"/>
  <c r="AQ219" i="1"/>
  <c r="AQ221" i="1"/>
  <c r="AQ220" i="1"/>
  <c r="AR219" i="1"/>
  <c r="L254" i="1"/>
  <c r="L253" i="1"/>
  <c r="M252" i="1"/>
  <c r="AY200" i="1"/>
  <c r="AY199" i="1"/>
  <c r="AZ198" i="1"/>
  <c r="AA227" i="1"/>
  <c r="AA226" i="1"/>
  <c r="AB225" i="1"/>
  <c r="AB227" i="1"/>
  <c r="AB226" i="1"/>
  <c r="AC225" i="1"/>
  <c r="AC227" i="1"/>
  <c r="AC226" i="1"/>
  <c r="AD225" i="1"/>
  <c r="AC233" i="1"/>
  <c r="AC232" i="1"/>
  <c r="AD231" i="1"/>
  <c r="BA197" i="1"/>
  <c r="BA196" i="1"/>
  <c r="BB195" i="1"/>
  <c r="BB197" i="1"/>
  <c r="BB196" i="1"/>
  <c r="BC195" i="1"/>
  <c r="BC197" i="1"/>
  <c r="BC196" i="1"/>
  <c r="BD195" i="1"/>
  <c r="BD197" i="1"/>
  <c r="BD196" i="1"/>
  <c r="BE195" i="1"/>
  <c r="BK10" i="1"/>
  <c r="J258" i="1"/>
  <c r="J260" i="1"/>
  <c r="J259" i="1"/>
  <c r="K258" i="1"/>
  <c r="K260" i="1"/>
  <c r="K259" i="1"/>
  <c r="L258" i="1"/>
  <c r="L260" i="1"/>
  <c r="L259" i="1"/>
  <c r="M258" i="1"/>
  <c r="BK216" i="1"/>
  <c r="BK218" i="1"/>
  <c r="BK217" i="1"/>
  <c r="M257" i="1"/>
  <c r="M256" i="1"/>
  <c r="N255" i="1"/>
  <c r="M254" i="1"/>
  <c r="M253" i="1"/>
  <c r="N252" i="1"/>
  <c r="AH230" i="1"/>
  <c r="AH229" i="1"/>
  <c r="AI228" i="1"/>
  <c r="AI230" i="1"/>
  <c r="AI229" i="1"/>
  <c r="AJ228" i="1"/>
  <c r="AJ230" i="1"/>
  <c r="AJ229" i="1"/>
  <c r="AK228" i="1"/>
  <c r="AK230" i="1"/>
  <c r="AK229" i="1"/>
  <c r="AL228" i="1"/>
  <c r="P251" i="1"/>
  <c r="P250" i="1"/>
  <c r="Q249" i="1"/>
  <c r="Q251" i="1"/>
  <c r="Q250" i="1"/>
  <c r="R249" i="1"/>
  <c r="AZ200" i="1"/>
  <c r="AZ199" i="1"/>
  <c r="BA198" i="1"/>
  <c r="BA200" i="1"/>
  <c r="BA199" i="1"/>
  <c r="BB198" i="1"/>
  <c r="AD233" i="1"/>
  <c r="AD232" i="1"/>
  <c r="AE231" i="1"/>
  <c r="AE233" i="1"/>
  <c r="AE232" i="1"/>
  <c r="AF231" i="1"/>
  <c r="AF233" i="1"/>
  <c r="AF232" i="1"/>
  <c r="AG231" i="1"/>
  <c r="V242" i="1"/>
  <c r="V241" i="1"/>
  <c r="W240" i="1"/>
  <c r="W242" i="1"/>
  <c r="W241" i="1"/>
  <c r="X240" i="1"/>
  <c r="M260" i="1"/>
  <c r="M259" i="1"/>
  <c r="N258" i="1"/>
  <c r="BE197" i="1"/>
  <c r="BE196" i="1"/>
  <c r="AD227" i="1"/>
  <c r="AD226" i="1"/>
  <c r="AE225" i="1"/>
  <c r="AE227" i="1"/>
  <c r="AE226" i="1"/>
  <c r="AF225" i="1"/>
  <c r="W245" i="1"/>
  <c r="W244" i="1"/>
  <c r="X243" i="1"/>
  <c r="AD215" i="1"/>
  <c r="AD214" i="1"/>
  <c r="AE213" i="1"/>
  <c r="AE215" i="1"/>
  <c r="AE214" i="1"/>
  <c r="AF213" i="1"/>
  <c r="AF215" i="1"/>
  <c r="AF214" i="1"/>
  <c r="AG213" i="1"/>
  <c r="AG215" i="1"/>
  <c r="AG214" i="1"/>
  <c r="AH213" i="1"/>
  <c r="AH215" i="1"/>
  <c r="AH214" i="1"/>
  <c r="AI213" i="1"/>
  <c r="AI215" i="1"/>
  <c r="AI214" i="1"/>
  <c r="AJ213" i="1"/>
  <c r="AJ215" i="1"/>
  <c r="AJ214" i="1"/>
  <c r="AK213" i="1"/>
  <c r="Q248" i="1"/>
  <c r="Q247" i="1"/>
  <c r="R246" i="1"/>
  <c r="R248" i="1"/>
  <c r="R247" i="1"/>
  <c r="S246" i="1"/>
  <c r="S248" i="1"/>
  <c r="S247" i="1"/>
  <c r="T246" i="1"/>
  <c r="W239" i="1"/>
  <c r="W238" i="1"/>
  <c r="X237" i="1"/>
  <c r="X239" i="1"/>
  <c r="X238" i="1"/>
  <c r="Y237" i="1"/>
  <c r="AR221" i="1"/>
  <c r="AR220" i="1"/>
  <c r="AS219" i="1"/>
  <c r="AS221" i="1"/>
  <c r="AS220" i="1"/>
  <c r="AT219" i="1"/>
  <c r="AT221" i="1"/>
  <c r="AT220" i="1"/>
  <c r="AU219" i="1"/>
  <c r="V236" i="1"/>
  <c r="V235" i="1"/>
  <c r="W234" i="1"/>
  <c r="BE212" i="1"/>
  <c r="BE211" i="1"/>
  <c r="BF210" i="1"/>
  <c r="BF212" i="1"/>
  <c r="BF211" i="1"/>
  <c r="BG210" i="1"/>
  <c r="AI224" i="1"/>
  <c r="AI223" i="1"/>
  <c r="AJ222" i="1"/>
  <c r="AJ224" i="1"/>
  <c r="AJ223" i="1"/>
  <c r="AK222" i="1"/>
  <c r="AU206" i="1"/>
  <c r="AU205" i="1"/>
  <c r="AV204" i="1"/>
  <c r="BL10" i="1"/>
  <c r="BL216" i="1"/>
  <c r="BL218" i="1"/>
  <c r="BL217" i="1"/>
  <c r="J261" i="1"/>
  <c r="J263" i="1"/>
  <c r="J262" i="1"/>
  <c r="K261" i="1"/>
  <c r="AV206" i="1"/>
  <c r="AV205" i="1"/>
  <c r="AW204" i="1"/>
  <c r="AL230" i="1"/>
  <c r="AL229" i="1"/>
  <c r="AM228" i="1"/>
  <c r="AM230" i="1"/>
  <c r="AM229" i="1"/>
  <c r="AN228" i="1"/>
  <c r="AN230" i="1"/>
  <c r="AN229" i="1"/>
  <c r="AO228" i="1"/>
  <c r="AO230" i="1"/>
  <c r="AO229" i="1"/>
  <c r="AP228" i="1"/>
  <c r="AP230" i="1"/>
  <c r="AP229" i="1"/>
  <c r="AQ228" i="1"/>
  <c r="AQ230" i="1"/>
  <c r="AQ229" i="1"/>
  <c r="AR228" i="1"/>
  <c r="AR230" i="1"/>
  <c r="AR229" i="1"/>
  <c r="AS228" i="1"/>
  <c r="AS230" i="1"/>
  <c r="AS229" i="1"/>
  <c r="AT228" i="1"/>
  <c r="AT230" i="1"/>
  <c r="AT229" i="1"/>
  <c r="AU228" i="1"/>
  <c r="AU230" i="1"/>
  <c r="AU229" i="1"/>
  <c r="AV228" i="1"/>
  <c r="AV230" i="1"/>
  <c r="AV229" i="1"/>
  <c r="AW228" i="1"/>
  <c r="AK224" i="1"/>
  <c r="AK223" i="1"/>
  <c r="AL222" i="1"/>
  <c r="AU221" i="1"/>
  <c r="AU220" i="1"/>
  <c r="AV219" i="1"/>
  <c r="BB200" i="1"/>
  <c r="BB199" i="1"/>
  <c r="BC198" i="1"/>
  <c r="N254" i="1"/>
  <c r="N253" i="1"/>
  <c r="O252" i="1"/>
  <c r="O254" i="1"/>
  <c r="O253" i="1"/>
  <c r="P252" i="1"/>
  <c r="P254" i="1"/>
  <c r="P253" i="1"/>
  <c r="Q252" i="1"/>
  <c r="BG212" i="1"/>
  <c r="BG211" i="1"/>
  <c r="BH210" i="1"/>
  <c r="BH212" i="1"/>
  <c r="BH211" i="1"/>
  <c r="BI210" i="1"/>
  <c r="AK215" i="1"/>
  <c r="AK214" i="1"/>
  <c r="AL213" i="1"/>
  <c r="X242" i="1"/>
  <c r="X241" i="1"/>
  <c r="Y240" i="1"/>
  <c r="Y242" i="1"/>
  <c r="Y241" i="1"/>
  <c r="Z240" i="1"/>
  <c r="X245" i="1"/>
  <c r="X244" i="1"/>
  <c r="Y243" i="1"/>
  <c r="W236" i="1"/>
  <c r="W235" i="1"/>
  <c r="X234" i="1"/>
  <c r="X236" i="1"/>
  <c r="X235" i="1"/>
  <c r="Y234" i="1"/>
  <c r="Y236" i="1"/>
  <c r="Y235" i="1"/>
  <c r="Z234" i="1"/>
  <c r="Z236" i="1"/>
  <c r="Z235" i="1"/>
  <c r="AA234" i="1"/>
  <c r="AA236" i="1"/>
  <c r="AA235" i="1"/>
  <c r="AB234" i="1"/>
  <c r="AF227" i="1"/>
  <c r="AF226" i="1"/>
  <c r="AG225" i="1"/>
  <c r="N260" i="1"/>
  <c r="N259" i="1"/>
  <c r="O258" i="1"/>
  <c r="O260" i="1"/>
  <c r="O259" i="1"/>
  <c r="P258" i="1"/>
  <c r="AG233" i="1"/>
  <c r="AG232" i="1"/>
  <c r="AH231" i="1"/>
  <c r="AH233" i="1"/>
  <c r="AH232" i="1"/>
  <c r="AI231" i="1"/>
  <c r="AI233" i="1"/>
  <c r="AI232" i="1"/>
  <c r="AJ231" i="1"/>
  <c r="AJ233" i="1"/>
  <c r="AJ232" i="1"/>
  <c r="AK231" i="1"/>
  <c r="R251" i="1"/>
  <c r="R250" i="1"/>
  <c r="S249" i="1"/>
  <c r="K263" i="1"/>
  <c r="K262" i="1"/>
  <c r="L261" i="1"/>
  <c r="Y239" i="1"/>
  <c r="Y238" i="1"/>
  <c r="Z237" i="1"/>
  <c r="T248" i="1"/>
  <c r="T247" i="1"/>
  <c r="U246" i="1"/>
  <c r="N257" i="1"/>
  <c r="N256" i="1"/>
  <c r="O255" i="1"/>
  <c r="O257" i="1"/>
  <c r="O256" i="1"/>
  <c r="P255" i="1"/>
  <c r="P257" i="1"/>
  <c r="P256" i="1"/>
  <c r="Q255" i="1"/>
  <c r="Q257" i="1"/>
  <c r="Q256" i="1"/>
  <c r="R255" i="1"/>
  <c r="BM10" i="1"/>
  <c r="J264" i="1"/>
  <c r="AW230" i="1"/>
  <c r="AW229" i="1"/>
  <c r="AX228" i="1"/>
  <c r="AX230" i="1"/>
  <c r="AX229" i="1"/>
  <c r="AY228" i="1"/>
  <c r="AY230" i="1"/>
  <c r="AY229" i="1"/>
  <c r="AZ228" i="1"/>
  <c r="AZ230" i="1"/>
  <c r="AZ229" i="1"/>
  <c r="BA228" i="1"/>
  <c r="BA230" i="1"/>
  <c r="BA229" i="1"/>
  <c r="BB228" i="1"/>
  <c r="R257" i="1"/>
  <c r="R256" i="1"/>
  <c r="S255" i="1"/>
  <c r="L263" i="1"/>
  <c r="L262" i="1"/>
  <c r="M261" i="1"/>
  <c r="U248" i="1"/>
  <c r="U247" i="1"/>
  <c r="V246" i="1"/>
  <c r="V248" i="1"/>
  <c r="V247" i="1"/>
  <c r="W246" i="1"/>
  <c r="AL215" i="1"/>
  <c r="AL214" i="1"/>
  <c r="AM213" i="1"/>
  <c r="Y245" i="1"/>
  <c r="Y244" i="1"/>
  <c r="Z243" i="1"/>
  <c r="Z239" i="1"/>
  <c r="Z238" i="1"/>
  <c r="AA237" i="1"/>
  <c r="AA239" i="1"/>
  <c r="AA238" i="1"/>
  <c r="AB237" i="1"/>
  <c r="AB239" i="1"/>
  <c r="AB238" i="1"/>
  <c r="AC237" i="1"/>
  <c r="AK233" i="1"/>
  <c r="AK232" i="1"/>
  <c r="AL231" i="1"/>
  <c r="AG227" i="1"/>
  <c r="AG226" i="1"/>
  <c r="AH225" i="1"/>
  <c r="Q254" i="1"/>
  <c r="Q253" i="1"/>
  <c r="R252" i="1"/>
  <c r="AV221" i="1"/>
  <c r="AV220" i="1"/>
  <c r="AW219" i="1"/>
  <c r="AW221" i="1"/>
  <c r="AW220" i="1"/>
  <c r="AX219" i="1"/>
  <c r="AX221" i="1"/>
  <c r="AX220" i="1"/>
  <c r="AY219" i="1"/>
  <c r="AY221" i="1"/>
  <c r="AY220" i="1"/>
  <c r="AZ219" i="1"/>
  <c r="AZ221" i="1"/>
  <c r="AZ220" i="1"/>
  <c r="BA219" i="1"/>
  <c r="BA221" i="1"/>
  <c r="BA220" i="1"/>
  <c r="BB219" i="1"/>
  <c r="BB221" i="1"/>
  <c r="BB220" i="1"/>
  <c r="BC219" i="1"/>
  <c r="BC221" i="1"/>
  <c r="BC220" i="1"/>
  <c r="BD219" i="1"/>
  <c r="S251" i="1"/>
  <c r="S250" i="1"/>
  <c r="T249" i="1"/>
  <c r="T251" i="1"/>
  <c r="T250" i="1"/>
  <c r="U249" i="1"/>
  <c r="U251" i="1"/>
  <c r="U250" i="1"/>
  <c r="V249" i="1"/>
  <c r="V251" i="1"/>
  <c r="V250" i="1"/>
  <c r="W249" i="1"/>
  <c r="W251" i="1"/>
  <c r="W250" i="1"/>
  <c r="X249" i="1"/>
  <c r="X251" i="1"/>
  <c r="X250" i="1"/>
  <c r="Y249" i="1"/>
  <c r="P260" i="1"/>
  <c r="P259" i="1"/>
  <c r="Q258" i="1"/>
  <c r="AB236" i="1"/>
  <c r="AB235" i="1"/>
  <c r="AC234" i="1"/>
  <c r="Z242" i="1"/>
  <c r="Z241" i="1"/>
  <c r="AA240" i="1"/>
  <c r="BI212" i="1"/>
  <c r="BI211" i="1"/>
  <c r="BJ210" i="1"/>
  <c r="BJ212" i="1"/>
  <c r="BJ211" i="1"/>
  <c r="BC200" i="1"/>
  <c r="BC199" i="1"/>
  <c r="BD198" i="1"/>
  <c r="AL224" i="1"/>
  <c r="AL223" i="1"/>
  <c r="AM222" i="1"/>
  <c r="AM224" i="1"/>
  <c r="AM223" i="1"/>
  <c r="AN222" i="1"/>
  <c r="AN224" i="1"/>
  <c r="AN223" i="1"/>
  <c r="AO222" i="1"/>
  <c r="AW206" i="1"/>
  <c r="AW205" i="1"/>
  <c r="AX204" i="1"/>
  <c r="AX206" i="1"/>
  <c r="AX205" i="1"/>
  <c r="AY204" i="1"/>
  <c r="AY206" i="1"/>
  <c r="AY205" i="1"/>
  <c r="AZ204" i="1"/>
  <c r="AZ206" i="1"/>
  <c r="AZ205" i="1"/>
  <c r="BA204" i="1"/>
  <c r="BN10" i="1"/>
  <c r="J266" i="1"/>
  <c r="J265" i="1"/>
  <c r="K264" i="1"/>
  <c r="J267" i="1"/>
  <c r="BA206" i="1"/>
  <c r="BA205" i="1"/>
  <c r="BB204" i="1"/>
  <c r="BB206" i="1"/>
  <c r="BB205" i="1"/>
  <c r="BC204" i="1"/>
  <c r="Q260" i="1"/>
  <c r="Q259" i="1"/>
  <c r="R258" i="1"/>
  <c r="R260" i="1"/>
  <c r="R259" i="1"/>
  <c r="S258" i="1"/>
  <c r="S260" i="1"/>
  <c r="S259" i="1"/>
  <c r="T258" i="1"/>
  <c r="T260" i="1"/>
  <c r="T259" i="1"/>
  <c r="U258" i="1"/>
  <c r="AM215" i="1"/>
  <c r="AM214" i="1"/>
  <c r="AN213" i="1"/>
  <c r="AN215" i="1"/>
  <c r="AN214" i="1"/>
  <c r="AO213" i="1"/>
  <c r="AO215" i="1"/>
  <c r="AO214" i="1"/>
  <c r="AP213" i="1"/>
  <c r="AP215" i="1"/>
  <c r="AP214" i="1"/>
  <c r="AQ213" i="1"/>
  <c r="AA242" i="1"/>
  <c r="AA241" i="1"/>
  <c r="AB240" i="1"/>
  <c r="AC239" i="1"/>
  <c r="AC238" i="1"/>
  <c r="AD237" i="1"/>
  <c r="AD239" i="1"/>
  <c r="AD238" i="1"/>
  <c r="AE237" i="1"/>
  <c r="AE239" i="1"/>
  <c r="AE238" i="1"/>
  <c r="AF237" i="1"/>
  <c r="AF239" i="1"/>
  <c r="AF238" i="1"/>
  <c r="AG237" i="1"/>
  <c r="BD221" i="1"/>
  <c r="BD220" i="1"/>
  <c r="BE219" i="1"/>
  <c r="BE221" i="1"/>
  <c r="BE220" i="1"/>
  <c r="BF219" i="1"/>
  <c r="BF221" i="1"/>
  <c r="BF220" i="1"/>
  <c r="BG219" i="1"/>
  <c r="Z245" i="1"/>
  <c r="Z244" i="1"/>
  <c r="AA243" i="1"/>
  <c r="AA245" i="1"/>
  <c r="AA244" i="1"/>
  <c r="AB243" i="1"/>
  <c r="AB245" i="1"/>
  <c r="AB244" i="1"/>
  <c r="AC243" i="1"/>
  <c r="M263" i="1"/>
  <c r="M262" i="1"/>
  <c r="N261" i="1"/>
  <c r="N263" i="1"/>
  <c r="N262" i="1"/>
  <c r="O261" i="1"/>
  <c r="O263" i="1"/>
  <c r="O262" i="1"/>
  <c r="P261" i="1"/>
  <c r="AO224" i="1"/>
  <c r="AO223" i="1"/>
  <c r="AP222" i="1"/>
  <c r="AP224" i="1"/>
  <c r="AP223" i="1"/>
  <c r="AQ222" i="1"/>
  <c r="AQ224" i="1"/>
  <c r="AQ223" i="1"/>
  <c r="AR222" i="1"/>
  <c r="AR224" i="1"/>
  <c r="AR223" i="1"/>
  <c r="AS222" i="1"/>
  <c r="Y251" i="1"/>
  <c r="Y250" i="1"/>
  <c r="Z249" i="1"/>
  <c r="R254" i="1"/>
  <c r="R253" i="1"/>
  <c r="S252" i="1"/>
  <c r="AL233" i="1"/>
  <c r="AL232" i="1"/>
  <c r="AM231" i="1"/>
  <c r="AM233" i="1"/>
  <c r="AM232" i="1"/>
  <c r="AN231" i="1"/>
  <c r="AN233" i="1"/>
  <c r="AN232" i="1"/>
  <c r="AO231" i="1"/>
  <c r="W248" i="1"/>
  <c r="W247" i="1"/>
  <c r="X246" i="1"/>
  <c r="X248" i="1"/>
  <c r="X247" i="1"/>
  <c r="Y246" i="1"/>
  <c r="S257" i="1"/>
  <c r="S256" i="1"/>
  <c r="T255" i="1"/>
  <c r="T257" i="1"/>
  <c r="T256" i="1"/>
  <c r="U255" i="1"/>
  <c r="K266" i="1"/>
  <c r="K265" i="1"/>
  <c r="L264" i="1"/>
  <c r="AC236" i="1"/>
  <c r="AC235" i="1"/>
  <c r="AD234" i="1"/>
  <c r="AD236" i="1"/>
  <c r="AD235" i="1"/>
  <c r="AE234" i="1"/>
  <c r="BD200" i="1"/>
  <c r="BD199" i="1"/>
  <c r="BE198" i="1"/>
  <c r="BE200" i="1"/>
  <c r="BE199" i="1"/>
  <c r="BF198" i="1"/>
  <c r="AH227" i="1"/>
  <c r="AH226" i="1"/>
  <c r="AI225" i="1"/>
  <c r="BB230" i="1"/>
  <c r="BB229" i="1"/>
  <c r="BC228" i="1"/>
  <c r="BO10" i="1"/>
  <c r="J269" i="1"/>
  <c r="J268" i="1"/>
  <c r="K267" i="1"/>
  <c r="J270" i="1"/>
  <c r="P263" i="1"/>
  <c r="P262" i="1"/>
  <c r="Q261" i="1"/>
  <c r="S254" i="1"/>
  <c r="S253" i="1"/>
  <c r="T252" i="1"/>
  <c r="AC245" i="1"/>
  <c r="AC244" i="1"/>
  <c r="AD243" i="1"/>
  <c r="AD245" i="1"/>
  <c r="AD244" i="1"/>
  <c r="AE243" i="1"/>
  <c r="AE245" i="1"/>
  <c r="AE244" i="1"/>
  <c r="AF243" i="1"/>
  <c r="AF245" i="1"/>
  <c r="AF244" i="1"/>
  <c r="AG243" i="1"/>
  <c r="U260" i="1"/>
  <c r="U259" i="1"/>
  <c r="V258" i="1"/>
  <c r="Y248" i="1"/>
  <c r="Y247" i="1"/>
  <c r="Z246" i="1"/>
  <c r="Z251" i="1"/>
  <c r="Z250" i="1"/>
  <c r="AA249" i="1"/>
  <c r="AA251" i="1"/>
  <c r="AA250" i="1"/>
  <c r="AB249" i="1"/>
  <c r="AB251" i="1"/>
  <c r="AB250" i="1"/>
  <c r="AC249" i="1"/>
  <c r="AB242" i="1"/>
  <c r="AB241" i="1"/>
  <c r="AC240" i="1"/>
  <c r="AC242" i="1"/>
  <c r="AC241" i="1"/>
  <c r="AD240" i="1"/>
  <c r="AD242" i="1"/>
  <c r="AD241" i="1"/>
  <c r="AE240" i="1"/>
  <c r="AE242" i="1"/>
  <c r="AE241" i="1"/>
  <c r="AF240" i="1"/>
  <c r="AF242" i="1"/>
  <c r="AF241" i="1"/>
  <c r="AG240" i="1"/>
  <c r="AG242" i="1"/>
  <c r="AG241" i="1"/>
  <c r="AH240" i="1"/>
  <c r="AH242" i="1"/>
  <c r="AH241" i="1"/>
  <c r="AI240" i="1"/>
  <c r="AI242" i="1"/>
  <c r="AI241" i="1"/>
  <c r="AJ240" i="1"/>
  <c r="AJ242" i="1"/>
  <c r="AJ241" i="1"/>
  <c r="AK240" i="1"/>
  <c r="AK242" i="1"/>
  <c r="AK241" i="1"/>
  <c r="AL240" i="1"/>
  <c r="AL242" i="1"/>
  <c r="AL241" i="1"/>
  <c r="AM240" i="1"/>
  <c r="AM242" i="1"/>
  <c r="AM241" i="1"/>
  <c r="AN240" i="1"/>
  <c r="AN242" i="1"/>
  <c r="AN241" i="1"/>
  <c r="AO240" i="1"/>
  <c r="AO242" i="1"/>
  <c r="AO241" i="1"/>
  <c r="AP240" i="1"/>
  <c r="AP242" i="1"/>
  <c r="AP241" i="1"/>
  <c r="AQ240" i="1"/>
  <c r="AS224" i="1"/>
  <c r="AS223" i="1"/>
  <c r="AT222" i="1"/>
  <c r="AT224" i="1"/>
  <c r="AT223" i="1"/>
  <c r="AU222" i="1"/>
  <c r="AU224" i="1"/>
  <c r="AU223" i="1"/>
  <c r="AV222" i="1"/>
  <c r="AV224" i="1"/>
  <c r="AV223" i="1"/>
  <c r="AW222" i="1"/>
  <c r="AI227" i="1"/>
  <c r="AI226" i="1"/>
  <c r="AJ225" i="1"/>
  <c r="AJ227" i="1"/>
  <c r="AJ226" i="1"/>
  <c r="AK225" i="1"/>
  <c r="AE236" i="1"/>
  <c r="AE235" i="1"/>
  <c r="AF234" i="1"/>
  <c r="AF236" i="1"/>
  <c r="AF235" i="1"/>
  <c r="AG234" i="1"/>
  <c r="U257" i="1"/>
  <c r="U256" i="1"/>
  <c r="V255" i="1"/>
  <c r="V257" i="1"/>
  <c r="V256" i="1"/>
  <c r="W255" i="1"/>
  <c r="W257" i="1"/>
  <c r="W256" i="1"/>
  <c r="X255" i="1"/>
  <c r="X257" i="1"/>
  <c r="X256" i="1"/>
  <c r="Y255" i="1"/>
  <c r="AO233" i="1"/>
  <c r="AO232" i="1"/>
  <c r="AP231" i="1"/>
  <c r="BG221" i="1"/>
  <c r="BG220" i="1"/>
  <c r="BH219" i="1"/>
  <c r="K269" i="1"/>
  <c r="K268" i="1"/>
  <c r="L267" i="1"/>
  <c r="L269" i="1"/>
  <c r="L268" i="1"/>
  <c r="M267" i="1"/>
  <c r="M269" i="1"/>
  <c r="M268" i="1"/>
  <c r="N267" i="1"/>
  <c r="N269" i="1"/>
  <c r="N268" i="1"/>
  <c r="O267" i="1"/>
  <c r="BC230" i="1"/>
  <c r="BC229" i="1"/>
  <c r="BD228" i="1"/>
  <c r="BF200" i="1"/>
  <c r="BF199" i="1"/>
  <c r="L266" i="1"/>
  <c r="L265" i="1"/>
  <c r="M264" i="1"/>
  <c r="AG239" i="1"/>
  <c r="AG238" i="1"/>
  <c r="AH237" i="1"/>
  <c r="AH239" i="1"/>
  <c r="AH238" i="1"/>
  <c r="AI237" i="1"/>
  <c r="AI239" i="1"/>
  <c r="AI238" i="1"/>
  <c r="AJ237" i="1"/>
  <c r="AJ239" i="1"/>
  <c r="AJ238" i="1"/>
  <c r="AK237" i="1"/>
  <c r="AQ215" i="1"/>
  <c r="AQ214" i="1"/>
  <c r="AR213" i="1"/>
  <c r="AR215" i="1"/>
  <c r="AR214" i="1"/>
  <c r="AS213" i="1"/>
  <c r="AS215" i="1"/>
  <c r="AS214" i="1"/>
  <c r="AT213" i="1"/>
  <c r="BC206" i="1"/>
  <c r="BC205" i="1"/>
  <c r="BD204" i="1"/>
  <c r="BD206" i="1"/>
  <c r="BD205" i="1"/>
  <c r="BE204" i="1"/>
  <c r="BP10" i="1"/>
  <c r="J273" i="1"/>
  <c r="J272" i="1"/>
  <c r="J271" i="1"/>
  <c r="K270" i="1"/>
  <c r="K272" i="1"/>
  <c r="K271" i="1"/>
  <c r="L270" i="1"/>
  <c r="Y257" i="1"/>
  <c r="Y256" i="1"/>
  <c r="Z255" i="1"/>
  <c r="AC251" i="1"/>
  <c r="AC250" i="1"/>
  <c r="AD249" i="1"/>
  <c r="AG245" i="1"/>
  <c r="AG244" i="1"/>
  <c r="AH243" i="1"/>
  <c r="BE206" i="1"/>
  <c r="BE205" i="1"/>
  <c r="BF204" i="1"/>
  <c r="BF206" i="1"/>
  <c r="BF205" i="1"/>
  <c r="BG204" i="1"/>
  <c r="BG206" i="1"/>
  <c r="BG205" i="1"/>
  <c r="BH204" i="1"/>
  <c r="BH206" i="1"/>
  <c r="BH205" i="1"/>
  <c r="M266" i="1"/>
  <c r="M265" i="1"/>
  <c r="N264" i="1"/>
  <c r="N266" i="1"/>
  <c r="N265" i="1"/>
  <c r="O264" i="1"/>
  <c r="O269" i="1"/>
  <c r="O268" i="1"/>
  <c r="P267" i="1"/>
  <c r="AT215" i="1"/>
  <c r="AT214" i="1"/>
  <c r="AU213" i="1"/>
  <c r="BH221" i="1"/>
  <c r="BH220" i="1"/>
  <c r="BI219" i="1"/>
  <c r="BI221" i="1"/>
  <c r="BI220" i="1"/>
  <c r="BJ219" i="1"/>
  <c r="BJ221" i="1"/>
  <c r="BJ220" i="1"/>
  <c r="BK219" i="1"/>
  <c r="BK221" i="1"/>
  <c r="BK220" i="1"/>
  <c r="BL219" i="1"/>
  <c r="BD230" i="1"/>
  <c r="BD229" i="1"/>
  <c r="BE228" i="1"/>
  <c r="BE230" i="1"/>
  <c r="BE229" i="1"/>
  <c r="BF228" i="1"/>
  <c r="AP233" i="1"/>
  <c r="AP232" i="1"/>
  <c r="AQ231" i="1"/>
  <c r="AQ233" i="1"/>
  <c r="AQ232" i="1"/>
  <c r="AR231" i="1"/>
  <c r="AR233" i="1"/>
  <c r="AR232" i="1"/>
  <c r="AS231" i="1"/>
  <c r="AQ242" i="1"/>
  <c r="AQ241" i="1"/>
  <c r="AR240" i="1"/>
  <c r="AR242" i="1"/>
  <c r="AR241" i="1"/>
  <c r="AS240" i="1"/>
  <c r="AS242" i="1"/>
  <c r="AS241" i="1"/>
  <c r="AT240" i="1"/>
  <c r="V260" i="1"/>
  <c r="V259" i="1"/>
  <c r="W258" i="1"/>
  <c r="W260" i="1"/>
  <c r="W259" i="1"/>
  <c r="X258" i="1"/>
  <c r="X260" i="1"/>
  <c r="X259" i="1"/>
  <c r="Y258" i="1"/>
  <c r="Y260" i="1"/>
  <c r="Y259" i="1"/>
  <c r="Z258" i="1"/>
  <c r="Z260" i="1"/>
  <c r="Z259" i="1"/>
  <c r="AA258" i="1"/>
  <c r="AA260" i="1"/>
  <c r="AA259" i="1"/>
  <c r="AB258" i="1"/>
  <c r="Q263" i="1"/>
  <c r="Q262" i="1"/>
  <c r="R261" i="1"/>
  <c r="R263" i="1"/>
  <c r="R262" i="1"/>
  <c r="S261" i="1"/>
  <c r="AK239" i="1"/>
  <c r="AK238" i="1"/>
  <c r="AL237" i="1"/>
  <c r="AL239" i="1"/>
  <c r="AL238" i="1"/>
  <c r="AM237" i="1"/>
  <c r="AM239" i="1"/>
  <c r="AM238" i="1"/>
  <c r="AN237" i="1"/>
  <c r="AN239" i="1"/>
  <c r="AN238" i="1"/>
  <c r="AO237" i="1"/>
  <c r="AG236" i="1"/>
  <c r="AG235" i="1"/>
  <c r="AH234" i="1"/>
  <c r="AH236" i="1"/>
  <c r="AH235" i="1"/>
  <c r="AI234" i="1"/>
  <c r="AI236" i="1"/>
  <c r="AI235" i="1"/>
  <c r="AJ234" i="1"/>
  <c r="AJ236" i="1"/>
  <c r="AJ235" i="1"/>
  <c r="AK234" i="1"/>
  <c r="T254" i="1"/>
  <c r="T253" i="1"/>
  <c r="U252" i="1"/>
  <c r="U254" i="1"/>
  <c r="U253" i="1"/>
  <c r="V252" i="1"/>
  <c r="V254" i="1"/>
  <c r="V253" i="1"/>
  <c r="W252" i="1"/>
  <c r="L272" i="1"/>
  <c r="L271" i="1"/>
  <c r="M270" i="1"/>
  <c r="AW224" i="1"/>
  <c r="AW223" i="1"/>
  <c r="AX222" i="1"/>
  <c r="AK227" i="1"/>
  <c r="AK226" i="1"/>
  <c r="AL225" i="1"/>
  <c r="AL227" i="1"/>
  <c r="AL226" i="1"/>
  <c r="AM225" i="1"/>
  <c r="AM227" i="1"/>
  <c r="AM226" i="1"/>
  <c r="AN225" i="1"/>
  <c r="AN227" i="1"/>
  <c r="AN226" i="1"/>
  <c r="AO225" i="1"/>
  <c r="Z248" i="1"/>
  <c r="Z247" i="1"/>
  <c r="AA246" i="1"/>
  <c r="AA248" i="1"/>
  <c r="AA247" i="1"/>
  <c r="AB246" i="1"/>
  <c r="AB248" i="1"/>
  <c r="AB247" i="1"/>
  <c r="AC246" i="1"/>
  <c r="BQ10" i="1"/>
  <c r="J275" i="1"/>
  <c r="J274" i="1"/>
  <c r="K273" i="1"/>
  <c r="K275" i="1"/>
  <c r="K274" i="1"/>
  <c r="L273" i="1"/>
  <c r="L275" i="1"/>
  <c r="L274" i="1"/>
  <c r="M273" i="1"/>
  <c r="J276" i="1"/>
  <c r="J278" i="1"/>
  <c r="J277" i="1"/>
  <c r="K276" i="1"/>
  <c r="AX224" i="1"/>
  <c r="AX223" i="1"/>
  <c r="AY222" i="1"/>
  <c r="AY224" i="1"/>
  <c r="AY223" i="1"/>
  <c r="AZ222" i="1"/>
  <c r="AZ224" i="1"/>
  <c r="AZ223" i="1"/>
  <c r="BA222" i="1"/>
  <c r="AT242" i="1"/>
  <c r="AT241" i="1"/>
  <c r="AU240" i="1"/>
  <c r="AU242" i="1"/>
  <c r="AU241" i="1"/>
  <c r="AV240" i="1"/>
  <c r="AV242" i="1"/>
  <c r="AV241" i="1"/>
  <c r="AW240" i="1"/>
  <c r="O266" i="1"/>
  <c r="O265" i="1"/>
  <c r="P264" i="1"/>
  <c r="W254" i="1"/>
  <c r="W253" i="1"/>
  <c r="X252" i="1"/>
  <c r="AS233" i="1"/>
  <c r="AS232" i="1"/>
  <c r="AT231" i="1"/>
  <c r="AK236" i="1"/>
  <c r="AK235" i="1"/>
  <c r="AL234" i="1"/>
  <c r="AL236" i="1"/>
  <c r="AL235" i="1"/>
  <c r="AM234" i="1"/>
  <c r="AU215" i="1"/>
  <c r="AU214" i="1"/>
  <c r="AV213" i="1"/>
  <c r="AV215" i="1"/>
  <c r="AV214" i="1"/>
  <c r="AW213" i="1"/>
  <c r="AW215" i="1"/>
  <c r="AW214" i="1"/>
  <c r="AX213" i="1"/>
  <c r="AX215" i="1"/>
  <c r="AX214" i="1"/>
  <c r="AY213" i="1"/>
  <c r="AY215" i="1"/>
  <c r="AY214" i="1"/>
  <c r="AZ213" i="1"/>
  <c r="AC248" i="1"/>
  <c r="AC247" i="1"/>
  <c r="AD246" i="1"/>
  <c r="AD248" i="1"/>
  <c r="AD247" i="1"/>
  <c r="AE246" i="1"/>
  <c r="AE248" i="1"/>
  <c r="AE247" i="1"/>
  <c r="AF246" i="1"/>
  <c r="AF248" i="1"/>
  <c r="AF247" i="1"/>
  <c r="AG246" i="1"/>
  <c r="AB260" i="1"/>
  <c r="AB259" i="1"/>
  <c r="AC258" i="1"/>
  <c r="AC260" i="1"/>
  <c r="AC259" i="1"/>
  <c r="AD258" i="1"/>
  <c r="P269" i="1"/>
  <c r="P268" i="1"/>
  <c r="Q267" i="1"/>
  <c r="Q269" i="1"/>
  <c r="Q268" i="1"/>
  <c r="R267" i="1"/>
  <c r="AO239" i="1"/>
  <c r="AO238" i="1"/>
  <c r="AP237" i="1"/>
  <c r="AP239" i="1"/>
  <c r="AP238" i="1"/>
  <c r="AQ237" i="1"/>
  <c r="AQ239" i="1"/>
  <c r="AQ238" i="1"/>
  <c r="AR237" i="1"/>
  <c r="AR239" i="1"/>
  <c r="AR238" i="1"/>
  <c r="AS237" i="1"/>
  <c r="BL221" i="1"/>
  <c r="BL220" i="1"/>
  <c r="BM219" i="1"/>
  <c r="AD251" i="1"/>
  <c r="AD250" i="1"/>
  <c r="AE249" i="1"/>
  <c r="AE251" i="1"/>
  <c r="AE250" i="1"/>
  <c r="AF249" i="1"/>
  <c r="AF251" i="1"/>
  <c r="AF250" i="1"/>
  <c r="AG249" i="1"/>
  <c r="K278" i="1"/>
  <c r="K277" i="1"/>
  <c r="L276" i="1"/>
  <c r="L278" i="1"/>
  <c r="L277" i="1"/>
  <c r="M276" i="1"/>
  <c r="M275" i="1"/>
  <c r="M274" i="1"/>
  <c r="N273" i="1"/>
  <c r="N275" i="1"/>
  <c r="N274" i="1"/>
  <c r="O273" i="1"/>
  <c r="O275" i="1"/>
  <c r="O274" i="1"/>
  <c r="P273" i="1"/>
  <c r="AO227" i="1"/>
  <c r="AO226" i="1"/>
  <c r="AP225" i="1"/>
  <c r="AP227" i="1"/>
  <c r="AP226" i="1"/>
  <c r="AQ225" i="1"/>
  <c r="AQ227" i="1"/>
  <c r="AQ226" i="1"/>
  <c r="AR225" i="1"/>
  <c r="M272" i="1"/>
  <c r="M271" i="1"/>
  <c r="N270" i="1"/>
  <c r="N272" i="1"/>
  <c r="N271" i="1"/>
  <c r="O270" i="1"/>
  <c r="S263" i="1"/>
  <c r="S262" i="1"/>
  <c r="T261" i="1"/>
  <c r="T263" i="1"/>
  <c r="T262" i="1"/>
  <c r="U261" i="1"/>
  <c r="BF230" i="1"/>
  <c r="BF229" i="1"/>
  <c r="BG228" i="1"/>
  <c r="BG230" i="1"/>
  <c r="BG229" i="1"/>
  <c r="BH228" i="1"/>
  <c r="BH230" i="1"/>
  <c r="BH229" i="1"/>
  <c r="BI228" i="1"/>
  <c r="BI230" i="1"/>
  <c r="BI229" i="1"/>
  <c r="BJ228" i="1"/>
  <c r="AH245" i="1"/>
  <c r="AH244" i="1"/>
  <c r="AI243" i="1"/>
  <c r="AI245" i="1"/>
  <c r="AI244" i="1"/>
  <c r="AJ243" i="1"/>
  <c r="AJ245" i="1"/>
  <c r="AJ244" i="1"/>
  <c r="AK243" i="1"/>
  <c r="Z257" i="1"/>
  <c r="Z256" i="1"/>
  <c r="AA255" i="1"/>
  <c r="BR10" i="1"/>
  <c r="BJ230" i="1"/>
  <c r="BJ229" i="1"/>
  <c r="BK228" i="1"/>
  <c r="BK230" i="1"/>
  <c r="BK229" i="1"/>
  <c r="BL228" i="1"/>
  <c r="BL230" i="1"/>
  <c r="BL229" i="1"/>
  <c r="BM228" i="1"/>
  <c r="BM230" i="1"/>
  <c r="BM229" i="1"/>
  <c r="BN228" i="1"/>
  <c r="BN230" i="1"/>
  <c r="BN229" i="1"/>
  <c r="BO228" i="1"/>
  <c r="BO230" i="1"/>
  <c r="BO229" i="1"/>
  <c r="BP228" i="1"/>
  <c r="BP230" i="1"/>
  <c r="BP229" i="1"/>
  <c r="AT233" i="1"/>
  <c r="AT232" i="1"/>
  <c r="AU231" i="1"/>
  <c r="AU233" i="1"/>
  <c r="AU232" i="1"/>
  <c r="AV231" i="1"/>
  <c r="AV233" i="1"/>
  <c r="AV232" i="1"/>
  <c r="AW231" i="1"/>
  <c r="U263" i="1"/>
  <c r="U262" i="1"/>
  <c r="V261" i="1"/>
  <c r="V263" i="1"/>
  <c r="V262" i="1"/>
  <c r="W261" i="1"/>
  <c r="W263" i="1"/>
  <c r="W262" i="1"/>
  <c r="X261" i="1"/>
  <c r="X263" i="1"/>
  <c r="X262" i="1"/>
  <c r="Y261" i="1"/>
  <c r="P275" i="1"/>
  <c r="P274" i="1"/>
  <c r="Q273" i="1"/>
  <c r="Q275" i="1"/>
  <c r="Q274" i="1"/>
  <c r="R273" i="1"/>
  <c r="R275" i="1"/>
  <c r="R274" i="1"/>
  <c r="S273" i="1"/>
  <c r="X254" i="1"/>
  <c r="X253" i="1"/>
  <c r="Y252" i="1"/>
  <c r="Y254" i="1"/>
  <c r="Y253" i="1"/>
  <c r="Z252" i="1"/>
  <c r="AA257" i="1"/>
  <c r="AA256" i="1"/>
  <c r="AB255" i="1"/>
  <c r="AB257" i="1"/>
  <c r="AB256" i="1"/>
  <c r="AC255" i="1"/>
  <c r="O272" i="1"/>
  <c r="O271" i="1"/>
  <c r="P270" i="1"/>
  <c r="M278" i="1"/>
  <c r="M277" i="1"/>
  <c r="N276" i="1"/>
  <c r="N278" i="1"/>
  <c r="N277" i="1"/>
  <c r="O276" i="1"/>
  <c r="O278" i="1"/>
  <c r="O277" i="1"/>
  <c r="P276" i="1"/>
  <c r="P278" i="1"/>
  <c r="P277" i="1"/>
  <c r="Q276" i="1"/>
  <c r="BM221" i="1"/>
  <c r="BM220" i="1"/>
  <c r="AK245" i="1"/>
  <c r="AK244" i="1"/>
  <c r="AL243" i="1"/>
  <c r="AG251" i="1"/>
  <c r="AG250" i="1"/>
  <c r="AH249" i="1"/>
  <c r="AG248" i="1"/>
  <c r="AG247" i="1"/>
  <c r="AH246" i="1"/>
  <c r="AR227" i="1"/>
  <c r="AR226" i="1"/>
  <c r="AS225" i="1"/>
  <c r="AS227" i="1"/>
  <c r="AS226" i="1"/>
  <c r="AT225" i="1"/>
  <c r="AT227" i="1"/>
  <c r="AT226" i="1"/>
  <c r="AU225" i="1"/>
  <c r="AU227" i="1"/>
  <c r="AU226" i="1"/>
  <c r="AV225" i="1"/>
  <c r="AV227" i="1"/>
  <c r="AV226" i="1"/>
  <c r="AW225" i="1"/>
  <c r="AW227" i="1"/>
  <c r="AW226" i="1"/>
  <c r="AX225" i="1"/>
  <c r="R269" i="1"/>
  <c r="R268" i="1"/>
  <c r="S267" i="1"/>
  <c r="S269" i="1"/>
  <c r="S268" i="1"/>
  <c r="T267" i="1"/>
  <c r="AM236" i="1"/>
  <c r="AM235" i="1"/>
  <c r="AN234" i="1"/>
  <c r="AN236" i="1"/>
  <c r="AN235" i="1"/>
  <c r="AO234" i="1"/>
  <c r="AW242" i="1"/>
  <c r="AW241" i="1"/>
  <c r="AX240" i="1"/>
  <c r="AX242" i="1"/>
  <c r="AX241" i="1"/>
  <c r="AY240" i="1"/>
  <c r="AY242" i="1"/>
  <c r="AY241" i="1"/>
  <c r="AZ240" i="1"/>
  <c r="AZ242" i="1"/>
  <c r="AZ241" i="1"/>
  <c r="BA240" i="1"/>
  <c r="BA242" i="1"/>
  <c r="BA241" i="1"/>
  <c r="BB240" i="1"/>
  <c r="AS239" i="1"/>
  <c r="AS238" i="1"/>
  <c r="AT237" i="1"/>
  <c r="AT239" i="1"/>
  <c r="AT238" i="1"/>
  <c r="AU237" i="1"/>
  <c r="AU239" i="1"/>
  <c r="AU238" i="1"/>
  <c r="AV237" i="1"/>
  <c r="AV239" i="1"/>
  <c r="AV238" i="1"/>
  <c r="AW237" i="1"/>
  <c r="AD260" i="1"/>
  <c r="AD259" i="1"/>
  <c r="AE258" i="1"/>
  <c r="AZ215" i="1"/>
  <c r="AZ214" i="1"/>
  <c r="BA213" i="1"/>
  <c r="BA215" i="1"/>
  <c r="BA214" i="1"/>
  <c r="BB213" i="1"/>
  <c r="BB215" i="1"/>
  <c r="BB214" i="1"/>
  <c r="BC213" i="1"/>
  <c r="BC215" i="1"/>
  <c r="BC214" i="1"/>
  <c r="BD213" i="1"/>
  <c r="BD215" i="1"/>
  <c r="BD214" i="1"/>
  <c r="BE213" i="1"/>
  <c r="BE215" i="1"/>
  <c r="BE214" i="1"/>
  <c r="BF213" i="1"/>
  <c r="BF215" i="1"/>
  <c r="BF214" i="1"/>
  <c r="BG213" i="1"/>
  <c r="BG215" i="1"/>
  <c r="BG214" i="1"/>
  <c r="BH213" i="1"/>
  <c r="P266" i="1"/>
  <c r="P265" i="1"/>
  <c r="Q264" i="1"/>
  <c r="BA224" i="1"/>
  <c r="BA223" i="1"/>
  <c r="BB222" i="1"/>
  <c r="BB224" i="1"/>
  <c r="BB223" i="1"/>
  <c r="BC222" i="1"/>
  <c r="BC224" i="1"/>
  <c r="BC223" i="1"/>
  <c r="BD222" i="1"/>
  <c r="BD224" i="1"/>
  <c r="BD223" i="1"/>
  <c r="BE222" i="1"/>
  <c r="BS10" i="1"/>
  <c r="BH215" i="1"/>
  <c r="BH214" i="1"/>
  <c r="BI213" i="1"/>
  <c r="BB242" i="1"/>
  <c r="BB241" i="1"/>
  <c r="BC240" i="1"/>
  <c r="P272" i="1"/>
  <c r="P271" i="1"/>
  <c r="Q270" i="1"/>
  <c r="Q272" i="1"/>
  <c r="Q271" i="1"/>
  <c r="R270" i="1"/>
  <c r="Y263" i="1"/>
  <c r="Y262" i="1"/>
  <c r="Z261" i="1"/>
  <c r="Z263" i="1"/>
  <c r="Z262" i="1"/>
  <c r="AA261" i="1"/>
  <c r="BE224" i="1"/>
  <c r="BE223" i="1"/>
  <c r="BF222" i="1"/>
  <c r="BF224" i="1"/>
  <c r="BF223" i="1"/>
  <c r="BG222" i="1"/>
  <c r="BG224" i="1"/>
  <c r="BG223" i="1"/>
  <c r="BH222" i="1"/>
  <c r="BH224" i="1"/>
  <c r="BH223" i="1"/>
  <c r="BI222" i="1"/>
  <c r="AO236" i="1"/>
  <c r="AO235" i="1"/>
  <c r="AP234" i="1"/>
  <c r="AP236" i="1"/>
  <c r="AP235" i="1"/>
  <c r="AQ234" i="1"/>
  <c r="AQ236" i="1"/>
  <c r="AQ235" i="1"/>
  <c r="AR234" i="1"/>
  <c r="AR236" i="1"/>
  <c r="AR235" i="1"/>
  <c r="AS234" i="1"/>
  <c r="AS236" i="1"/>
  <c r="AS235" i="1"/>
  <c r="AT234" i="1"/>
  <c r="AT236" i="1"/>
  <c r="AT235" i="1"/>
  <c r="AU234" i="1"/>
  <c r="AC257" i="1"/>
  <c r="AC256" i="1"/>
  <c r="AD255" i="1"/>
  <c r="AD257" i="1"/>
  <c r="AD256" i="1"/>
  <c r="AE255" i="1"/>
  <c r="T269" i="1"/>
  <c r="T268" i="1"/>
  <c r="U267" i="1"/>
  <c r="U269" i="1"/>
  <c r="U268" i="1"/>
  <c r="V267" i="1"/>
  <c r="AH251" i="1"/>
  <c r="AH250" i="1"/>
  <c r="AI249" i="1"/>
  <c r="AI251" i="1"/>
  <c r="AI250" i="1"/>
  <c r="AJ249" i="1"/>
  <c r="AJ251" i="1"/>
  <c r="AJ250" i="1"/>
  <c r="AK249" i="1"/>
  <c r="Z254" i="1"/>
  <c r="Z253" i="1"/>
  <c r="AA252" i="1"/>
  <c r="AA254" i="1"/>
  <c r="AA253" i="1"/>
  <c r="AB252" i="1"/>
  <c r="AW239" i="1"/>
  <c r="AW238" i="1"/>
  <c r="AX237" i="1"/>
  <c r="AX239" i="1"/>
  <c r="AX238" i="1"/>
  <c r="AY237" i="1"/>
  <c r="AY239" i="1"/>
  <c r="AY238" i="1"/>
  <c r="AZ237" i="1"/>
  <c r="AZ239" i="1"/>
  <c r="AZ238" i="1"/>
  <c r="BA237" i="1"/>
  <c r="AX227" i="1"/>
  <c r="AX226" i="1"/>
  <c r="AY225" i="1"/>
  <c r="AL245" i="1"/>
  <c r="AL244" i="1"/>
  <c r="AM243" i="1"/>
  <c r="AM245" i="1"/>
  <c r="AM244" i="1"/>
  <c r="AN243" i="1"/>
  <c r="AN245" i="1"/>
  <c r="AN244" i="1"/>
  <c r="AO243" i="1"/>
  <c r="S275" i="1"/>
  <c r="S274" i="1"/>
  <c r="T273" i="1"/>
  <c r="Q278" i="1"/>
  <c r="Q277" i="1"/>
  <c r="R276" i="1"/>
  <c r="R278" i="1"/>
  <c r="R277" i="1"/>
  <c r="S276" i="1"/>
  <c r="AW233" i="1"/>
  <c r="AW232" i="1"/>
  <c r="AX231" i="1"/>
  <c r="Q266" i="1"/>
  <c r="Q265" i="1"/>
  <c r="R264" i="1"/>
  <c r="R266" i="1"/>
  <c r="R265" i="1"/>
  <c r="S264" i="1"/>
  <c r="S266" i="1"/>
  <c r="S265" i="1"/>
  <c r="T264" i="1"/>
  <c r="T266" i="1"/>
  <c r="T265" i="1"/>
  <c r="U264" i="1"/>
  <c r="AE260" i="1"/>
  <c r="AE259" i="1"/>
  <c r="AF258" i="1"/>
  <c r="AH248" i="1"/>
  <c r="AH247" i="1"/>
  <c r="AI246" i="1"/>
  <c r="AI248" i="1"/>
  <c r="AI247" i="1"/>
  <c r="AJ246" i="1"/>
  <c r="AJ248" i="1"/>
  <c r="AJ247" i="1"/>
  <c r="AK246" i="1"/>
  <c r="BT10" i="1"/>
  <c r="BA239" i="1"/>
  <c r="BA238" i="1"/>
  <c r="BB237" i="1"/>
  <c r="BB239" i="1"/>
  <c r="BB238" i="1"/>
  <c r="BC237" i="1"/>
  <c r="BC239" i="1"/>
  <c r="BC238" i="1"/>
  <c r="BD237" i="1"/>
  <c r="BD239" i="1"/>
  <c r="BD238" i="1"/>
  <c r="BE237" i="1"/>
  <c r="AO245" i="1"/>
  <c r="AO244" i="1"/>
  <c r="AP243" i="1"/>
  <c r="AP245" i="1"/>
  <c r="AP244" i="1"/>
  <c r="AQ243" i="1"/>
  <c r="AQ245" i="1"/>
  <c r="AQ244" i="1"/>
  <c r="AR243" i="1"/>
  <c r="AR245" i="1"/>
  <c r="AR244" i="1"/>
  <c r="AS243" i="1"/>
  <c r="V269" i="1"/>
  <c r="V268" i="1"/>
  <c r="W267" i="1"/>
  <c r="AF260" i="1"/>
  <c r="AF259" i="1"/>
  <c r="AG258" i="1"/>
  <c r="AG260" i="1"/>
  <c r="AG259" i="1"/>
  <c r="AH258" i="1"/>
  <c r="BI224" i="1"/>
  <c r="BI223" i="1"/>
  <c r="BJ222" i="1"/>
  <c r="BJ224" i="1"/>
  <c r="BJ223" i="1"/>
  <c r="BK222" i="1"/>
  <c r="BK224" i="1"/>
  <c r="BK223" i="1"/>
  <c r="BL222" i="1"/>
  <c r="BL224" i="1"/>
  <c r="BL223" i="1"/>
  <c r="BM222" i="1"/>
  <c r="BC242" i="1"/>
  <c r="BC241" i="1"/>
  <c r="BD240" i="1"/>
  <c r="AX233" i="1"/>
  <c r="AX232" i="1"/>
  <c r="AY231" i="1"/>
  <c r="AY233" i="1"/>
  <c r="AY232" i="1"/>
  <c r="AZ231" i="1"/>
  <c r="AZ233" i="1"/>
  <c r="AZ232" i="1"/>
  <c r="BA231" i="1"/>
  <c r="AK248" i="1"/>
  <c r="AK247" i="1"/>
  <c r="AL246" i="1"/>
  <c r="AL248" i="1"/>
  <c r="AL247" i="1"/>
  <c r="AM246" i="1"/>
  <c r="AM248" i="1"/>
  <c r="AM247" i="1"/>
  <c r="AN246" i="1"/>
  <c r="U266" i="1"/>
  <c r="U265" i="1"/>
  <c r="V264" i="1"/>
  <c r="AA263" i="1"/>
  <c r="AA262" i="1"/>
  <c r="AB261" i="1"/>
  <c r="AB263" i="1"/>
  <c r="AB262" i="1"/>
  <c r="AC261" i="1"/>
  <c r="BI215" i="1"/>
  <c r="BI214" i="1"/>
  <c r="BJ213" i="1"/>
  <c r="BJ215" i="1"/>
  <c r="BJ214" i="1"/>
  <c r="BK213" i="1"/>
  <c r="T275" i="1"/>
  <c r="T274" i="1"/>
  <c r="U273" i="1"/>
  <c r="U275" i="1"/>
  <c r="U274" i="1"/>
  <c r="V273" i="1"/>
  <c r="V275" i="1"/>
  <c r="V274" i="1"/>
  <c r="W273" i="1"/>
  <c r="AY227" i="1"/>
  <c r="AY226" i="1"/>
  <c r="AZ225" i="1"/>
  <c r="AZ227" i="1"/>
  <c r="AZ226" i="1"/>
  <c r="BA225" i="1"/>
  <c r="BA227" i="1"/>
  <c r="BA226" i="1"/>
  <c r="BB225" i="1"/>
  <c r="BB227" i="1"/>
  <c r="BB226" i="1"/>
  <c r="BC225" i="1"/>
  <c r="AB254" i="1"/>
  <c r="AB253" i="1"/>
  <c r="AC252" i="1"/>
  <c r="AC254" i="1"/>
  <c r="AC253" i="1"/>
  <c r="AD252" i="1"/>
  <c r="AU236" i="1"/>
  <c r="AU235" i="1"/>
  <c r="AV234" i="1"/>
  <c r="AV236" i="1"/>
  <c r="AV235" i="1"/>
  <c r="AW234" i="1"/>
  <c r="S278" i="1"/>
  <c r="S277" i="1"/>
  <c r="T276" i="1"/>
  <c r="T278" i="1"/>
  <c r="T277" i="1"/>
  <c r="U276" i="1"/>
  <c r="AK251" i="1"/>
  <c r="AK250" i="1"/>
  <c r="AL249" i="1"/>
  <c r="AE257" i="1"/>
  <c r="AE256" i="1"/>
  <c r="AF255" i="1"/>
  <c r="AF257" i="1"/>
  <c r="AF256" i="1"/>
  <c r="AG255" i="1"/>
  <c r="AG257" i="1"/>
  <c r="AG256" i="1"/>
  <c r="AH255" i="1"/>
  <c r="AH257" i="1"/>
  <c r="AH256" i="1"/>
  <c r="AI255" i="1"/>
  <c r="R272" i="1"/>
  <c r="R271" i="1"/>
  <c r="S270" i="1"/>
  <c r="S272" i="1"/>
  <c r="S271" i="1"/>
  <c r="T270" i="1"/>
  <c r="BU10" i="1"/>
  <c r="W269" i="1"/>
  <c r="W268" i="1"/>
  <c r="X267" i="1"/>
  <c r="BK215" i="1"/>
  <c r="BK214" i="1"/>
  <c r="AN248" i="1"/>
  <c r="AN247" i="1"/>
  <c r="AO246" i="1"/>
  <c r="AO248" i="1"/>
  <c r="AO247" i="1"/>
  <c r="AP246" i="1"/>
  <c r="AC263" i="1"/>
  <c r="AC262" i="1"/>
  <c r="AD261" i="1"/>
  <c r="AD263" i="1"/>
  <c r="AD262" i="1"/>
  <c r="AE261" i="1"/>
  <c r="AE263" i="1"/>
  <c r="AE262" i="1"/>
  <c r="AF261" i="1"/>
  <c r="AF263" i="1"/>
  <c r="AF262" i="1"/>
  <c r="AG261" i="1"/>
  <c r="BA233" i="1"/>
  <c r="BA232" i="1"/>
  <c r="BB231" i="1"/>
  <c r="AD254" i="1"/>
  <c r="AD253" i="1"/>
  <c r="AE252" i="1"/>
  <c r="AE254" i="1"/>
  <c r="AE253" i="1"/>
  <c r="AF252" i="1"/>
  <c r="AF254" i="1"/>
  <c r="AF253" i="1"/>
  <c r="AG252" i="1"/>
  <c r="AG254" i="1"/>
  <c r="AG253" i="1"/>
  <c r="AH252" i="1"/>
  <c r="AH254" i="1"/>
  <c r="AH253" i="1"/>
  <c r="AI252" i="1"/>
  <c r="AI254" i="1"/>
  <c r="AI253" i="1"/>
  <c r="AJ252" i="1"/>
  <c r="AW236" i="1"/>
  <c r="AW235" i="1"/>
  <c r="AX234" i="1"/>
  <c r="AX236" i="1"/>
  <c r="AX235" i="1"/>
  <c r="AY234" i="1"/>
  <c r="AY236" i="1"/>
  <c r="AY235" i="1"/>
  <c r="AZ234" i="1"/>
  <c r="AZ236" i="1"/>
  <c r="AZ235" i="1"/>
  <c r="BA234" i="1"/>
  <c r="AH260" i="1"/>
  <c r="AH259" i="1"/>
  <c r="AI258" i="1"/>
  <c r="BE239" i="1"/>
  <c r="BE238" i="1"/>
  <c r="BF237" i="1"/>
  <c r="BF239" i="1"/>
  <c r="BF238" i="1"/>
  <c r="BG237" i="1"/>
  <c r="BG239" i="1"/>
  <c r="BG238" i="1"/>
  <c r="BH237" i="1"/>
  <c r="BH239" i="1"/>
  <c r="BH238" i="1"/>
  <c r="BI237" i="1"/>
  <c r="AI257" i="1"/>
  <c r="AI256" i="1"/>
  <c r="AJ255" i="1"/>
  <c r="AJ257" i="1"/>
  <c r="AJ256" i="1"/>
  <c r="AK255" i="1"/>
  <c r="U278" i="1"/>
  <c r="U277" i="1"/>
  <c r="V276" i="1"/>
  <c r="V278" i="1"/>
  <c r="V277" i="1"/>
  <c r="W276" i="1"/>
  <c r="W275" i="1"/>
  <c r="W274" i="1"/>
  <c r="X273" i="1"/>
  <c r="X275" i="1"/>
  <c r="X274" i="1"/>
  <c r="Y273" i="1"/>
  <c r="Y275" i="1"/>
  <c r="Y274" i="1"/>
  <c r="Z273" i="1"/>
  <c r="Z275" i="1"/>
  <c r="Z274" i="1"/>
  <c r="AA273" i="1"/>
  <c r="BD242" i="1"/>
  <c r="BD241" i="1"/>
  <c r="BE240" i="1"/>
  <c r="BE242" i="1"/>
  <c r="BE241" i="1"/>
  <c r="BF240" i="1"/>
  <c r="BF242" i="1"/>
  <c r="BF241" i="1"/>
  <c r="BG240" i="1"/>
  <c r="AS245" i="1"/>
  <c r="AS244" i="1"/>
  <c r="AT243" i="1"/>
  <c r="T272" i="1"/>
  <c r="T271" i="1"/>
  <c r="U270" i="1"/>
  <c r="U272" i="1"/>
  <c r="U271" i="1"/>
  <c r="V270" i="1"/>
  <c r="V272" i="1"/>
  <c r="V271" i="1"/>
  <c r="W270" i="1"/>
  <c r="AL251" i="1"/>
  <c r="AL250" i="1"/>
  <c r="AM249" i="1"/>
  <c r="AM251" i="1"/>
  <c r="AM250" i="1"/>
  <c r="AN249" i="1"/>
  <c r="AN251" i="1"/>
  <c r="AN250" i="1"/>
  <c r="AO249" i="1"/>
  <c r="BC227" i="1"/>
  <c r="BC226" i="1"/>
  <c r="BD225" i="1"/>
  <c r="V266" i="1"/>
  <c r="V265" i="1"/>
  <c r="W264" i="1"/>
  <c r="BM224" i="1"/>
  <c r="BM223" i="1"/>
  <c r="BN222" i="1"/>
  <c r="BV10" i="1"/>
  <c r="BG242" i="1"/>
  <c r="BG241" i="1"/>
  <c r="BH240" i="1"/>
  <c r="AJ254" i="1"/>
  <c r="AJ253" i="1"/>
  <c r="AK252" i="1"/>
  <c r="AK254" i="1"/>
  <c r="AK253" i="1"/>
  <c r="AL252" i="1"/>
  <c r="AL254" i="1"/>
  <c r="AL253" i="1"/>
  <c r="AM252" i="1"/>
  <c r="AM254" i="1"/>
  <c r="AM253" i="1"/>
  <c r="AN252" i="1"/>
  <c r="AN254" i="1"/>
  <c r="AN253" i="1"/>
  <c r="AO252" i="1"/>
  <c r="AO254" i="1"/>
  <c r="AO253" i="1"/>
  <c r="AP252" i="1"/>
  <c r="AP254" i="1"/>
  <c r="AP253" i="1"/>
  <c r="AQ252" i="1"/>
  <c r="AQ254" i="1"/>
  <c r="AQ253" i="1"/>
  <c r="AR252" i="1"/>
  <c r="AR254" i="1"/>
  <c r="AR253" i="1"/>
  <c r="AS252" i="1"/>
  <c r="AS254" i="1"/>
  <c r="AS253" i="1"/>
  <c r="AT252" i="1"/>
  <c r="AT254" i="1"/>
  <c r="AT253" i="1"/>
  <c r="AU252" i="1"/>
  <c r="AU254" i="1"/>
  <c r="AU253" i="1"/>
  <c r="AV252" i="1"/>
  <c r="AV254" i="1"/>
  <c r="AV253" i="1"/>
  <c r="AW252" i="1"/>
  <c r="AW254" i="1"/>
  <c r="AW253" i="1"/>
  <c r="AX252" i="1"/>
  <c r="AX254" i="1"/>
  <c r="AX253" i="1"/>
  <c r="AY252" i="1"/>
  <c r="AY254" i="1"/>
  <c r="AY253" i="1"/>
  <c r="AZ252" i="1"/>
  <c r="AZ254" i="1"/>
  <c r="AZ253" i="1"/>
  <c r="BA252" i="1"/>
  <c r="BA254" i="1"/>
  <c r="BA253" i="1"/>
  <c r="BB252" i="1"/>
  <c r="AP248" i="1"/>
  <c r="AP247" i="1"/>
  <c r="AQ246" i="1"/>
  <c r="W266" i="1"/>
  <c r="W265" i="1"/>
  <c r="X264" i="1"/>
  <c r="X266" i="1"/>
  <c r="X265" i="1"/>
  <c r="Y264" i="1"/>
  <c r="BD227" i="1"/>
  <c r="BD226" i="1"/>
  <c r="BE225" i="1"/>
  <c r="AA275" i="1"/>
  <c r="AA274" i="1"/>
  <c r="AB273" i="1"/>
  <c r="BB233" i="1"/>
  <c r="BB232" i="1"/>
  <c r="BC231" i="1"/>
  <c r="BC233" i="1"/>
  <c r="BC232" i="1"/>
  <c r="BD231" i="1"/>
  <c r="BD233" i="1"/>
  <c r="BD232" i="1"/>
  <c r="BE231" i="1"/>
  <c r="X269" i="1"/>
  <c r="X268" i="1"/>
  <c r="Y267" i="1"/>
  <c r="BN224" i="1"/>
  <c r="BN223" i="1"/>
  <c r="AO251" i="1"/>
  <c r="AO250" i="1"/>
  <c r="AP249" i="1"/>
  <c r="AT245" i="1"/>
  <c r="AT244" i="1"/>
  <c r="AU243" i="1"/>
  <c r="AU245" i="1"/>
  <c r="AU244" i="1"/>
  <c r="AV243" i="1"/>
  <c r="AV245" i="1"/>
  <c r="AV244" i="1"/>
  <c r="AW243" i="1"/>
  <c r="AK257" i="1"/>
  <c r="AK256" i="1"/>
  <c r="AL255" i="1"/>
  <c r="AL257" i="1"/>
  <c r="AL256" i="1"/>
  <c r="AM255" i="1"/>
  <c r="AM257" i="1"/>
  <c r="AM256" i="1"/>
  <c r="AN255" i="1"/>
  <c r="AN257" i="1"/>
  <c r="AN256" i="1"/>
  <c r="AO255" i="1"/>
  <c r="AI260" i="1"/>
  <c r="AI259" i="1"/>
  <c r="AJ258" i="1"/>
  <c r="AG263" i="1"/>
  <c r="AG262" i="1"/>
  <c r="AH261" i="1"/>
  <c r="AH263" i="1"/>
  <c r="AH262" i="1"/>
  <c r="AI261" i="1"/>
  <c r="W272" i="1"/>
  <c r="W271" i="1"/>
  <c r="X270" i="1"/>
  <c r="X272" i="1"/>
  <c r="X271" i="1"/>
  <c r="Y270" i="1"/>
  <c r="Y272" i="1"/>
  <c r="Y271" i="1"/>
  <c r="Z270" i="1"/>
  <c r="Z272" i="1"/>
  <c r="Z271" i="1"/>
  <c r="AA270" i="1"/>
  <c r="W278" i="1"/>
  <c r="W277" i="1"/>
  <c r="X276" i="1"/>
  <c r="X278" i="1"/>
  <c r="X277" i="1"/>
  <c r="Y276" i="1"/>
  <c r="BI239" i="1"/>
  <c r="BI238" i="1"/>
  <c r="BJ237" i="1"/>
  <c r="BJ239" i="1"/>
  <c r="BJ238" i="1"/>
  <c r="BK237" i="1"/>
  <c r="BK239" i="1"/>
  <c r="BK238" i="1"/>
  <c r="BL237" i="1"/>
  <c r="BL239" i="1"/>
  <c r="BL238" i="1"/>
  <c r="BM237" i="1"/>
  <c r="BA236" i="1"/>
  <c r="BA235" i="1"/>
  <c r="BB234" i="1"/>
  <c r="BB236" i="1"/>
  <c r="BB235" i="1"/>
  <c r="BC234" i="1"/>
  <c r="BW10" i="1"/>
  <c r="BB254" i="1"/>
  <c r="BB253" i="1"/>
  <c r="BC252" i="1"/>
  <c r="BC254" i="1"/>
  <c r="BC253" i="1"/>
  <c r="BD252" i="1"/>
  <c r="BD254" i="1"/>
  <c r="BD253" i="1"/>
  <c r="BE252" i="1"/>
  <c r="Y266" i="1"/>
  <c r="Y265" i="1"/>
  <c r="Z264" i="1"/>
  <c r="Z266" i="1"/>
  <c r="Z265" i="1"/>
  <c r="AA264" i="1"/>
  <c r="BE227" i="1"/>
  <c r="BE226" i="1"/>
  <c r="BF225" i="1"/>
  <c r="BF227" i="1"/>
  <c r="BF226" i="1"/>
  <c r="BG225" i="1"/>
  <c r="BG227" i="1"/>
  <c r="BG226" i="1"/>
  <c r="BH225" i="1"/>
  <c r="BH227" i="1"/>
  <c r="BH226" i="1"/>
  <c r="BI225" i="1"/>
  <c r="AW245" i="1"/>
  <c r="AW244" i="1"/>
  <c r="AX243" i="1"/>
  <c r="AX245" i="1"/>
  <c r="AX244" i="1"/>
  <c r="AY243" i="1"/>
  <c r="AY245" i="1"/>
  <c r="AY244" i="1"/>
  <c r="AZ243" i="1"/>
  <c r="AZ245" i="1"/>
  <c r="AZ244" i="1"/>
  <c r="BA243" i="1"/>
  <c r="BC236" i="1"/>
  <c r="BC235" i="1"/>
  <c r="BD234" i="1"/>
  <c r="BD236" i="1"/>
  <c r="BD235" i="1"/>
  <c r="BE234" i="1"/>
  <c r="Y278" i="1"/>
  <c r="Y277" i="1"/>
  <c r="Z276" i="1"/>
  <c r="Z278" i="1"/>
  <c r="Z277" i="1"/>
  <c r="AA276" i="1"/>
  <c r="AI263" i="1"/>
  <c r="AI262" i="1"/>
  <c r="AJ261" i="1"/>
  <c r="AJ263" i="1"/>
  <c r="AJ262" i="1"/>
  <c r="AK261" i="1"/>
  <c r="AO257" i="1"/>
  <c r="AO256" i="1"/>
  <c r="AP255" i="1"/>
  <c r="AP251" i="1"/>
  <c r="AP250" i="1"/>
  <c r="AQ249" i="1"/>
  <c r="AQ251" i="1"/>
  <c r="AQ250" i="1"/>
  <c r="AR249" i="1"/>
  <c r="Y269" i="1"/>
  <c r="Y268" i="1"/>
  <c r="Z267" i="1"/>
  <c r="Z269" i="1"/>
  <c r="Z268" i="1"/>
  <c r="AA267" i="1"/>
  <c r="AB275" i="1"/>
  <c r="AB274" i="1"/>
  <c r="AC273" i="1"/>
  <c r="AC275" i="1"/>
  <c r="AC274" i="1"/>
  <c r="AD273" i="1"/>
  <c r="AD275" i="1"/>
  <c r="AD274" i="1"/>
  <c r="AE273" i="1"/>
  <c r="BM239" i="1"/>
  <c r="BM238" i="1"/>
  <c r="BN237" i="1"/>
  <c r="BN239" i="1"/>
  <c r="BN238" i="1"/>
  <c r="BO237" i="1"/>
  <c r="BO239" i="1"/>
  <c r="BO238" i="1"/>
  <c r="BP237" i="1"/>
  <c r="BP239" i="1"/>
  <c r="BP238" i="1"/>
  <c r="BQ237" i="1"/>
  <c r="AA272" i="1"/>
  <c r="AA271" i="1"/>
  <c r="AB270" i="1"/>
  <c r="AJ260" i="1"/>
  <c r="AJ259" i="1"/>
  <c r="AK258" i="1"/>
  <c r="BE233" i="1"/>
  <c r="BE232" i="1"/>
  <c r="BF231" i="1"/>
  <c r="AQ248" i="1"/>
  <c r="AQ247" i="1"/>
  <c r="AR246" i="1"/>
  <c r="BH242" i="1"/>
  <c r="BH241" i="1"/>
  <c r="BI240" i="1"/>
  <c r="BI242" i="1"/>
  <c r="BI241" i="1"/>
  <c r="BJ240" i="1"/>
  <c r="BJ242" i="1"/>
  <c r="BJ241" i="1"/>
  <c r="BK240" i="1"/>
  <c r="BX10" i="1"/>
  <c r="AA269" i="1"/>
  <c r="AA268" i="1"/>
  <c r="AB267" i="1"/>
  <c r="AB269" i="1"/>
  <c r="AB268" i="1"/>
  <c r="AC267" i="1"/>
  <c r="BK242" i="1"/>
  <c r="BK241" i="1"/>
  <c r="BL240" i="1"/>
  <c r="BL242" i="1"/>
  <c r="BL241" i="1"/>
  <c r="BM240" i="1"/>
  <c r="AA278" i="1"/>
  <c r="AA277" i="1"/>
  <c r="AB276" i="1"/>
  <c r="AB278" i="1"/>
  <c r="AB277" i="1"/>
  <c r="AC276" i="1"/>
  <c r="BQ239" i="1"/>
  <c r="BQ238" i="1"/>
  <c r="BR237" i="1"/>
  <c r="BR239" i="1"/>
  <c r="BR238" i="1"/>
  <c r="BS237" i="1"/>
  <c r="BS239" i="1"/>
  <c r="BS238" i="1"/>
  <c r="BE236" i="1"/>
  <c r="BE235" i="1"/>
  <c r="BF234" i="1"/>
  <c r="BF236" i="1"/>
  <c r="BF235" i="1"/>
  <c r="BG234" i="1"/>
  <c r="AA266" i="1"/>
  <c r="AA265" i="1"/>
  <c r="AB264" i="1"/>
  <c r="AB266" i="1"/>
  <c r="AB265" i="1"/>
  <c r="AC264" i="1"/>
  <c r="AC266" i="1"/>
  <c r="AC265" i="1"/>
  <c r="AD264" i="1"/>
  <c r="AD266" i="1"/>
  <c r="AD265" i="1"/>
  <c r="AE264" i="1"/>
  <c r="AK263" i="1"/>
  <c r="AK262" i="1"/>
  <c r="AL261" i="1"/>
  <c r="AL263" i="1"/>
  <c r="AL262" i="1"/>
  <c r="AM261" i="1"/>
  <c r="AM263" i="1"/>
  <c r="AM262" i="1"/>
  <c r="AN261" i="1"/>
  <c r="AN263" i="1"/>
  <c r="AN262" i="1"/>
  <c r="AO261" i="1"/>
  <c r="AE275" i="1"/>
  <c r="AE274" i="1"/>
  <c r="AF273" i="1"/>
  <c r="AP257" i="1"/>
  <c r="AP256" i="1"/>
  <c r="AQ255" i="1"/>
  <c r="BA245" i="1"/>
  <c r="BA244" i="1"/>
  <c r="BB243" i="1"/>
  <c r="BE254" i="1"/>
  <c r="BE253" i="1"/>
  <c r="BF252" i="1"/>
  <c r="BF254" i="1"/>
  <c r="BF253" i="1"/>
  <c r="BG252" i="1"/>
  <c r="BG254" i="1"/>
  <c r="BG253" i="1"/>
  <c r="BH252" i="1"/>
  <c r="BH254" i="1"/>
  <c r="BH253" i="1"/>
  <c r="BI252" i="1"/>
  <c r="BI254" i="1"/>
  <c r="BI253" i="1"/>
  <c r="BJ252" i="1"/>
  <c r="BJ254" i="1"/>
  <c r="BJ253" i="1"/>
  <c r="BK252" i="1"/>
  <c r="BK254" i="1"/>
  <c r="BK253" i="1"/>
  <c r="BL252" i="1"/>
  <c r="BF233" i="1"/>
  <c r="BF232" i="1"/>
  <c r="BG231" i="1"/>
  <c r="BG233" i="1"/>
  <c r="BG232" i="1"/>
  <c r="BH231" i="1"/>
  <c r="BH233" i="1"/>
  <c r="BH232" i="1"/>
  <c r="BI231" i="1"/>
  <c r="AR251" i="1"/>
  <c r="AR250" i="1"/>
  <c r="AS249" i="1"/>
  <c r="AS251" i="1"/>
  <c r="AS250" i="1"/>
  <c r="AT249" i="1"/>
  <c r="AR248" i="1"/>
  <c r="AR247" i="1"/>
  <c r="AS246" i="1"/>
  <c r="AK260" i="1"/>
  <c r="AK259" i="1"/>
  <c r="AL258" i="1"/>
  <c r="AL260" i="1"/>
  <c r="AL259" i="1"/>
  <c r="AM258" i="1"/>
  <c r="AM260" i="1"/>
  <c r="AM259" i="1"/>
  <c r="AN258" i="1"/>
  <c r="AN260" i="1"/>
  <c r="AN259" i="1"/>
  <c r="AO258" i="1"/>
  <c r="AO260" i="1"/>
  <c r="AO259" i="1"/>
  <c r="AP258" i="1"/>
  <c r="AP260" i="1"/>
  <c r="AP259" i="1"/>
  <c r="AQ258" i="1"/>
  <c r="AQ260" i="1"/>
  <c r="AQ259" i="1"/>
  <c r="AR258" i="1"/>
  <c r="AB272" i="1"/>
  <c r="AB271" i="1"/>
  <c r="AC270" i="1"/>
  <c r="AC272" i="1"/>
  <c r="AC271" i="1"/>
  <c r="AD270" i="1"/>
  <c r="AD272" i="1"/>
  <c r="AD271" i="1"/>
  <c r="AE270" i="1"/>
  <c r="BI227" i="1"/>
  <c r="BI226" i="1"/>
  <c r="BJ225" i="1"/>
  <c r="BJ227" i="1"/>
  <c r="BJ226" i="1"/>
  <c r="BK225" i="1"/>
  <c r="BK227" i="1"/>
  <c r="BK226" i="1"/>
  <c r="BL225" i="1"/>
  <c r="BL227" i="1"/>
  <c r="BL226" i="1"/>
  <c r="BM225" i="1"/>
  <c r="BY10" i="1"/>
  <c r="AE266" i="1"/>
  <c r="AE265" i="1"/>
  <c r="AF264" i="1"/>
  <c r="BM227" i="1"/>
  <c r="BM226" i="1"/>
  <c r="BN225" i="1"/>
  <c r="BN227" i="1"/>
  <c r="BN226" i="1"/>
  <c r="BO225" i="1"/>
  <c r="BO227" i="1"/>
  <c r="BO226" i="1"/>
  <c r="AS248" i="1"/>
  <c r="AS247" i="1"/>
  <c r="AT246" i="1"/>
  <c r="AE272" i="1"/>
  <c r="AE271" i="1"/>
  <c r="AF270" i="1"/>
  <c r="BI233" i="1"/>
  <c r="BI232" i="1"/>
  <c r="BJ231" i="1"/>
  <c r="AQ257" i="1"/>
  <c r="AQ256" i="1"/>
  <c r="AR255" i="1"/>
  <c r="AR257" i="1"/>
  <c r="AR256" i="1"/>
  <c r="AS255" i="1"/>
  <c r="BL254" i="1"/>
  <c r="BL253" i="1"/>
  <c r="BM252" i="1"/>
  <c r="BM254" i="1"/>
  <c r="BM253" i="1"/>
  <c r="BN252" i="1"/>
  <c r="AF275" i="1"/>
  <c r="AF274" i="1"/>
  <c r="AG273" i="1"/>
  <c r="AG275" i="1"/>
  <c r="AG274" i="1"/>
  <c r="AH273" i="1"/>
  <c r="AH275" i="1"/>
  <c r="AH274" i="1"/>
  <c r="AI273" i="1"/>
  <c r="AC269" i="1"/>
  <c r="AC268" i="1"/>
  <c r="AD267" i="1"/>
  <c r="AD269" i="1"/>
  <c r="AD268" i="1"/>
  <c r="AE267" i="1"/>
  <c r="AE269" i="1"/>
  <c r="AE268" i="1"/>
  <c r="AF267" i="1"/>
  <c r="AF269" i="1"/>
  <c r="AF268" i="1"/>
  <c r="AG267" i="1"/>
  <c r="AR260" i="1"/>
  <c r="AR259" i="1"/>
  <c r="AS258" i="1"/>
  <c r="AS260" i="1"/>
  <c r="AS259" i="1"/>
  <c r="AT258" i="1"/>
  <c r="AT260" i="1"/>
  <c r="AT259" i="1"/>
  <c r="AU258" i="1"/>
  <c r="AU260" i="1"/>
  <c r="AU259" i="1"/>
  <c r="AV258" i="1"/>
  <c r="AV260" i="1"/>
  <c r="AV259" i="1"/>
  <c r="AW258" i="1"/>
  <c r="AT251" i="1"/>
  <c r="AT250" i="1"/>
  <c r="AU249" i="1"/>
  <c r="AU251" i="1"/>
  <c r="AU250" i="1"/>
  <c r="AV249" i="1"/>
  <c r="AV251" i="1"/>
  <c r="AV250" i="1"/>
  <c r="AW249" i="1"/>
  <c r="BB245" i="1"/>
  <c r="BB244" i="1"/>
  <c r="BC243" i="1"/>
  <c r="BC245" i="1"/>
  <c r="BC244" i="1"/>
  <c r="BD243" i="1"/>
  <c r="BD245" i="1"/>
  <c r="BD244" i="1"/>
  <c r="BE243" i="1"/>
  <c r="BM242" i="1"/>
  <c r="BM241" i="1"/>
  <c r="BN240" i="1"/>
  <c r="AO263" i="1"/>
  <c r="AO262" i="1"/>
  <c r="AP261" i="1"/>
  <c r="AP263" i="1"/>
  <c r="AP262" i="1"/>
  <c r="AQ261" i="1"/>
  <c r="BG236" i="1"/>
  <c r="BG235" i="1"/>
  <c r="BH234" i="1"/>
  <c r="BH236" i="1"/>
  <c r="BH235" i="1"/>
  <c r="BI234" i="1"/>
  <c r="AC278" i="1"/>
  <c r="AC277" i="1"/>
  <c r="AD276" i="1"/>
  <c r="AD278" i="1"/>
  <c r="AD277" i="1"/>
  <c r="AE276" i="1"/>
  <c r="BZ10" i="1"/>
  <c r="AG269" i="1"/>
  <c r="AG268" i="1"/>
  <c r="AH267" i="1"/>
  <c r="AH269" i="1"/>
  <c r="AH268" i="1"/>
  <c r="AI267" i="1"/>
  <c r="BI236" i="1"/>
  <c r="BI235" i="1"/>
  <c r="BJ234" i="1"/>
  <c r="BJ236" i="1"/>
  <c r="BJ235" i="1"/>
  <c r="BK234" i="1"/>
  <c r="AI275" i="1"/>
  <c r="AI274" i="1"/>
  <c r="AJ273" i="1"/>
  <c r="AE278" i="1"/>
  <c r="AE277" i="1"/>
  <c r="AF276" i="1"/>
  <c r="BN254" i="1"/>
  <c r="BN253" i="1"/>
  <c r="BO252" i="1"/>
  <c r="BO254" i="1"/>
  <c r="BO253" i="1"/>
  <c r="BP252" i="1"/>
  <c r="BP254" i="1"/>
  <c r="BP253" i="1"/>
  <c r="BQ252" i="1"/>
  <c r="BQ254" i="1"/>
  <c r="BQ253" i="1"/>
  <c r="BR252" i="1"/>
  <c r="BR254" i="1"/>
  <c r="BR253" i="1"/>
  <c r="BS252" i="1"/>
  <c r="AF272" i="1"/>
  <c r="AF271" i="1"/>
  <c r="AG270" i="1"/>
  <c r="AG272" i="1"/>
  <c r="AG271" i="1"/>
  <c r="AH270" i="1"/>
  <c r="AH272" i="1"/>
  <c r="AH271" i="1"/>
  <c r="AI270" i="1"/>
  <c r="AF266" i="1"/>
  <c r="AF265" i="1"/>
  <c r="AG264" i="1"/>
  <c r="AG266" i="1"/>
  <c r="AG265" i="1"/>
  <c r="AH264" i="1"/>
  <c r="AW260" i="1"/>
  <c r="AW259" i="1"/>
  <c r="AX258" i="1"/>
  <c r="AS257" i="1"/>
  <c r="AS256" i="1"/>
  <c r="AT255" i="1"/>
  <c r="AT257" i="1"/>
  <c r="AT256" i="1"/>
  <c r="AU255" i="1"/>
  <c r="AU257" i="1"/>
  <c r="AU256" i="1"/>
  <c r="AV255" i="1"/>
  <c r="AV257" i="1"/>
  <c r="AV256" i="1"/>
  <c r="AW255" i="1"/>
  <c r="AQ263" i="1"/>
  <c r="AQ262" i="1"/>
  <c r="AR261" i="1"/>
  <c r="AR263" i="1"/>
  <c r="AR262" i="1"/>
  <c r="AS261" i="1"/>
  <c r="BE245" i="1"/>
  <c r="BE244" i="1"/>
  <c r="BF243" i="1"/>
  <c r="BF245" i="1"/>
  <c r="BF244" i="1"/>
  <c r="BG243" i="1"/>
  <c r="BG245" i="1"/>
  <c r="BG244" i="1"/>
  <c r="BH243" i="1"/>
  <c r="BH245" i="1"/>
  <c r="BH244" i="1"/>
  <c r="BI243" i="1"/>
  <c r="BN242" i="1"/>
  <c r="BN241" i="1"/>
  <c r="BO240" i="1"/>
  <c r="BO242" i="1"/>
  <c r="BO241" i="1"/>
  <c r="BP240" i="1"/>
  <c r="BP242" i="1"/>
  <c r="BP241" i="1"/>
  <c r="BQ240" i="1"/>
  <c r="AW251" i="1"/>
  <c r="AW250" i="1"/>
  <c r="AX249" i="1"/>
  <c r="BJ233" i="1"/>
  <c r="BJ232" i="1"/>
  <c r="BK231" i="1"/>
  <c r="BK233" i="1"/>
  <c r="BK232" i="1"/>
  <c r="BL231" i="1"/>
  <c r="BL233" i="1"/>
  <c r="BL232" i="1"/>
  <c r="BM231" i="1"/>
  <c r="AT248" i="1"/>
  <c r="AT247" i="1"/>
  <c r="AU246" i="1"/>
  <c r="CA10" i="1"/>
  <c r="AI272" i="1"/>
  <c r="AI271" i="1"/>
  <c r="AJ270" i="1"/>
  <c r="AJ272" i="1"/>
  <c r="AJ271" i="1"/>
  <c r="AK270" i="1"/>
  <c r="AK272" i="1"/>
  <c r="AK271" i="1"/>
  <c r="AL270" i="1"/>
  <c r="AL272" i="1"/>
  <c r="AL271" i="1"/>
  <c r="AM270" i="1"/>
  <c r="AM272" i="1"/>
  <c r="AM271" i="1"/>
  <c r="AN270" i="1"/>
  <c r="AU248" i="1"/>
  <c r="AU247" i="1"/>
  <c r="AV246" i="1"/>
  <c r="AV248" i="1"/>
  <c r="AV247" i="1"/>
  <c r="AW246" i="1"/>
  <c r="AW248" i="1"/>
  <c r="AW247" i="1"/>
  <c r="AX246" i="1"/>
  <c r="AX260" i="1"/>
  <c r="AX259" i="1"/>
  <c r="AY258" i="1"/>
  <c r="AY260" i="1"/>
  <c r="AY259" i="1"/>
  <c r="AZ258" i="1"/>
  <c r="AZ260" i="1"/>
  <c r="AZ259" i="1"/>
  <c r="BA258" i="1"/>
  <c r="AH266" i="1"/>
  <c r="AH265" i="1"/>
  <c r="AI264" i="1"/>
  <c r="BS254" i="1"/>
  <c r="BS253" i="1"/>
  <c r="BT252" i="1"/>
  <c r="BM233" i="1"/>
  <c r="BM232" i="1"/>
  <c r="BN231" i="1"/>
  <c r="BQ242" i="1"/>
  <c r="BQ241" i="1"/>
  <c r="BR240" i="1"/>
  <c r="BR242" i="1"/>
  <c r="BR241" i="1"/>
  <c r="BS240" i="1"/>
  <c r="AS263" i="1"/>
  <c r="AS262" i="1"/>
  <c r="AT261" i="1"/>
  <c r="AT263" i="1"/>
  <c r="AT262" i="1"/>
  <c r="AU261" i="1"/>
  <c r="AU263" i="1"/>
  <c r="AU262" i="1"/>
  <c r="AV261" i="1"/>
  <c r="AV263" i="1"/>
  <c r="AV262" i="1"/>
  <c r="AW261" i="1"/>
  <c r="AW263" i="1"/>
  <c r="AW262" i="1"/>
  <c r="AX261" i="1"/>
  <c r="AX263" i="1"/>
  <c r="AX262" i="1"/>
  <c r="AY261" i="1"/>
  <c r="AF278" i="1"/>
  <c r="AF277" i="1"/>
  <c r="AG276" i="1"/>
  <c r="AG278" i="1"/>
  <c r="AG277" i="1"/>
  <c r="AH276" i="1"/>
  <c r="BK236" i="1"/>
  <c r="BK235" i="1"/>
  <c r="BL234" i="1"/>
  <c r="BL236" i="1"/>
  <c r="BL235" i="1"/>
  <c r="BM234" i="1"/>
  <c r="AX251" i="1"/>
  <c r="AX250" i="1"/>
  <c r="AY249" i="1"/>
  <c r="AY251" i="1"/>
  <c r="AY250" i="1"/>
  <c r="AZ249" i="1"/>
  <c r="BI245" i="1"/>
  <c r="BI244" i="1"/>
  <c r="BJ243" i="1"/>
  <c r="AW257" i="1"/>
  <c r="AW256" i="1"/>
  <c r="AX255" i="1"/>
  <c r="AJ275" i="1"/>
  <c r="AJ274" i="1"/>
  <c r="AK273" i="1"/>
  <c r="AK275" i="1"/>
  <c r="AK274" i="1"/>
  <c r="AL273" i="1"/>
  <c r="AL275" i="1"/>
  <c r="AL274" i="1"/>
  <c r="AM273" i="1"/>
  <c r="AM275" i="1"/>
  <c r="AM274" i="1"/>
  <c r="AN273" i="1"/>
  <c r="AI269" i="1"/>
  <c r="AI268" i="1"/>
  <c r="AJ267" i="1"/>
  <c r="CB10" i="1"/>
  <c r="AJ269" i="1"/>
  <c r="AJ268" i="1"/>
  <c r="AK267" i="1"/>
  <c r="AK269" i="1"/>
  <c r="AK268" i="1"/>
  <c r="AL267" i="1"/>
  <c r="BA260" i="1"/>
  <c r="BA259" i="1"/>
  <c r="BB258" i="1"/>
  <c r="AX248" i="1"/>
  <c r="AX247" i="1"/>
  <c r="AY246" i="1"/>
  <c r="BS242" i="1"/>
  <c r="BS241" i="1"/>
  <c r="BT240" i="1"/>
  <c r="BT242" i="1"/>
  <c r="BT241" i="1"/>
  <c r="AZ251" i="1"/>
  <c r="AZ250" i="1"/>
  <c r="BA249" i="1"/>
  <c r="BA251" i="1"/>
  <c r="BA250" i="1"/>
  <c r="BB249" i="1"/>
  <c r="BN233" i="1"/>
  <c r="BN232" i="1"/>
  <c r="BO231" i="1"/>
  <c r="BO233" i="1"/>
  <c r="BO232" i="1"/>
  <c r="BP231" i="1"/>
  <c r="BP233" i="1"/>
  <c r="BP232" i="1"/>
  <c r="BQ231" i="1"/>
  <c r="AN275" i="1"/>
  <c r="AN274" i="1"/>
  <c r="AO273" i="1"/>
  <c r="AO275" i="1"/>
  <c r="AO274" i="1"/>
  <c r="AP273" i="1"/>
  <c r="AP275" i="1"/>
  <c r="AP274" i="1"/>
  <c r="AQ273" i="1"/>
  <c r="AQ275" i="1"/>
  <c r="AQ274" i="1"/>
  <c r="AR273" i="1"/>
  <c r="BJ245" i="1"/>
  <c r="BJ244" i="1"/>
  <c r="BK243" i="1"/>
  <c r="BK245" i="1"/>
  <c r="BK244" i="1"/>
  <c r="BL243" i="1"/>
  <c r="BL245" i="1"/>
  <c r="BL244" i="1"/>
  <c r="BM243" i="1"/>
  <c r="AY263" i="1"/>
  <c r="AY262" i="1"/>
  <c r="AZ261" i="1"/>
  <c r="AZ263" i="1"/>
  <c r="AZ262" i="1"/>
  <c r="BA261" i="1"/>
  <c r="BA263" i="1"/>
  <c r="BA262" i="1"/>
  <c r="BB261" i="1"/>
  <c r="BB263" i="1"/>
  <c r="BB262" i="1"/>
  <c r="BC261" i="1"/>
  <c r="BC263" i="1"/>
  <c r="BC262" i="1"/>
  <c r="BD261" i="1"/>
  <c r="BD263" i="1"/>
  <c r="BD262" i="1"/>
  <c r="BE261" i="1"/>
  <c r="BE263" i="1"/>
  <c r="BE262" i="1"/>
  <c r="BF261" i="1"/>
  <c r="BF263" i="1"/>
  <c r="BF262" i="1"/>
  <c r="BG261" i="1"/>
  <c r="AI266" i="1"/>
  <c r="AI265" i="1"/>
  <c r="AJ264" i="1"/>
  <c r="BM236" i="1"/>
  <c r="BM235" i="1"/>
  <c r="BN234" i="1"/>
  <c r="BN236" i="1"/>
  <c r="BN235" i="1"/>
  <c r="BO234" i="1"/>
  <c r="AX257" i="1"/>
  <c r="AX256" i="1"/>
  <c r="AY255" i="1"/>
  <c r="AY257" i="1"/>
  <c r="AY256" i="1"/>
  <c r="AZ255" i="1"/>
  <c r="AZ257" i="1"/>
  <c r="AZ256" i="1"/>
  <c r="BA255" i="1"/>
  <c r="AH278" i="1"/>
  <c r="AH277" i="1"/>
  <c r="AI276" i="1"/>
  <c r="BT254" i="1"/>
  <c r="BT253" i="1"/>
  <c r="BU252" i="1"/>
  <c r="AN272" i="1"/>
  <c r="AN271" i="1"/>
  <c r="AO270" i="1"/>
  <c r="CC10" i="1"/>
  <c r="BG263" i="1"/>
  <c r="BG262" i="1"/>
  <c r="BH261" i="1"/>
  <c r="BH263" i="1"/>
  <c r="BH262" i="1"/>
  <c r="BI261" i="1"/>
  <c r="AY248" i="1"/>
  <c r="AY247" i="1"/>
  <c r="AZ246" i="1"/>
  <c r="BM245" i="1"/>
  <c r="BM244" i="1"/>
  <c r="BN243" i="1"/>
  <c r="BN245" i="1"/>
  <c r="BN244" i="1"/>
  <c r="BO243" i="1"/>
  <c r="BO245" i="1"/>
  <c r="BO244" i="1"/>
  <c r="BP243" i="1"/>
  <c r="BP245" i="1"/>
  <c r="BP244" i="1"/>
  <c r="BQ243" i="1"/>
  <c r="BB260" i="1"/>
  <c r="BB259" i="1"/>
  <c r="BC258" i="1"/>
  <c r="BC260" i="1"/>
  <c r="BC259" i="1"/>
  <c r="BD258" i="1"/>
  <c r="BD260" i="1"/>
  <c r="BD259" i="1"/>
  <c r="BE258" i="1"/>
  <c r="AO272" i="1"/>
  <c r="AO271" i="1"/>
  <c r="AP270" i="1"/>
  <c r="BB251" i="1"/>
  <c r="BB250" i="1"/>
  <c r="BC249" i="1"/>
  <c r="AJ266" i="1"/>
  <c r="AJ265" i="1"/>
  <c r="AK264" i="1"/>
  <c r="BU254" i="1"/>
  <c r="BU253" i="1"/>
  <c r="BV252" i="1"/>
  <c r="BA257" i="1"/>
  <c r="BA256" i="1"/>
  <c r="BB255" i="1"/>
  <c r="BB257" i="1"/>
  <c r="BB256" i="1"/>
  <c r="BC255" i="1"/>
  <c r="BC257" i="1"/>
  <c r="BC256" i="1"/>
  <c r="BD255" i="1"/>
  <c r="BD257" i="1"/>
  <c r="BD256" i="1"/>
  <c r="BE255" i="1"/>
  <c r="BQ233" i="1"/>
  <c r="BQ232" i="1"/>
  <c r="AI278" i="1"/>
  <c r="AI277" i="1"/>
  <c r="AJ276" i="1"/>
  <c r="AJ278" i="1"/>
  <c r="AJ277" i="1"/>
  <c r="AK276" i="1"/>
  <c r="BO236" i="1"/>
  <c r="BO235" i="1"/>
  <c r="BP234" i="1"/>
  <c r="BP236" i="1"/>
  <c r="BP235" i="1"/>
  <c r="BQ234" i="1"/>
  <c r="AR275" i="1"/>
  <c r="AR274" i="1"/>
  <c r="AS273" i="1"/>
  <c r="AS275" i="1"/>
  <c r="AS274" i="1"/>
  <c r="AT273" i="1"/>
  <c r="AL269" i="1"/>
  <c r="AL268" i="1"/>
  <c r="AM267" i="1"/>
  <c r="CD10" i="1"/>
  <c r="BQ236" i="1"/>
  <c r="BQ235" i="1"/>
  <c r="BR234" i="1"/>
  <c r="BR236" i="1"/>
  <c r="BR235" i="1"/>
  <c r="BE257" i="1"/>
  <c r="BE256" i="1"/>
  <c r="BF255" i="1"/>
  <c r="BE260" i="1"/>
  <c r="BE259" i="1"/>
  <c r="BF258" i="1"/>
  <c r="AM269" i="1"/>
  <c r="AM268" i="1"/>
  <c r="AN267" i="1"/>
  <c r="BV254" i="1"/>
  <c r="BV253" i="1"/>
  <c r="BW252" i="1"/>
  <c r="BW254" i="1"/>
  <c r="BW253" i="1"/>
  <c r="BX252" i="1"/>
  <c r="BX254" i="1"/>
  <c r="BX253" i="1"/>
  <c r="BQ245" i="1"/>
  <c r="BQ244" i="1"/>
  <c r="BR243" i="1"/>
  <c r="BR245" i="1"/>
  <c r="BR244" i="1"/>
  <c r="BS243" i="1"/>
  <c r="BS245" i="1"/>
  <c r="BS244" i="1"/>
  <c r="BT243" i="1"/>
  <c r="BT245" i="1"/>
  <c r="BT244" i="1"/>
  <c r="BU243" i="1"/>
  <c r="AK278" i="1"/>
  <c r="AK277" i="1"/>
  <c r="AL276" i="1"/>
  <c r="AL278" i="1"/>
  <c r="AL277" i="1"/>
  <c r="AM276" i="1"/>
  <c r="AP272" i="1"/>
  <c r="AP271" i="1"/>
  <c r="AQ270" i="1"/>
  <c r="AQ272" i="1"/>
  <c r="AQ271" i="1"/>
  <c r="AR270" i="1"/>
  <c r="AR272" i="1"/>
  <c r="AR271" i="1"/>
  <c r="AS270" i="1"/>
  <c r="AS272" i="1"/>
  <c r="AS271" i="1"/>
  <c r="AT270" i="1"/>
  <c r="BC251" i="1"/>
  <c r="BC250" i="1"/>
  <c r="BD249" i="1"/>
  <c r="BD251" i="1"/>
  <c r="BD250" i="1"/>
  <c r="BE249" i="1"/>
  <c r="AZ248" i="1"/>
  <c r="AZ247" i="1"/>
  <c r="BA246" i="1"/>
  <c r="AT275" i="1"/>
  <c r="AT274" i="1"/>
  <c r="AU273" i="1"/>
  <c r="AK266" i="1"/>
  <c r="AK265" i="1"/>
  <c r="AL264" i="1"/>
  <c r="BI263" i="1"/>
  <c r="BI262" i="1"/>
  <c r="BJ261" i="1"/>
  <c r="BJ263" i="1"/>
  <c r="BJ262" i="1"/>
  <c r="BK261" i="1"/>
  <c r="BK263" i="1"/>
  <c r="BK262" i="1"/>
  <c r="BL261" i="1"/>
  <c r="BL263" i="1"/>
  <c r="BL262" i="1"/>
  <c r="BM261" i="1"/>
  <c r="CE10" i="1"/>
  <c r="BU245" i="1"/>
  <c r="BU244" i="1"/>
  <c r="BF260" i="1"/>
  <c r="BF259" i="1"/>
  <c r="BG258" i="1"/>
  <c r="BG260" i="1"/>
  <c r="BG259" i="1"/>
  <c r="BH258" i="1"/>
  <c r="BH260" i="1"/>
  <c r="BH259" i="1"/>
  <c r="BI258" i="1"/>
  <c r="BF257" i="1"/>
  <c r="BF256" i="1"/>
  <c r="BG255" i="1"/>
  <c r="BG257" i="1"/>
  <c r="BG256" i="1"/>
  <c r="BH255" i="1"/>
  <c r="BH257" i="1"/>
  <c r="BH256" i="1"/>
  <c r="BI255" i="1"/>
  <c r="BM263" i="1"/>
  <c r="BM262" i="1"/>
  <c r="BN261" i="1"/>
  <c r="BN263" i="1"/>
  <c r="BN262" i="1"/>
  <c r="BO261" i="1"/>
  <c r="AU275" i="1"/>
  <c r="AU274" i="1"/>
  <c r="AV273" i="1"/>
  <c r="AL266" i="1"/>
  <c r="AL265" i="1"/>
  <c r="AM264" i="1"/>
  <c r="BA248" i="1"/>
  <c r="BA247" i="1"/>
  <c r="BB246" i="1"/>
  <c r="BB248" i="1"/>
  <c r="BB247" i="1"/>
  <c r="BC246" i="1"/>
  <c r="BC248" i="1"/>
  <c r="BC247" i="1"/>
  <c r="BD246" i="1"/>
  <c r="BD248" i="1"/>
  <c r="BD247" i="1"/>
  <c r="BE246" i="1"/>
  <c r="BE248" i="1"/>
  <c r="BE247" i="1"/>
  <c r="BF246" i="1"/>
  <c r="AT272" i="1"/>
  <c r="AT271" i="1"/>
  <c r="AU270" i="1"/>
  <c r="AN269" i="1"/>
  <c r="AN268" i="1"/>
  <c r="AO267" i="1"/>
  <c r="AO269" i="1"/>
  <c r="AO268" i="1"/>
  <c r="AP267" i="1"/>
  <c r="BE251" i="1"/>
  <c r="BE250" i="1"/>
  <c r="BF249" i="1"/>
  <c r="AM278" i="1"/>
  <c r="AM277" i="1"/>
  <c r="AN276" i="1"/>
  <c r="AN278" i="1"/>
  <c r="AN277" i="1"/>
  <c r="AO276" i="1"/>
  <c r="CF10" i="1"/>
  <c r="BI260" i="1"/>
  <c r="BI259" i="1"/>
  <c r="BJ258" i="1"/>
  <c r="BO263" i="1"/>
  <c r="BO262" i="1"/>
  <c r="BP261" i="1"/>
  <c r="BF248" i="1"/>
  <c r="BF247" i="1"/>
  <c r="BG246" i="1"/>
  <c r="BG248" i="1"/>
  <c r="BG247" i="1"/>
  <c r="BH246" i="1"/>
  <c r="BH248" i="1"/>
  <c r="BH247" i="1"/>
  <c r="BI246" i="1"/>
  <c r="BI248" i="1"/>
  <c r="BI247" i="1"/>
  <c r="BJ246" i="1"/>
  <c r="BJ248" i="1"/>
  <c r="BJ247" i="1"/>
  <c r="BK246" i="1"/>
  <c r="BK248" i="1"/>
  <c r="BK247" i="1"/>
  <c r="BL246" i="1"/>
  <c r="AO278" i="1"/>
  <c r="AO277" i="1"/>
  <c r="AP276" i="1"/>
  <c r="AP278" i="1"/>
  <c r="AP277" i="1"/>
  <c r="AQ276" i="1"/>
  <c r="AV275" i="1"/>
  <c r="AV274" i="1"/>
  <c r="AW273" i="1"/>
  <c r="AW275" i="1"/>
  <c r="AW274" i="1"/>
  <c r="AX273" i="1"/>
  <c r="BF251" i="1"/>
  <c r="BF250" i="1"/>
  <c r="BG249" i="1"/>
  <c r="BG251" i="1"/>
  <c r="BG250" i="1"/>
  <c r="BH249" i="1"/>
  <c r="BH251" i="1"/>
  <c r="BH250" i="1"/>
  <c r="BI249" i="1"/>
  <c r="AU272" i="1"/>
  <c r="AU271" i="1"/>
  <c r="AV270" i="1"/>
  <c r="AM266" i="1"/>
  <c r="AM265" i="1"/>
  <c r="AN264" i="1"/>
  <c r="AP269" i="1"/>
  <c r="AP268" i="1"/>
  <c r="AQ267" i="1"/>
  <c r="AQ269" i="1"/>
  <c r="AQ268" i="1"/>
  <c r="AR267" i="1"/>
  <c r="AR269" i="1"/>
  <c r="AR268" i="1"/>
  <c r="AS267" i="1"/>
  <c r="BI257" i="1"/>
  <c r="BI256" i="1"/>
  <c r="BJ255" i="1"/>
  <c r="BJ257" i="1"/>
  <c r="BJ256" i="1"/>
  <c r="BK255" i="1"/>
  <c r="BK257" i="1"/>
  <c r="BK256" i="1"/>
  <c r="BL255" i="1"/>
  <c r="BL257" i="1"/>
  <c r="BL256" i="1"/>
  <c r="BM255" i="1"/>
  <c r="CG10" i="1"/>
  <c r="AS269" i="1"/>
  <c r="AS268" i="1"/>
  <c r="AT267" i="1"/>
  <c r="AT269" i="1"/>
  <c r="AT268" i="1"/>
  <c r="AU267" i="1"/>
  <c r="AU269" i="1"/>
  <c r="AU268" i="1"/>
  <c r="AV267" i="1"/>
  <c r="AV269" i="1"/>
  <c r="AV268" i="1"/>
  <c r="AW267" i="1"/>
  <c r="AQ278" i="1"/>
  <c r="AQ277" i="1"/>
  <c r="AR276" i="1"/>
  <c r="AR278" i="1"/>
  <c r="AR277" i="1"/>
  <c r="AS276" i="1"/>
  <c r="BP263" i="1"/>
  <c r="BP262" i="1"/>
  <c r="BQ261" i="1"/>
  <c r="AV272" i="1"/>
  <c r="AV271" i="1"/>
  <c r="AW270" i="1"/>
  <c r="AW272" i="1"/>
  <c r="AW271" i="1"/>
  <c r="AX270" i="1"/>
  <c r="AX272" i="1"/>
  <c r="AX271" i="1"/>
  <c r="AY270" i="1"/>
  <c r="BM257" i="1"/>
  <c r="BM256" i="1"/>
  <c r="BN255" i="1"/>
  <c r="AN266" i="1"/>
  <c r="AN265" i="1"/>
  <c r="AO264" i="1"/>
  <c r="AO266" i="1"/>
  <c r="AO265" i="1"/>
  <c r="AP264" i="1"/>
  <c r="AP266" i="1"/>
  <c r="AP265" i="1"/>
  <c r="AQ264" i="1"/>
  <c r="AQ266" i="1"/>
  <c r="AQ265" i="1"/>
  <c r="AR264" i="1"/>
  <c r="AR266" i="1"/>
  <c r="AR265" i="1"/>
  <c r="AS264" i="1"/>
  <c r="BI251" i="1"/>
  <c r="BI250" i="1"/>
  <c r="BJ249" i="1"/>
  <c r="BJ251" i="1"/>
  <c r="BJ250" i="1"/>
  <c r="BK249" i="1"/>
  <c r="BK251" i="1"/>
  <c r="BK250" i="1"/>
  <c r="BL249" i="1"/>
  <c r="BL251" i="1"/>
  <c r="BL250" i="1"/>
  <c r="BM249" i="1"/>
  <c r="BM251" i="1"/>
  <c r="BM250" i="1"/>
  <c r="BN249" i="1"/>
  <c r="AX275" i="1"/>
  <c r="AX274" i="1"/>
  <c r="AY273" i="1"/>
  <c r="BL248" i="1"/>
  <c r="BL247" i="1"/>
  <c r="BM246" i="1"/>
  <c r="BM248" i="1"/>
  <c r="BM247" i="1"/>
  <c r="BN246" i="1"/>
  <c r="BN248" i="1"/>
  <c r="BN247" i="1"/>
  <c r="BO246" i="1"/>
  <c r="BJ260" i="1"/>
  <c r="BJ259" i="1"/>
  <c r="BK258" i="1"/>
  <c r="BK260" i="1"/>
  <c r="BK259" i="1"/>
  <c r="BL258" i="1"/>
  <c r="BL260" i="1"/>
  <c r="BL259" i="1"/>
  <c r="BM258" i="1"/>
  <c r="BN257" i="1"/>
  <c r="BN256" i="1"/>
  <c r="BO255" i="1"/>
  <c r="BO257" i="1"/>
  <c r="BO256" i="1"/>
  <c r="BP255" i="1"/>
  <c r="BP257" i="1"/>
  <c r="BP256" i="1"/>
  <c r="BQ255" i="1"/>
  <c r="BM260" i="1"/>
  <c r="BM259" i="1"/>
  <c r="BN258" i="1"/>
  <c r="BO248" i="1"/>
  <c r="BO247" i="1"/>
  <c r="BP246" i="1"/>
  <c r="BP248" i="1"/>
  <c r="BP247" i="1"/>
  <c r="BQ246" i="1"/>
  <c r="BN251" i="1"/>
  <c r="BN250" i="1"/>
  <c r="BO249" i="1"/>
  <c r="BO251" i="1"/>
  <c r="BO250" i="1"/>
  <c r="BP249" i="1"/>
  <c r="BP251" i="1"/>
  <c r="BP250" i="1"/>
  <c r="BQ249" i="1"/>
  <c r="BQ263" i="1"/>
  <c r="BQ262" i="1"/>
  <c r="BR261" i="1"/>
  <c r="BR263" i="1"/>
  <c r="BR262" i="1"/>
  <c r="BS261" i="1"/>
  <c r="BS263" i="1"/>
  <c r="BS262" i="1"/>
  <c r="BT261" i="1"/>
  <c r="BT263" i="1"/>
  <c r="BT262" i="1"/>
  <c r="BU261" i="1"/>
  <c r="AS266" i="1"/>
  <c r="AS265" i="1"/>
  <c r="AT264" i="1"/>
  <c r="AY272" i="1"/>
  <c r="AY271" i="1"/>
  <c r="AZ270" i="1"/>
  <c r="AS278" i="1"/>
  <c r="AS277" i="1"/>
  <c r="AT276" i="1"/>
  <c r="AT278" i="1"/>
  <c r="AT277" i="1"/>
  <c r="AU276" i="1"/>
  <c r="AY275" i="1"/>
  <c r="AY274" i="1"/>
  <c r="AZ273" i="1"/>
  <c r="AW269" i="1"/>
  <c r="AW268" i="1"/>
  <c r="AX267" i="1"/>
  <c r="AX269" i="1"/>
  <c r="AX268" i="1"/>
  <c r="AY267" i="1"/>
  <c r="BU263" i="1"/>
  <c r="BU262" i="1"/>
  <c r="BV261" i="1"/>
  <c r="BV263" i="1"/>
  <c r="BV262" i="1"/>
  <c r="BW261" i="1"/>
  <c r="AT266" i="1"/>
  <c r="AT265" i="1"/>
  <c r="AU264" i="1"/>
  <c r="AU266" i="1"/>
  <c r="AU265" i="1"/>
  <c r="AV264" i="1"/>
  <c r="BQ257" i="1"/>
  <c r="BQ256" i="1"/>
  <c r="BR255" i="1"/>
  <c r="BR257" i="1"/>
  <c r="BR256" i="1"/>
  <c r="BS255" i="1"/>
  <c r="BS257" i="1"/>
  <c r="BS256" i="1"/>
  <c r="BT255" i="1"/>
  <c r="BT257" i="1"/>
  <c r="BT256" i="1"/>
  <c r="BU255" i="1"/>
  <c r="BQ251" i="1"/>
  <c r="BQ250" i="1"/>
  <c r="BR249" i="1"/>
  <c r="BN260" i="1"/>
  <c r="BN259" i="1"/>
  <c r="BO258" i="1"/>
  <c r="BO260" i="1"/>
  <c r="BO259" i="1"/>
  <c r="BP258" i="1"/>
  <c r="BP260" i="1"/>
  <c r="BP259" i="1"/>
  <c r="BQ258" i="1"/>
  <c r="AY269" i="1"/>
  <c r="AY268" i="1"/>
  <c r="AZ267" i="1"/>
  <c r="AZ269" i="1"/>
  <c r="AZ268" i="1"/>
  <c r="BA267" i="1"/>
  <c r="AU278" i="1"/>
  <c r="AU277" i="1"/>
  <c r="AV276" i="1"/>
  <c r="AV278" i="1"/>
  <c r="AV277" i="1"/>
  <c r="AW276" i="1"/>
  <c r="AZ275" i="1"/>
  <c r="AZ274" i="1"/>
  <c r="BA273" i="1"/>
  <c r="BA275" i="1"/>
  <c r="BA274" i="1"/>
  <c r="BB273" i="1"/>
  <c r="AZ272" i="1"/>
  <c r="AZ271" i="1"/>
  <c r="BA270" i="1"/>
  <c r="BA272" i="1"/>
  <c r="BA271" i="1"/>
  <c r="BB270" i="1"/>
  <c r="BQ248" i="1"/>
  <c r="BQ247" i="1"/>
  <c r="BR246" i="1"/>
  <c r="BR248" i="1"/>
  <c r="BR247" i="1"/>
  <c r="BS246" i="1"/>
  <c r="BS248" i="1"/>
  <c r="BS247" i="1"/>
  <c r="BT246" i="1"/>
  <c r="BT248" i="1"/>
  <c r="BT247" i="1"/>
  <c r="BU246" i="1"/>
  <c r="J12" i="1"/>
  <c r="BU248" i="1"/>
  <c r="BU247" i="1"/>
  <c r="BV246" i="1"/>
  <c r="BV248" i="1"/>
  <c r="BV247" i="1"/>
  <c r="BA269" i="1"/>
  <c r="BA268" i="1"/>
  <c r="BB267" i="1"/>
  <c r="BB269" i="1"/>
  <c r="BB268" i="1"/>
  <c r="BC267" i="1"/>
  <c r="BC269" i="1"/>
  <c r="BC268" i="1"/>
  <c r="BD267" i="1"/>
  <c r="BD269" i="1"/>
  <c r="BD268" i="1"/>
  <c r="BE267" i="1"/>
  <c r="BU257" i="1"/>
  <c r="BU256" i="1"/>
  <c r="BV255" i="1"/>
  <c r="BB272" i="1"/>
  <c r="BB271" i="1"/>
  <c r="BC270" i="1"/>
  <c r="BB275" i="1"/>
  <c r="BB274" i="1"/>
  <c r="BC273" i="1"/>
  <c r="AW278" i="1"/>
  <c r="AW277" i="1"/>
  <c r="AX276" i="1"/>
  <c r="AX278" i="1"/>
  <c r="AX277" i="1"/>
  <c r="AY276" i="1"/>
  <c r="BR251" i="1"/>
  <c r="BR250" i="1"/>
  <c r="BS249" i="1"/>
  <c r="BS251" i="1"/>
  <c r="BS250" i="1"/>
  <c r="BT249" i="1"/>
  <c r="BT251" i="1"/>
  <c r="BT250" i="1"/>
  <c r="BU249" i="1"/>
  <c r="BU251" i="1"/>
  <c r="BU250" i="1"/>
  <c r="BV249" i="1"/>
  <c r="BW263" i="1"/>
  <c r="BW262" i="1"/>
  <c r="BX261" i="1"/>
  <c r="BX263" i="1"/>
  <c r="BX262" i="1"/>
  <c r="BY261" i="1"/>
  <c r="AV266" i="1"/>
  <c r="AV265" i="1"/>
  <c r="AW264" i="1"/>
  <c r="BQ260" i="1"/>
  <c r="BQ259" i="1"/>
  <c r="BR258" i="1"/>
  <c r="K12" i="1"/>
  <c r="J15" i="1"/>
  <c r="BV251" i="1"/>
  <c r="BV250" i="1"/>
  <c r="BW249" i="1"/>
  <c r="BW251" i="1"/>
  <c r="BW250" i="1"/>
  <c r="BC275" i="1"/>
  <c r="BC274" i="1"/>
  <c r="BD273" i="1"/>
  <c r="BR260" i="1"/>
  <c r="BR259" i="1"/>
  <c r="BS258" i="1"/>
  <c r="BS260" i="1"/>
  <c r="BS259" i="1"/>
  <c r="BT258" i="1"/>
  <c r="BT260" i="1"/>
  <c r="BT259" i="1"/>
  <c r="BU258" i="1"/>
  <c r="AY278" i="1"/>
  <c r="AY277" i="1"/>
  <c r="AZ276" i="1"/>
  <c r="AZ278" i="1"/>
  <c r="AZ277" i="1"/>
  <c r="BA276" i="1"/>
  <c r="BE269" i="1"/>
  <c r="BE268" i="1"/>
  <c r="BF267" i="1"/>
  <c r="BF269" i="1"/>
  <c r="BF268" i="1"/>
  <c r="BG267" i="1"/>
  <c r="BY263" i="1"/>
  <c r="BY262" i="1"/>
  <c r="BZ261" i="1"/>
  <c r="BZ263" i="1"/>
  <c r="BZ262" i="1"/>
  <c r="CA261" i="1"/>
  <c r="BC272" i="1"/>
  <c r="BC271" i="1"/>
  <c r="BD270" i="1"/>
  <c r="AW266" i="1"/>
  <c r="AW265" i="1"/>
  <c r="AX264" i="1"/>
  <c r="BV257" i="1"/>
  <c r="BV256" i="1"/>
  <c r="BW255" i="1"/>
  <c r="BW257" i="1"/>
  <c r="BW256" i="1"/>
  <c r="BX255" i="1"/>
  <c r="BX257" i="1"/>
  <c r="BX256" i="1"/>
  <c r="BY255" i="1"/>
  <c r="J23" i="1"/>
  <c r="L12" i="1"/>
  <c r="K15" i="1"/>
  <c r="K23" i="1"/>
  <c r="C57" i="1"/>
  <c r="C54" i="1"/>
  <c r="K54" i="1"/>
  <c r="K56" i="1"/>
  <c r="BG269" i="1"/>
  <c r="BG268" i="1"/>
  <c r="BH267" i="1"/>
  <c r="BH269" i="1"/>
  <c r="BH268" i="1"/>
  <c r="BI267" i="1"/>
  <c r="BU260" i="1"/>
  <c r="BU259" i="1"/>
  <c r="BV258" i="1"/>
  <c r="BD275" i="1"/>
  <c r="BD274" i="1"/>
  <c r="BE273" i="1"/>
  <c r="BE275" i="1"/>
  <c r="BE274" i="1"/>
  <c r="BF273" i="1"/>
  <c r="BF275" i="1"/>
  <c r="BF274" i="1"/>
  <c r="BG273" i="1"/>
  <c r="CA263" i="1"/>
  <c r="CA262" i="1"/>
  <c r="AX266" i="1"/>
  <c r="AX265" i="1"/>
  <c r="AY264" i="1"/>
  <c r="AY266" i="1"/>
  <c r="AY265" i="1"/>
  <c r="AZ264" i="1"/>
  <c r="AZ266" i="1"/>
  <c r="AZ265" i="1"/>
  <c r="BA264" i="1"/>
  <c r="BA278" i="1"/>
  <c r="BA277" i="1"/>
  <c r="BB276" i="1"/>
  <c r="BB278" i="1"/>
  <c r="BB277" i="1"/>
  <c r="BC276" i="1"/>
  <c r="J57" i="1"/>
  <c r="J56" i="1"/>
  <c r="L57" i="1"/>
  <c r="BY257" i="1"/>
  <c r="BY256" i="1"/>
  <c r="BD272" i="1"/>
  <c r="BD271" i="1"/>
  <c r="BE270" i="1"/>
  <c r="BE272" i="1"/>
  <c r="BE271" i="1"/>
  <c r="BF270" i="1"/>
  <c r="BF272" i="1"/>
  <c r="BF271" i="1"/>
  <c r="BG270" i="1"/>
  <c r="M12" i="1"/>
  <c r="L15" i="1"/>
  <c r="L23" i="1"/>
  <c r="C60" i="1"/>
  <c r="M60" i="1"/>
  <c r="BG275" i="1"/>
  <c r="BG274" i="1"/>
  <c r="BH273" i="1"/>
  <c r="BH275" i="1"/>
  <c r="BH274" i="1"/>
  <c r="BI273" i="1"/>
  <c r="BI275" i="1"/>
  <c r="BI274" i="1"/>
  <c r="BJ273" i="1"/>
  <c r="BJ275" i="1"/>
  <c r="BJ274" i="1"/>
  <c r="BK273" i="1"/>
  <c r="BK275" i="1"/>
  <c r="BK274" i="1"/>
  <c r="BL273" i="1"/>
  <c r="BL275" i="1"/>
  <c r="BL274" i="1"/>
  <c r="BM273" i="1"/>
  <c r="BG272" i="1"/>
  <c r="BG271" i="1"/>
  <c r="BH270" i="1"/>
  <c r="BH272" i="1"/>
  <c r="BH271" i="1"/>
  <c r="BI270" i="1"/>
  <c r="BV260" i="1"/>
  <c r="BV259" i="1"/>
  <c r="BW258" i="1"/>
  <c r="BW260" i="1"/>
  <c r="BW259" i="1"/>
  <c r="BX258" i="1"/>
  <c r="BX260" i="1"/>
  <c r="BX259" i="1"/>
  <c r="BY258" i="1"/>
  <c r="BI269" i="1"/>
  <c r="BI268" i="1"/>
  <c r="BJ267" i="1"/>
  <c r="BJ269" i="1"/>
  <c r="BJ268" i="1"/>
  <c r="BK267" i="1"/>
  <c r="BK269" i="1"/>
  <c r="BK268" i="1"/>
  <c r="BL267" i="1"/>
  <c r="BL269" i="1"/>
  <c r="BL268" i="1"/>
  <c r="BM267" i="1"/>
  <c r="M62" i="1"/>
  <c r="M61" i="1"/>
  <c r="N60" i="1"/>
  <c r="N62" i="1"/>
  <c r="N61" i="1"/>
  <c r="O60" i="1"/>
  <c r="BC278" i="1"/>
  <c r="BC277" i="1"/>
  <c r="BD276" i="1"/>
  <c r="BD278" i="1"/>
  <c r="BD277" i="1"/>
  <c r="BE276" i="1"/>
  <c r="BE278" i="1"/>
  <c r="BE277" i="1"/>
  <c r="BF276" i="1"/>
  <c r="L59" i="1"/>
  <c r="L58" i="1"/>
  <c r="M57" i="1"/>
  <c r="M59" i="1"/>
  <c r="M58" i="1"/>
  <c r="N57" i="1"/>
  <c r="N59" i="1"/>
  <c r="N58" i="1"/>
  <c r="O57" i="1"/>
  <c r="O59" i="1"/>
  <c r="O58" i="1"/>
  <c r="P57" i="1"/>
  <c r="P59" i="1"/>
  <c r="P58" i="1"/>
  <c r="Q57" i="1"/>
  <c r="Q59" i="1"/>
  <c r="Q58" i="1"/>
  <c r="R57" i="1"/>
  <c r="R59" i="1"/>
  <c r="R58" i="1"/>
  <c r="S57" i="1"/>
  <c r="S59" i="1"/>
  <c r="S58" i="1"/>
  <c r="T57" i="1"/>
  <c r="T59" i="1"/>
  <c r="T58" i="1"/>
  <c r="U57" i="1"/>
  <c r="U59" i="1"/>
  <c r="U58" i="1"/>
  <c r="V57" i="1"/>
  <c r="V59" i="1"/>
  <c r="V58" i="1"/>
  <c r="W57" i="1"/>
  <c r="W59" i="1"/>
  <c r="W58" i="1"/>
  <c r="X57" i="1"/>
  <c r="X59" i="1"/>
  <c r="X58" i="1"/>
  <c r="Y57" i="1"/>
  <c r="Y59" i="1"/>
  <c r="Y58" i="1"/>
  <c r="Z57" i="1"/>
  <c r="Z59" i="1"/>
  <c r="Z58" i="1"/>
  <c r="AA57" i="1"/>
  <c r="AA59" i="1"/>
  <c r="AA58" i="1"/>
  <c r="AB57" i="1"/>
  <c r="BA266" i="1"/>
  <c r="BA265" i="1"/>
  <c r="BB264" i="1"/>
  <c r="BB266" i="1"/>
  <c r="BB265" i="1"/>
  <c r="BC264" i="1"/>
  <c r="BC266" i="1"/>
  <c r="BC265" i="1"/>
  <c r="BD264" i="1"/>
  <c r="BD266" i="1"/>
  <c r="BD265" i="1"/>
  <c r="BE264" i="1"/>
  <c r="N12" i="1"/>
  <c r="M15" i="1"/>
  <c r="M23" i="1"/>
  <c r="C63" i="1"/>
  <c r="N63" i="1"/>
  <c r="AB59" i="1"/>
  <c r="AB58" i="1"/>
  <c r="AC57" i="1"/>
  <c r="AC59" i="1"/>
  <c r="AC58" i="1"/>
  <c r="AD57" i="1"/>
  <c r="AD59" i="1"/>
  <c r="AD58" i="1"/>
  <c r="AE57" i="1"/>
  <c r="BY260" i="1"/>
  <c r="BY259" i="1"/>
  <c r="BZ258" i="1"/>
  <c r="BM275" i="1"/>
  <c r="BM274" i="1"/>
  <c r="BN273" i="1"/>
  <c r="BN275" i="1"/>
  <c r="BN274" i="1"/>
  <c r="BO273" i="1"/>
  <c r="BO275" i="1"/>
  <c r="BO274" i="1"/>
  <c r="BP273" i="1"/>
  <c r="BF278" i="1"/>
  <c r="BF277" i="1"/>
  <c r="BG276" i="1"/>
  <c r="BG278" i="1"/>
  <c r="BG277" i="1"/>
  <c r="BH276" i="1"/>
  <c r="BM269" i="1"/>
  <c r="BM268" i="1"/>
  <c r="BN267" i="1"/>
  <c r="BN269" i="1"/>
  <c r="BN268" i="1"/>
  <c r="BO267" i="1"/>
  <c r="BI272" i="1"/>
  <c r="BI271" i="1"/>
  <c r="BJ270" i="1"/>
  <c r="BJ272" i="1"/>
  <c r="BJ271" i="1"/>
  <c r="BK270" i="1"/>
  <c r="N65" i="1"/>
  <c r="N64" i="1"/>
  <c r="O63" i="1"/>
  <c r="O65" i="1"/>
  <c r="O64" i="1"/>
  <c r="P63" i="1"/>
  <c r="P65" i="1"/>
  <c r="P64" i="1"/>
  <c r="Q63" i="1"/>
  <c r="Q65" i="1"/>
  <c r="Q64" i="1"/>
  <c r="R63" i="1"/>
  <c r="R65" i="1"/>
  <c r="R64" i="1"/>
  <c r="S63" i="1"/>
  <c r="S65" i="1"/>
  <c r="S64" i="1"/>
  <c r="T63" i="1"/>
  <c r="T65" i="1"/>
  <c r="T64" i="1"/>
  <c r="U63" i="1"/>
  <c r="BE266" i="1"/>
  <c r="BE265" i="1"/>
  <c r="BF264" i="1"/>
  <c r="BF266" i="1"/>
  <c r="BF265" i="1"/>
  <c r="BG264" i="1"/>
  <c r="BG266" i="1"/>
  <c r="BG265" i="1"/>
  <c r="BH264" i="1"/>
  <c r="BH266" i="1"/>
  <c r="BH265" i="1"/>
  <c r="BI264" i="1"/>
  <c r="O62" i="1"/>
  <c r="O61" i="1"/>
  <c r="P60" i="1"/>
  <c r="P62" i="1"/>
  <c r="P61" i="1"/>
  <c r="Q60" i="1"/>
  <c r="Q62" i="1"/>
  <c r="Q61" i="1"/>
  <c r="R60" i="1"/>
  <c r="R62" i="1"/>
  <c r="R61" i="1"/>
  <c r="S60" i="1"/>
  <c r="O12" i="1"/>
  <c r="N15" i="1"/>
  <c r="N23" i="1"/>
  <c r="C66" i="1"/>
  <c r="O66" i="1"/>
  <c r="O68" i="1"/>
  <c r="O67" i="1"/>
  <c r="P66" i="1"/>
  <c r="P68" i="1"/>
  <c r="P67" i="1"/>
  <c r="Q66" i="1"/>
  <c r="U65" i="1"/>
  <c r="U64" i="1"/>
  <c r="V63" i="1"/>
  <c r="V65" i="1"/>
  <c r="V64" i="1"/>
  <c r="W63" i="1"/>
  <c r="W65" i="1"/>
  <c r="W64" i="1"/>
  <c r="X63" i="1"/>
  <c r="X65" i="1"/>
  <c r="X64" i="1"/>
  <c r="Y63" i="1"/>
  <c r="BH278" i="1"/>
  <c r="BH277" i="1"/>
  <c r="BI276" i="1"/>
  <c r="BI266" i="1"/>
  <c r="BI265" i="1"/>
  <c r="BJ264" i="1"/>
  <c r="BJ266" i="1"/>
  <c r="BJ265" i="1"/>
  <c r="BK264" i="1"/>
  <c r="BK266" i="1"/>
  <c r="BK265" i="1"/>
  <c r="BL264" i="1"/>
  <c r="BL266" i="1"/>
  <c r="BL265" i="1"/>
  <c r="BM264" i="1"/>
  <c r="Q68" i="1"/>
  <c r="Q67" i="1"/>
  <c r="R66" i="1"/>
  <c r="R68" i="1"/>
  <c r="R67" i="1"/>
  <c r="S66" i="1"/>
  <c r="BK272" i="1"/>
  <c r="BK271" i="1"/>
  <c r="BL270" i="1"/>
  <c r="BL272" i="1"/>
  <c r="BL271" i="1"/>
  <c r="BM270" i="1"/>
  <c r="BZ260" i="1"/>
  <c r="BZ259" i="1"/>
  <c r="S62" i="1"/>
  <c r="S61" i="1"/>
  <c r="T60" i="1"/>
  <c r="BO269" i="1"/>
  <c r="BO268" i="1"/>
  <c r="BP267" i="1"/>
  <c r="BP269" i="1"/>
  <c r="BP268" i="1"/>
  <c r="BQ267" i="1"/>
  <c r="BP275" i="1"/>
  <c r="BP274" i="1"/>
  <c r="BQ273" i="1"/>
  <c r="BQ275" i="1"/>
  <c r="BQ274" i="1"/>
  <c r="BR273" i="1"/>
  <c r="AE59" i="1"/>
  <c r="AE58" i="1"/>
  <c r="AF57" i="1"/>
  <c r="P12" i="1"/>
  <c r="O15" i="1"/>
  <c r="O23" i="1"/>
  <c r="C69" i="1"/>
  <c r="P69" i="1"/>
  <c r="P71" i="1"/>
  <c r="P70" i="1"/>
  <c r="Q69" i="1"/>
  <c r="BM266" i="1"/>
  <c r="BM265" i="1"/>
  <c r="BN264" i="1"/>
  <c r="BN266" i="1"/>
  <c r="BN265" i="1"/>
  <c r="BO264" i="1"/>
  <c r="BO266" i="1"/>
  <c r="BO265" i="1"/>
  <c r="BP264" i="1"/>
  <c r="BP266" i="1"/>
  <c r="BP265" i="1"/>
  <c r="BQ264" i="1"/>
  <c r="BI278" i="1"/>
  <c r="BI277" i="1"/>
  <c r="BJ276" i="1"/>
  <c r="BJ278" i="1"/>
  <c r="BJ277" i="1"/>
  <c r="BK276" i="1"/>
  <c r="AF59" i="1"/>
  <c r="AF58" i="1"/>
  <c r="AG57" i="1"/>
  <c r="AG59" i="1"/>
  <c r="AG58" i="1"/>
  <c r="AH57" i="1"/>
  <c r="AH59" i="1"/>
  <c r="AH58" i="1"/>
  <c r="AI57" i="1"/>
  <c r="S68" i="1"/>
  <c r="S67" i="1"/>
  <c r="T66" i="1"/>
  <c r="T68" i="1"/>
  <c r="T67" i="1"/>
  <c r="U66" i="1"/>
  <c r="U68" i="1"/>
  <c r="U67" i="1"/>
  <c r="V66" i="1"/>
  <c r="V68" i="1"/>
  <c r="V67" i="1"/>
  <c r="W66" i="1"/>
  <c r="W68" i="1"/>
  <c r="W67" i="1"/>
  <c r="X66" i="1"/>
  <c r="X68" i="1"/>
  <c r="X67" i="1"/>
  <c r="Y66" i="1"/>
  <c r="Y68" i="1"/>
  <c r="Y67" i="1"/>
  <c r="Z66" i="1"/>
  <c r="Z68" i="1"/>
  <c r="Z67" i="1"/>
  <c r="AA66" i="1"/>
  <c r="AA68" i="1"/>
  <c r="AA67" i="1"/>
  <c r="AB66" i="1"/>
  <c r="AB68" i="1"/>
  <c r="AB67" i="1"/>
  <c r="AC66" i="1"/>
  <c r="AC68" i="1"/>
  <c r="AC67" i="1"/>
  <c r="AD66" i="1"/>
  <c r="AD68" i="1"/>
  <c r="AD67" i="1"/>
  <c r="AE66" i="1"/>
  <c r="AE68" i="1"/>
  <c r="AE67" i="1"/>
  <c r="AF66" i="1"/>
  <c r="AF68" i="1"/>
  <c r="AF67" i="1"/>
  <c r="AG66" i="1"/>
  <c r="AG68" i="1"/>
  <c r="AG67" i="1"/>
  <c r="AH66" i="1"/>
  <c r="AH68" i="1"/>
  <c r="AH67" i="1"/>
  <c r="AI66" i="1"/>
  <c r="AI68" i="1"/>
  <c r="AI67" i="1"/>
  <c r="AJ66" i="1"/>
  <c r="AJ68" i="1"/>
  <c r="AJ67" i="1"/>
  <c r="AK66" i="1"/>
  <c r="AK68" i="1"/>
  <c r="AK67" i="1"/>
  <c r="AL66" i="1"/>
  <c r="Q71" i="1"/>
  <c r="Q70" i="1"/>
  <c r="R69" i="1"/>
  <c r="R71" i="1"/>
  <c r="R70" i="1"/>
  <c r="S69" i="1"/>
  <c r="S71" i="1"/>
  <c r="S70" i="1"/>
  <c r="T69" i="1"/>
  <c r="T71" i="1"/>
  <c r="T70" i="1"/>
  <c r="U69" i="1"/>
  <c r="U71" i="1"/>
  <c r="U70" i="1"/>
  <c r="V69" i="1"/>
  <c r="V71" i="1"/>
  <c r="V70" i="1"/>
  <c r="W69" i="1"/>
  <c r="W71" i="1"/>
  <c r="W70" i="1"/>
  <c r="X69" i="1"/>
  <c r="X71" i="1"/>
  <c r="X70" i="1"/>
  <c r="Y69" i="1"/>
  <c r="Y71" i="1"/>
  <c r="Y70" i="1"/>
  <c r="Z69" i="1"/>
  <c r="Z71" i="1"/>
  <c r="Z70" i="1"/>
  <c r="AA69" i="1"/>
  <c r="AA71" i="1"/>
  <c r="AA70" i="1"/>
  <c r="AB69" i="1"/>
  <c r="AB71" i="1"/>
  <c r="AB70" i="1"/>
  <c r="AC69" i="1"/>
  <c r="BQ269" i="1"/>
  <c r="BQ268" i="1"/>
  <c r="BR267" i="1"/>
  <c r="BR269" i="1"/>
  <c r="BR268" i="1"/>
  <c r="BS267" i="1"/>
  <c r="BS269" i="1"/>
  <c r="BS268" i="1"/>
  <c r="BT267" i="1"/>
  <c r="BT269" i="1"/>
  <c r="BT268" i="1"/>
  <c r="BU267" i="1"/>
  <c r="BR275" i="1"/>
  <c r="BR274" i="1"/>
  <c r="BS273" i="1"/>
  <c r="BS275" i="1"/>
  <c r="BS274" i="1"/>
  <c r="BT273" i="1"/>
  <c r="BT275" i="1"/>
  <c r="BT274" i="1"/>
  <c r="BU273" i="1"/>
  <c r="T62" i="1"/>
  <c r="T61" i="1"/>
  <c r="U60" i="1"/>
  <c r="U62" i="1"/>
  <c r="U61" i="1"/>
  <c r="V60" i="1"/>
  <c r="V62" i="1"/>
  <c r="V61" i="1"/>
  <c r="W60" i="1"/>
  <c r="W62" i="1"/>
  <c r="W61" i="1"/>
  <c r="X60" i="1"/>
  <c r="BM272" i="1"/>
  <c r="BM271" i="1"/>
  <c r="BN270" i="1"/>
  <c r="BN272" i="1"/>
  <c r="BN271" i="1"/>
  <c r="BO270" i="1"/>
  <c r="BO272" i="1"/>
  <c r="BO271" i="1"/>
  <c r="BP270" i="1"/>
  <c r="Y65" i="1"/>
  <c r="Y64" i="1"/>
  <c r="Z63" i="1"/>
  <c r="Z65" i="1"/>
  <c r="Z64" i="1"/>
  <c r="AA63" i="1"/>
  <c r="AA65" i="1"/>
  <c r="AA64" i="1"/>
  <c r="AB63" i="1"/>
  <c r="Q12" i="1"/>
  <c r="P15" i="1"/>
  <c r="X62" i="1"/>
  <c r="X61" i="1"/>
  <c r="Y60" i="1"/>
  <c r="AL68" i="1"/>
  <c r="AL67" i="1"/>
  <c r="AM66" i="1"/>
  <c r="AC71" i="1"/>
  <c r="AC70" i="1"/>
  <c r="AD69" i="1"/>
  <c r="AD71" i="1"/>
  <c r="AD70" i="1"/>
  <c r="AE69" i="1"/>
  <c r="AE71" i="1"/>
  <c r="AE70" i="1"/>
  <c r="AF69" i="1"/>
  <c r="AF71" i="1"/>
  <c r="AF70" i="1"/>
  <c r="AG69" i="1"/>
  <c r="BK278" i="1"/>
  <c r="BK277" i="1"/>
  <c r="BL276" i="1"/>
  <c r="BL278" i="1"/>
  <c r="BL277" i="1"/>
  <c r="BM276" i="1"/>
  <c r="AB65" i="1"/>
  <c r="AB64" i="1"/>
  <c r="AC63" i="1"/>
  <c r="AC65" i="1"/>
  <c r="AC64" i="1"/>
  <c r="AD63" i="1"/>
  <c r="AD65" i="1"/>
  <c r="AD64" i="1"/>
  <c r="AE63" i="1"/>
  <c r="BU275" i="1"/>
  <c r="BU274" i="1"/>
  <c r="BV273" i="1"/>
  <c r="BP272" i="1"/>
  <c r="BP271" i="1"/>
  <c r="BQ270" i="1"/>
  <c r="BQ272" i="1"/>
  <c r="BQ271" i="1"/>
  <c r="BR270" i="1"/>
  <c r="BU269" i="1"/>
  <c r="BU268" i="1"/>
  <c r="BV267" i="1"/>
  <c r="BV269" i="1"/>
  <c r="BV268" i="1"/>
  <c r="BW267" i="1"/>
  <c r="AI59" i="1"/>
  <c r="AI58" i="1"/>
  <c r="AJ57" i="1"/>
  <c r="BQ266" i="1"/>
  <c r="BQ265" i="1"/>
  <c r="BR264" i="1"/>
  <c r="BR266" i="1"/>
  <c r="BR265" i="1"/>
  <c r="BS264" i="1"/>
  <c r="BS266" i="1"/>
  <c r="BS265" i="1"/>
  <c r="BT264" i="1"/>
  <c r="BT266" i="1"/>
  <c r="BT265" i="1"/>
  <c r="BU264" i="1"/>
  <c r="P23" i="1"/>
  <c r="C72" i="1"/>
  <c r="Q72" i="1"/>
  <c r="R12" i="1"/>
  <c r="Q15" i="1"/>
  <c r="Q23" i="1"/>
  <c r="C75" i="1"/>
  <c r="R75" i="1"/>
  <c r="R77" i="1"/>
  <c r="R76" i="1"/>
  <c r="S75" i="1"/>
  <c r="S77" i="1"/>
  <c r="S76" i="1"/>
  <c r="T75" i="1"/>
  <c r="BV275" i="1"/>
  <c r="BV274" i="1"/>
  <c r="BW273" i="1"/>
  <c r="BW275" i="1"/>
  <c r="BW274" i="1"/>
  <c r="BX273" i="1"/>
  <c r="BX275" i="1"/>
  <c r="BX274" i="1"/>
  <c r="BY273" i="1"/>
  <c r="AJ59" i="1"/>
  <c r="AJ58" i="1"/>
  <c r="AK57" i="1"/>
  <c r="AK59" i="1"/>
  <c r="AK58" i="1"/>
  <c r="AL57" i="1"/>
  <c r="AL59" i="1"/>
  <c r="AL58" i="1"/>
  <c r="AM57" i="1"/>
  <c r="BW269" i="1"/>
  <c r="BW268" i="1"/>
  <c r="BX267" i="1"/>
  <c r="BX269" i="1"/>
  <c r="BX268" i="1"/>
  <c r="BY267" i="1"/>
  <c r="Y62" i="1"/>
  <c r="Y61" i="1"/>
  <c r="Z60" i="1"/>
  <c r="Z62" i="1"/>
  <c r="Z61" i="1"/>
  <c r="AA60" i="1"/>
  <c r="BU266" i="1"/>
  <c r="BU265" i="1"/>
  <c r="BV264" i="1"/>
  <c r="BV266" i="1"/>
  <c r="BV265" i="1"/>
  <c r="BW264" i="1"/>
  <c r="BW266" i="1"/>
  <c r="BW265" i="1"/>
  <c r="BX264" i="1"/>
  <c r="BX266" i="1"/>
  <c r="BX265" i="1"/>
  <c r="BY264" i="1"/>
  <c r="BM278" i="1"/>
  <c r="BM277" i="1"/>
  <c r="BN276" i="1"/>
  <c r="BN278" i="1"/>
  <c r="BN277" i="1"/>
  <c r="BO276" i="1"/>
  <c r="AM68" i="1"/>
  <c r="AM67" i="1"/>
  <c r="AN66" i="1"/>
  <c r="AN68" i="1"/>
  <c r="AN67" i="1"/>
  <c r="AO66" i="1"/>
  <c r="AO68" i="1"/>
  <c r="AO67" i="1"/>
  <c r="AP66" i="1"/>
  <c r="T77" i="1"/>
  <c r="T76" i="1"/>
  <c r="U75" i="1"/>
  <c r="Q74" i="1"/>
  <c r="Q73" i="1"/>
  <c r="R72" i="1"/>
  <c r="BR272" i="1"/>
  <c r="BR271" i="1"/>
  <c r="BS270" i="1"/>
  <c r="AE65" i="1"/>
  <c r="AE64" i="1"/>
  <c r="AF63" i="1"/>
  <c r="AG71" i="1"/>
  <c r="AG70" i="1"/>
  <c r="AH69" i="1"/>
  <c r="S12" i="1"/>
  <c r="R15" i="1"/>
  <c r="AH71" i="1"/>
  <c r="AH70" i="1"/>
  <c r="AI69" i="1"/>
  <c r="R74" i="1"/>
  <c r="R73" i="1"/>
  <c r="S72" i="1"/>
  <c r="U77" i="1"/>
  <c r="U76" i="1"/>
  <c r="V75" i="1"/>
  <c r="V77" i="1"/>
  <c r="V76" i="1"/>
  <c r="W75" i="1"/>
  <c r="BS272" i="1"/>
  <c r="BS271" i="1"/>
  <c r="BT270" i="1"/>
  <c r="BY269" i="1"/>
  <c r="BY268" i="1"/>
  <c r="BZ267" i="1"/>
  <c r="BZ269" i="1"/>
  <c r="BZ268" i="1"/>
  <c r="CA267" i="1"/>
  <c r="BO278" i="1"/>
  <c r="BO277" i="1"/>
  <c r="BP276" i="1"/>
  <c r="BP278" i="1"/>
  <c r="BP277" i="1"/>
  <c r="BQ276" i="1"/>
  <c r="BQ278" i="1"/>
  <c r="BQ277" i="1"/>
  <c r="BR276" i="1"/>
  <c r="BR278" i="1"/>
  <c r="BR277" i="1"/>
  <c r="BS276" i="1"/>
  <c r="BS278" i="1"/>
  <c r="BS277" i="1"/>
  <c r="BT276" i="1"/>
  <c r="BT278" i="1"/>
  <c r="BT277" i="1"/>
  <c r="BU276" i="1"/>
  <c r="AA62" i="1"/>
  <c r="AA61" i="1"/>
  <c r="AB60" i="1"/>
  <c r="AB62" i="1"/>
  <c r="AB61" i="1"/>
  <c r="AC60" i="1"/>
  <c r="AM59" i="1"/>
  <c r="AM58" i="1"/>
  <c r="AN57" i="1"/>
  <c r="AF65" i="1"/>
  <c r="AF64" i="1"/>
  <c r="AG63" i="1"/>
  <c r="AG65" i="1"/>
  <c r="AG64" i="1"/>
  <c r="AH63" i="1"/>
  <c r="AH65" i="1"/>
  <c r="AH64" i="1"/>
  <c r="AI63" i="1"/>
  <c r="AP68" i="1"/>
  <c r="AP67" i="1"/>
  <c r="AQ66" i="1"/>
  <c r="BY266" i="1"/>
  <c r="BY265" i="1"/>
  <c r="BZ264" i="1"/>
  <c r="BZ266" i="1"/>
  <c r="BZ265" i="1"/>
  <c r="CA264" i="1"/>
  <c r="CA266" i="1"/>
  <c r="CA265" i="1"/>
  <c r="CB264" i="1"/>
  <c r="CB266" i="1"/>
  <c r="CB265" i="1"/>
  <c r="BY275" i="1"/>
  <c r="BY274" i="1"/>
  <c r="BZ273" i="1"/>
  <c r="R23" i="1"/>
  <c r="C78" i="1"/>
  <c r="S78" i="1"/>
  <c r="S80" i="1"/>
  <c r="S79" i="1"/>
  <c r="T78" i="1"/>
  <c r="T12" i="1"/>
  <c r="S15" i="1"/>
  <c r="S23" i="1"/>
  <c r="C81" i="1"/>
  <c r="T81" i="1"/>
  <c r="T83" i="1"/>
  <c r="T82" i="1"/>
  <c r="U81" i="1"/>
  <c r="AQ68" i="1"/>
  <c r="AQ67" i="1"/>
  <c r="AR66" i="1"/>
  <c r="AR68" i="1"/>
  <c r="AR67" i="1"/>
  <c r="AS66" i="1"/>
  <c r="AS68" i="1"/>
  <c r="AS67" i="1"/>
  <c r="AT66" i="1"/>
  <c r="AN59" i="1"/>
  <c r="AN58" i="1"/>
  <c r="AO57" i="1"/>
  <c r="AO59" i="1"/>
  <c r="AO58" i="1"/>
  <c r="AP57" i="1"/>
  <c r="AP59" i="1"/>
  <c r="AP58" i="1"/>
  <c r="AQ57" i="1"/>
  <c r="AC62" i="1"/>
  <c r="AC61" i="1"/>
  <c r="AD60" i="1"/>
  <c r="AD62" i="1"/>
  <c r="AD61" i="1"/>
  <c r="AE60" i="1"/>
  <c r="AE62" i="1"/>
  <c r="AE61" i="1"/>
  <c r="AF60" i="1"/>
  <c r="AF62" i="1"/>
  <c r="AF61" i="1"/>
  <c r="AG60" i="1"/>
  <c r="BT272" i="1"/>
  <c r="BT271" i="1"/>
  <c r="BU270" i="1"/>
  <c r="BU272" i="1"/>
  <c r="BU271" i="1"/>
  <c r="BV270" i="1"/>
  <c r="BV272" i="1"/>
  <c r="BV271" i="1"/>
  <c r="BW270" i="1"/>
  <c r="BU278" i="1"/>
  <c r="BU277" i="1"/>
  <c r="BV276" i="1"/>
  <c r="BV278" i="1"/>
  <c r="BV277" i="1"/>
  <c r="BW276" i="1"/>
  <c r="BZ275" i="1"/>
  <c r="BZ274" i="1"/>
  <c r="CA273" i="1"/>
  <c r="CA275" i="1"/>
  <c r="CA274" i="1"/>
  <c r="CB273" i="1"/>
  <c r="CB275" i="1"/>
  <c r="CB274" i="1"/>
  <c r="CC273" i="1"/>
  <c r="AI65" i="1"/>
  <c r="AI64" i="1"/>
  <c r="AJ63" i="1"/>
  <c r="CA269" i="1"/>
  <c r="CA268" i="1"/>
  <c r="CB267" i="1"/>
  <c r="CB269" i="1"/>
  <c r="CB268" i="1"/>
  <c r="CC267" i="1"/>
  <c r="U83" i="1"/>
  <c r="U82" i="1"/>
  <c r="V81" i="1"/>
  <c r="V83" i="1"/>
  <c r="V82" i="1"/>
  <c r="W81" i="1"/>
  <c r="W83" i="1"/>
  <c r="W82" i="1"/>
  <c r="X81" i="1"/>
  <c r="X83" i="1"/>
  <c r="X82" i="1"/>
  <c r="Y81" i="1"/>
  <c r="S74" i="1"/>
  <c r="S73" i="1"/>
  <c r="T72" i="1"/>
  <c r="W77" i="1"/>
  <c r="W76" i="1"/>
  <c r="X75" i="1"/>
  <c r="X77" i="1"/>
  <c r="X76" i="1"/>
  <c r="Y75" i="1"/>
  <c r="AI71" i="1"/>
  <c r="AI70" i="1"/>
  <c r="AJ69" i="1"/>
  <c r="AJ71" i="1"/>
  <c r="AJ70" i="1"/>
  <c r="AK69" i="1"/>
  <c r="T80" i="1"/>
  <c r="T79" i="1"/>
  <c r="U78" i="1"/>
  <c r="U80" i="1"/>
  <c r="U79" i="1"/>
  <c r="V78" i="1"/>
  <c r="Z282" i="1"/>
  <c r="Z284" i="1"/>
  <c r="Z283" i="1"/>
  <c r="U12" i="1"/>
  <c r="T15" i="1"/>
  <c r="T23" i="1"/>
  <c r="C84" i="1"/>
  <c r="U84" i="1"/>
  <c r="U86" i="1"/>
  <c r="U85" i="1"/>
  <c r="V84" i="1"/>
  <c r="V86" i="1"/>
  <c r="V85" i="1"/>
  <c r="W84" i="1"/>
  <c r="W86" i="1"/>
  <c r="W85" i="1"/>
  <c r="X84" i="1"/>
  <c r="X86" i="1"/>
  <c r="X85" i="1"/>
  <c r="Y84" i="1"/>
  <c r="AK71" i="1"/>
  <c r="AK70" i="1"/>
  <c r="AL69" i="1"/>
  <c r="AL71" i="1"/>
  <c r="AL70" i="1"/>
  <c r="AM69" i="1"/>
  <c r="AM71" i="1"/>
  <c r="AM70" i="1"/>
  <c r="AN69" i="1"/>
  <c r="AN71" i="1"/>
  <c r="AN70" i="1"/>
  <c r="AO69" i="1"/>
  <c r="AJ65" i="1"/>
  <c r="AJ64" i="1"/>
  <c r="AK63" i="1"/>
  <c r="AK65" i="1"/>
  <c r="AK64" i="1"/>
  <c r="AL63" i="1"/>
  <c r="AG62" i="1"/>
  <c r="AG61" i="1"/>
  <c r="AH60" i="1"/>
  <c r="CC275" i="1"/>
  <c r="CC274" i="1"/>
  <c r="CD273" i="1"/>
  <c r="BW278" i="1"/>
  <c r="BW277" i="1"/>
  <c r="BX276" i="1"/>
  <c r="BX278" i="1"/>
  <c r="BX277" i="1"/>
  <c r="BY276" i="1"/>
  <c r="V80" i="1"/>
  <c r="V79" i="1"/>
  <c r="W78" i="1"/>
  <c r="CC269" i="1"/>
  <c r="CC268" i="1"/>
  <c r="BW272" i="1"/>
  <c r="BW271" i="1"/>
  <c r="BX270" i="1"/>
  <c r="BX272" i="1"/>
  <c r="BX271" i="1"/>
  <c r="BY270" i="1"/>
  <c r="BY272" i="1"/>
  <c r="BY271" i="1"/>
  <c r="BZ270" i="1"/>
  <c r="BZ272" i="1"/>
  <c r="BZ271" i="1"/>
  <c r="CA270" i="1"/>
  <c r="CA272" i="1"/>
  <c r="CA271" i="1"/>
  <c r="CB270" i="1"/>
  <c r="AT68" i="1"/>
  <c r="AT67" i="1"/>
  <c r="AU66" i="1"/>
  <c r="T74" i="1"/>
  <c r="T73" i="1"/>
  <c r="U72" i="1"/>
  <c r="U74" i="1"/>
  <c r="U73" i="1"/>
  <c r="V72" i="1"/>
  <c r="AQ59" i="1"/>
  <c r="AQ58" i="1"/>
  <c r="AR57" i="1"/>
  <c r="Y86" i="1"/>
  <c r="Y85" i="1"/>
  <c r="Z84" i="1"/>
  <c r="Y77" i="1"/>
  <c r="Y76" i="1"/>
  <c r="Z75" i="1"/>
  <c r="Y83" i="1"/>
  <c r="Y82" i="1"/>
  <c r="Z81" i="1"/>
  <c r="Z83" i="1"/>
  <c r="Z82" i="1"/>
  <c r="AA81" i="1"/>
  <c r="V12" i="1"/>
  <c r="U15" i="1"/>
  <c r="U23" i="1"/>
  <c r="C87" i="1"/>
  <c r="V87" i="1"/>
  <c r="V89" i="1"/>
  <c r="V88" i="1"/>
  <c r="W87" i="1"/>
  <c r="W89" i="1"/>
  <c r="W88" i="1"/>
  <c r="X87" i="1"/>
  <c r="X89" i="1"/>
  <c r="X88" i="1"/>
  <c r="Y87" i="1"/>
  <c r="Z86" i="1"/>
  <c r="Z85" i="1"/>
  <c r="AA84" i="1"/>
  <c r="AA83" i="1"/>
  <c r="AA82" i="1"/>
  <c r="AB81" i="1"/>
  <c r="AB83" i="1"/>
  <c r="AB82" i="1"/>
  <c r="AC81" i="1"/>
  <c r="AC83" i="1"/>
  <c r="AC82" i="1"/>
  <c r="AD81" i="1"/>
  <c r="AD83" i="1"/>
  <c r="AD82" i="1"/>
  <c r="AE81" i="1"/>
  <c r="AE83" i="1"/>
  <c r="AE82" i="1"/>
  <c r="AF81" i="1"/>
  <c r="AF83" i="1"/>
  <c r="AF82" i="1"/>
  <c r="AG81" i="1"/>
  <c r="AG83" i="1"/>
  <c r="AG82" i="1"/>
  <c r="AH81" i="1"/>
  <c r="AH83" i="1"/>
  <c r="AH82" i="1"/>
  <c r="AI81" i="1"/>
  <c r="AI83" i="1"/>
  <c r="AI82" i="1"/>
  <c r="AJ81" i="1"/>
  <c r="AJ83" i="1"/>
  <c r="AJ82" i="1"/>
  <c r="AK81" i="1"/>
  <c r="AK83" i="1"/>
  <c r="AK82" i="1"/>
  <c r="AL81" i="1"/>
  <c r="AL83" i="1"/>
  <c r="AL82" i="1"/>
  <c r="AM81" i="1"/>
  <c r="W80" i="1"/>
  <c r="W79" i="1"/>
  <c r="X78" i="1"/>
  <c r="X80" i="1"/>
  <c r="X79" i="1"/>
  <c r="Y78" i="1"/>
  <c r="Y80" i="1"/>
  <c r="Y79" i="1"/>
  <c r="Z78" i="1"/>
  <c r="AH62" i="1"/>
  <c r="AH61" i="1"/>
  <c r="AI60" i="1"/>
  <c r="BY278" i="1"/>
  <c r="BY277" i="1"/>
  <c r="BZ276" i="1"/>
  <c r="BZ278" i="1"/>
  <c r="BZ277" i="1"/>
  <c r="CA276" i="1"/>
  <c r="AL65" i="1"/>
  <c r="AL64" i="1"/>
  <c r="AM63" i="1"/>
  <c r="AU68" i="1"/>
  <c r="AU67" i="1"/>
  <c r="AV66" i="1"/>
  <c r="AV68" i="1"/>
  <c r="AV67" i="1"/>
  <c r="AW66" i="1"/>
  <c r="AW68" i="1"/>
  <c r="AW67" i="1"/>
  <c r="AX66" i="1"/>
  <c r="V74" i="1"/>
  <c r="V73" i="1"/>
  <c r="W72" i="1"/>
  <c r="W74" i="1"/>
  <c r="W73" i="1"/>
  <c r="X72" i="1"/>
  <c r="AO71" i="1"/>
  <c r="AO70" i="1"/>
  <c r="AP69" i="1"/>
  <c r="Y89" i="1"/>
  <c r="Y88" i="1"/>
  <c r="Z87" i="1"/>
  <c r="CB272" i="1"/>
  <c r="CB271" i="1"/>
  <c r="CC270" i="1"/>
  <c r="CC272" i="1"/>
  <c r="CC271" i="1"/>
  <c r="CD270" i="1"/>
  <c r="CD272" i="1"/>
  <c r="CD271" i="1"/>
  <c r="CD275" i="1"/>
  <c r="CD274" i="1"/>
  <c r="CE273" i="1"/>
  <c r="CE275" i="1"/>
  <c r="CE274" i="1"/>
  <c r="Z77" i="1"/>
  <c r="Z76" i="1"/>
  <c r="AA75" i="1"/>
  <c r="AR59" i="1"/>
  <c r="AR58" i="1"/>
  <c r="AS57" i="1"/>
  <c r="AS59" i="1"/>
  <c r="AS58" i="1"/>
  <c r="AT57" i="1"/>
  <c r="AT59" i="1"/>
  <c r="AT58" i="1"/>
  <c r="AU57" i="1"/>
  <c r="W12" i="1"/>
  <c r="V15" i="1"/>
  <c r="V23" i="1"/>
  <c r="C90" i="1"/>
  <c r="W90" i="1"/>
  <c r="W92" i="1"/>
  <c r="W91" i="1"/>
  <c r="X90" i="1"/>
  <c r="CA278" i="1"/>
  <c r="CA277" i="1"/>
  <c r="CB276" i="1"/>
  <c r="CB278" i="1"/>
  <c r="CB277" i="1"/>
  <c r="CC276" i="1"/>
  <c r="AI62" i="1"/>
  <c r="AI61" i="1"/>
  <c r="AJ60" i="1"/>
  <c r="AJ62" i="1"/>
  <c r="AJ61" i="1"/>
  <c r="AK60" i="1"/>
  <c r="AX68" i="1"/>
  <c r="AX67" i="1"/>
  <c r="AY66" i="1"/>
  <c r="AM65" i="1"/>
  <c r="AM64" i="1"/>
  <c r="AN63" i="1"/>
  <c r="AU59" i="1"/>
  <c r="AU58" i="1"/>
  <c r="AV57" i="1"/>
  <c r="Z89" i="1"/>
  <c r="Z88" i="1"/>
  <c r="AA87" i="1"/>
  <c r="X74" i="1"/>
  <c r="X73" i="1"/>
  <c r="Y72" i="1"/>
  <c r="X92" i="1"/>
  <c r="X91" i="1"/>
  <c r="Y90" i="1"/>
  <c r="Y92" i="1"/>
  <c r="Y91" i="1"/>
  <c r="Z90" i="1"/>
  <c r="AM83" i="1"/>
  <c r="AM82" i="1"/>
  <c r="AN81" i="1"/>
  <c r="AN83" i="1"/>
  <c r="AN82" i="1"/>
  <c r="AO81" i="1"/>
  <c r="AA77" i="1"/>
  <c r="AA76" i="1"/>
  <c r="AB75" i="1"/>
  <c r="AB77" i="1"/>
  <c r="AB76" i="1"/>
  <c r="AC75" i="1"/>
  <c r="AC77" i="1"/>
  <c r="AC76" i="1"/>
  <c r="AD75" i="1"/>
  <c r="AD77" i="1"/>
  <c r="AD76" i="1"/>
  <c r="AE75" i="1"/>
  <c r="AE77" i="1"/>
  <c r="AE76" i="1"/>
  <c r="AF75" i="1"/>
  <c r="AF77" i="1"/>
  <c r="AF76" i="1"/>
  <c r="AG75" i="1"/>
  <c r="AP71" i="1"/>
  <c r="AP70" i="1"/>
  <c r="AQ69" i="1"/>
  <c r="AQ71" i="1"/>
  <c r="AQ70" i="1"/>
  <c r="AR69" i="1"/>
  <c r="AR71" i="1"/>
  <c r="AR70" i="1"/>
  <c r="AS69" i="1"/>
  <c r="Z80" i="1"/>
  <c r="Z79" i="1"/>
  <c r="AA78" i="1"/>
  <c r="AA80" i="1"/>
  <c r="AA79" i="1"/>
  <c r="AB78" i="1"/>
  <c r="AA86" i="1"/>
  <c r="AA85" i="1"/>
  <c r="AB84" i="1"/>
  <c r="AB86" i="1"/>
  <c r="AB85" i="1"/>
  <c r="AC84" i="1"/>
  <c r="AC86" i="1"/>
  <c r="AC85" i="1"/>
  <c r="AD84" i="1"/>
  <c r="AD86" i="1"/>
  <c r="AD85" i="1"/>
  <c r="AE84" i="1"/>
  <c r="AE86" i="1"/>
  <c r="AE85" i="1"/>
  <c r="AF84" i="1"/>
  <c r="AF86" i="1"/>
  <c r="AF85" i="1"/>
  <c r="AG84" i="1"/>
  <c r="AG86" i="1"/>
  <c r="AG85" i="1"/>
  <c r="AH84" i="1"/>
  <c r="AH86" i="1"/>
  <c r="AH85" i="1"/>
  <c r="AI84" i="1"/>
  <c r="AI86" i="1"/>
  <c r="AI85" i="1"/>
  <c r="AJ84" i="1"/>
  <c r="X12" i="1"/>
  <c r="W15" i="1"/>
  <c r="W23" i="1"/>
  <c r="C93" i="1"/>
  <c r="X93" i="1"/>
  <c r="X95" i="1"/>
  <c r="X94" i="1"/>
  <c r="Y93" i="1"/>
  <c r="Y95" i="1"/>
  <c r="Y94" i="1"/>
  <c r="Z93" i="1"/>
  <c r="Z95" i="1"/>
  <c r="Z94" i="1"/>
  <c r="AA93" i="1"/>
  <c r="AB80" i="1"/>
  <c r="AB79" i="1"/>
  <c r="AC78" i="1"/>
  <c r="Y74" i="1"/>
  <c r="Y73" i="1"/>
  <c r="Z72" i="1"/>
  <c r="Z74" i="1"/>
  <c r="Z73" i="1"/>
  <c r="AA72" i="1"/>
  <c r="AY68" i="1"/>
  <c r="AY67" i="1"/>
  <c r="AZ66" i="1"/>
  <c r="AZ68" i="1"/>
  <c r="AZ67" i="1"/>
  <c r="BA66" i="1"/>
  <c r="BA68" i="1"/>
  <c r="BA67" i="1"/>
  <c r="BB66" i="1"/>
  <c r="AA89" i="1"/>
  <c r="AA88" i="1"/>
  <c r="AB87" i="1"/>
  <c r="AB89" i="1"/>
  <c r="AB88" i="1"/>
  <c r="AC87" i="1"/>
  <c r="AC89" i="1"/>
  <c r="AC88" i="1"/>
  <c r="AD87" i="1"/>
  <c r="AV59" i="1"/>
  <c r="AV58" i="1"/>
  <c r="AW57" i="1"/>
  <c r="AW59" i="1"/>
  <c r="AW58" i="1"/>
  <c r="AX57" i="1"/>
  <c r="AX59" i="1"/>
  <c r="AX58" i="1"/>
  <c r="AY57" i="1"/>
  <c r="AG77" i="1"/>
  <c r="AG76" i="1"/>
  <c r="AH75" i="1"/>
  <c r="AN65" i="1"/>
  <c r="AN64" i="1"/>
  <c r="AO63" i="1"/>
  <c r="AO65" i="1"/>
  <c r="AO64" i="1"/>
  <c r="AP63" i="1"/>
  <c r="CC278" i="1"/>
  <c r="CC277" i="1"/>
  <c r="CD276" i="1"/>
  <c r="CD278" i="1"/>
  <c r="CD277" i="1"/>
  <c r="CE276" i="1"/>
  <c r="AA95" i="1"/>
  <c r="AA94" i="1"/>
  <c r="AB93" i="1"/>
  <c r="AB95" i="1"/>
  <c r="AB94" i="1"/>
  <c r="AC93" i="1"/>
  <c r="AC95" i="1"/>
  <c r="AC94" i="1"/>
  <c r="AD93" i="1"/>
  <c r="AD95" i="1"/>
  <c r="AD94" i="1"/>
  <c r="AE93" i="1"/>
  <c r="AE95" i="1"/>
  <c r="AE94" i="1"/>
  <c r="AF93" i="1"/>
  <c r="AF95" i="1"/>
  <c r="AF94" i="1"/>
  <c r="AG93" i="1"/>
  <c r="Z92" i="1"/>
  <c r="Z91" i="1"/>
  <c r="AA90" i="1"/>
  <c r="AA92" i="1"/>
  <c r="AA91" i="1"/>
  <c r="AB90" i="1"/>
  <c r="AK62" i="1"/>
  <c r="AK61" i="1"/>
  <c r="AL60" i="1"/>
  <c r="AL62" i="1"/>
  <c r="AL61" i="1"/>
  <c r="AM60" i="1"/>
  <c r="AM62" i="1"/>
  <c r="AM61" i="1"/>
  <c r="AN60" i="1"/>
  <c r="AJ86" i="1"/>
  <c r="AJ85" i="1"/>
  <c r="AK84" i="1"/>
  <c r="AK86" i="1"/>
  <c r="AK85" i="1"/>
  <c r="AL84" i="1"/>
  <c r="AL86" i="1"/>
  <c r="AL85" i="1"/>
  <c r="AM84" i="1"/>
  <c r="AS71" i="1"/>
  <c r="AS70" i="1"/>
  <c r="AT69" i="1"/>
  <c r="AO83" i="1"/>
  <c r="AO82" i="1"/>
  <c r="AP81" i="1"/>
  <c r="Y12" i="1"/>
  <c r="X15" i="1"/>
  <c r="X23" i="1"/>
  <c r="C96" i="1"/>
  <c r="Y96" i="1"/>
  <c r="AB92" i="1"/>
  <c r="AB91" i="1"/>
  <c r="AC90" i="1"/>
  <c r="AC92" i="1"/>
  <c r="AC91" i="1"/>
  <c r="AD90" i="1"/>
  <c r="AD92" i="1"/>
  <c r="AD91" i="1"/>
  <c r="AE90" i="1"/>
  <c r="AE92" i="1"/>
  <c r="AE91" i="1"/>
  <c r="AF90" i="1"/>
  <c r="AF92" i="1"/>
  <c r="AF91" i="1"/>
  <c r="AG90" i="1"/>
  <c r="AG92" i="1"/>
  <c r="AG91" i="1"/>
  <c r="AH90" i="1"/>
  <c r="AH92" i="1"/>
  <c r="AH91" i="1"/>
  <c r="AI90" i="1"/>
  <c r="AG95" i="1"/>
  <c r="AG94" i="1"/>
  <c r="AH93" i="1"/>
  <c r="AH95" i="1"/>
  <c r="AH94" i="1"/>
  <c r="AI93" i="1"/>
  <c r="AT71" i="1"/>
  <c r="AT70" i="1"/>
  <c r="AU69" i="1"/>
  <c r="AU71" i="1"/>
  <c r="AU70" i="1"/>
  <c r="AV69" i="1"/>
  <c r="AV71" i="1"/>
  <c r="AV70" i="1"/>
  <c r="AW69" i="1"/>
  <c r="AH77" i="1"/>
  <c r="AH76" i="1"/>
  <c r="AI75" i="1"/>
  <c r="AP83" i="1"/>
  <c r="AP82" i="1"/>
  <c r="AQ81" i="1"/>
  <c r="AN62" i="1"/>
  <c r="AN61" i="1"/>
  <c r="AO60" i="1"/>
  <c r="AO62" i="1"/>
  <c r="AO61" i="1"/>
  <c r="AP60" i="1"/>
  <c r="AY59" i="1"/>
  <c r="AY58" i="1"/>
  <c r="AZ57" i="1"/>
  <c r="AM86" i="1"/>
  <c r="AM85" i="1"/>
  <c r="AN84" i="1"/>
  <c r="CE278" i="1"/>
  <c r="CE277" i="1"/>
  <c r="CF276" i="1"/>
  <c r="CF278" i="1"/>
  <c r="CF277" i="1"/>
  <c r="AA74" i="1"/>
  <c r="AA73" i="1"/>
  <c r="AB72" i="1"/>
  <c r="Y98" i="1"/>
  <c r="Y97" i="1"/>
  <c r="Z96" i="1"/>
  <c r="Z98" i="1"/>
  <c r="Z97" i="1"/>
  <c r="AA96" i="1"/>
  <c r="AA98" i="1"/>
  <c r="AA97" i="1"/>
  <c r="AB96" i="1"/>
  <c r="AD89" i="1"/>
  <c r="AD88" i="1"/>
  <c r="AE87" i="1"/>
  <c r="AP65" i="1"/>
  <c r="AP64" i="1"/>
  <c r="AQ63" i="1"/>
  <c r="BB68" i="1"/>
  <c r="BB67" i="1"/>
  <c r="BC66" i="1"/>
  <c r="AC80" i="1"/>
  <c r="AC79" i="1"/>
  <c r="AD78" i="1"/>
  <c r="AD80" i="1"/>
  <c r="AD79" i="1"/>
  <c r="AE78" i="1"/>
  <c r="Z12" i="1"/>
  <c r="Y15" i="1"/>
  <c r="Y23" i="1"/>
  <c r="C99" i="1"/>
  <c r="Z99" i="1"/>
  <c r="Z101" i="1"/>
  <c r="Z100" i="1"/>
  <c r="AA99" i="1"/>
  <c r="AA101" i="1"/>
  <c r="AA100" i="1"/>
  <c r="AB99" i="1"/>
  <c r="AB101" i="1"/>
  <c r="AB100" i="1"/>
  <c r="AC99" i="1"/>
  <c r="AZ59" i="1"/>
  <c r="AZ58" i="1"/>
  <c r="BA57" i="1"/>
  <c r="BA59" i="1"/>
  <c r="BA58" i="1"/>
  <c r="BB57" i="1"/>
  <c r="BB59" i="1"/>
  <c r="BB58" i="1"/>
  <c r="BC57" i="1"/>
  <c r="AB74" i="1"/>
  <c r="AB73" i="1"/>
  <c r="AC72" i="1"/>
  <c r="AP62" i="1"/>
  <c r="AP61" i="1"/>
  <c r="AQ60" i="1"/>
  <c r="AQ62" i="1"/>
  <c r="AQ61" i="1"/>
  <c r="AR60" i="1"/>
  <c r="AE89" i="1"/>
  <c r="AE88" i="1"/>
  <c r="AF87" i="1"/>
  <c r="AQ83" i="1"/>
  <c r="AQ82" i="1"/>
  <c r="AR81" i="1"/>
  <c r="AN86" i="1"/>
  <c r="AN85" i="1"/>
  <c r="AO84" i="1"/>
  <c r="AE80" i="1"/>
  <c r="AE79" i="1"/>
  <c r="AF78" i="1"/>
  <c r="AF80" i="1"/>
  <c r="AF79" i="1"/>
  <c r="AG78" i="1"/>
  <c r="AI92" i="1"/>
  <c r="AI91" i="1"/>
  <c r="AJ90" i="1"/>
  <c r="BC68" i="1"/>
  <c r="BC67" i="1"/>
  <c r="BD66" i="1"/>
  <c r="BD68" i="1"/>
  <c r="BD67" i="1"/>
  <c r="BE66" i="1"/>
  <c r="BE68" i="1"/>
  <c r="BE67" i="1"/>
  <c r="BF66" i="1"/>
  <c r="AI77" i="1"/>
  <c r="AI76" i="1"/>
  <c r="AJ75" i="1"/>
  <c r="AJ77" i="1"/>
  <c r="AJ76" i="1"/>
  <c r="AK75" i="1"/>
  <c r="AI95" i="1"/>
  <c r="AI94" i="1"/>
  <c r="AJ93" i="1"/>
  <c r="AJ95" i="1"/>
  <c r="AJ94" i="1"/>
  <c r="AK93" i="1"/>
  <c r="AC101" i="1"/>
  <c r="AC100" i="1"/>
  <c r="AD99" i="1"/>
  <c r="AQ65" i="1"/>
  <c r="AQ64" i="1"/>
  <c r="AR63" i="1"/>
  <c r="AB98" i="1"/>
  <c r="AB97" i="1"/>
  <c r="AC96" i="1"/>
  <c r="AC98" i="1"/>
  <c r="AC97" i="1"/>
  <c r="AD96" i="1"/>
  <c r="AW71" i="1"/>
  <c r="AW70" i="1"/>
  <c r="AX69" i="1"/>
  <c r="AA12" i="1"/>
  <c r="Z15" i="1"/>
  <c r="Z23" i="1"/>
  <c r="C102" i="1"/>
  <c r="AA102" i="1"/>
  <c r="AA104" i="1"/>
  <c r="AA103" i="1"/>
  <c r="AB102" i="1"/>
  <c r="AD101" i="1"/>
  <c r="AD100" i="1"/>
  <c r="AE99" i="1"/>
  <c r="AD98" i="1"/>
  <c r="AD97" i="1"/>
  <c r="AE96" i="1"/>
  <c r="AE98" i="1"/>
  <c r="AE97" i="1"/>
  <c r="AF96" i="1"/>
  <c r="AF98" i="1"/>
  <c r="AF97" i="1"/>
  <c r="AG96" i="1"/>
  <c r="AR83" i="1"/>
  <c r="AR82" i="1"/>
  <c r="AS81" i="1"/>
  <c r="AS83" i="1"/>
  <c r="AS82" i="1"/>
  <c r="AT81" i="1"/>
  <c r="AC74" i="1"/>
  <c r="AC73" i="1"/>
  <c r="AD72" i="1"/>
  <c r="AD74" i="1"/>
  <c r="AD73" i="1"/>
  <c r="AE72" i="1"/>
  <c r="AE74" i="1"/>
  <c r="AE73" i="1"/>
  <c r="AF72" i="1"/>
  <c r="AF74" i="1"/>
  <c r="AF73" i="1"/>
  <c r="AG72" i="1"/>
  <c r="AG74" i="1"/>
  <c r="AG73" i="1"/>
  <c r="AH72" i="1"/>
  <c r="AH74" i="1"/>
  <c r="AH73" i="1"/>
  <c r="AI72" i="1"/>
  <c r="AI74" i="1"/>
  <c r="AI73" i="1"/>
  <c r="AJ72" i="1"/>
  <c r="AF89" i="1"/>
  <c r="AF88" i="1"/>
  <c r="AG87" i="1"/>
  <c r="BC59" i="1"/>
  <c r="BC58" i="1"/>
  <c r="BD57" i="1"/>
  <c r="AB104" i="1"/>
  <c r="AB103" i="1"/>
  <c r="AC102" i="1"/>
  <c r="AK77" i="1"/>
  <c r="AK76" i="1"/>
  <c r="AL75" i="1"/>
  <c r="AJ92" i="1"/>
  <c r="AJ91" i="1"/>
  <c r="AK90" i="1"/>
  <c r="AK92" i="1"/>
  <c r="AK91" i="1"/>
  <c r="AL90" i="1"/>
  <c r="AL92" i="1"/>
  <c r="AL91" i="1"/>
  <c r="AM90" i="1"/>
  <c r="AM92" i="1"/>
  <c r="AM91" i="1"/>
  <c r="AN90" i="1"/>
  <c r="AN92" i="1"/>
  <c r="AN91" i="1"/>
  <c r="AO90" i="1"/>
  <c r="AO86" i="1"/>
  <c r="AO85" i="1"/>
  <c r="AP84" i="1"/>
  <c r="AX71" i="1"/>
  <c r="AX70" i="1"/>
  <c r="AY69" i="1"/>
  <c r="AY71" i="1"/>
  <c r="AY70" i="1"/>
  <c r="AZ69" i="1"/>
  <c r="AZ71" i="1"/>
  <c r="AZ70" i="1"/>
  <c r="BA69" i="1"/>
  <c r="AR65" i="1"/>
  <c r="AR64" i="1"/>
  <c r="AS63" i="1"/>
  <c r="AS65" i="1"/>
  <c r="AS64" i="1"/>
  <c r="AT63" i="1"/>
  <c r="AK95" i="1"/>
  <c r="AK94" i="1"/>
  <c r="AL93" i="1"/>
  <c r="BF68" i="1"/>
  <c r="BF67" i="1"/>
  <c r="BG66" i="1"/>
  <c r="AG80" i="1"/>
  <c r="AG79" i="1"/>
  <c r="AH78" i="1"/>
  <c r="AH80" i="1"/>
  <c r="AH79" i="1"/>
  <c r="AI78" i="1"/>
  <c r="AR62" i="1"/>
  <c r="AR61" i="1"/>
  <c r="AS60" i="1"/>
  <c r="AS62" i="1"/>
  <c r="AS61" i="1"/>
  <c r="AT60" i="1"/>
  <c r="AB12" i="1"/>
  <c r="AA15" i="1"/>
  <c r="AA23" i="1"/>
  <c r="C105" i="1"/>
  <c r="AB105" i="1"/>
  <c r="AJ74" i="1"/>
  <c r="AJ73" i="1"/>
  <c r="AK72" i="1"/>
  <c r="AK74" i="1"/>
  <c r="AK73" i="1"/>
  <c r="AL72" i="1"/>
  <c r="AL74" i="1"/>
  <c r="AL73" i="1"/>
  <c r="AM72" i="1"/>
  <c r="AM74" i="1"/>
  <c r="AM73" i="1"/>
  <c r="AN72" i="1"/>
  <c r="AI80" i="1"/>
  <c r="AI79" i="1"/>
  <c r="AJ78" i="1"/>
  <c r="AJ80" i="1"/>
  <c r="AJ79" i="1"/>
  <c r="AK78" i="1"/>
  <c r="AK80" i="1"/>
  <c r="AK79" i="1"/>
  <c r="AL78" i="1"/>
  <c r="AL80" i="1"/>
  <c r="AL79" i="1"/>
  <c r="AM78" i="1"/>
  <c r="AC104" i="1"/>
  <c r="AC103" i="1"/>
  <c r="AD102" i="1"/>
  <c r="AD104" i="1"/>
  <c r="AD103" i="1"/>
  <c r="AE102" i="1"/>
  <c r="AE104" i="1"/>
  <c r="AE103" i="1"/>
  <c r="AF102" i="1"/>
  <c r="AT83" i="1"/>
  <c r="AT82" i="1"/>
  <c r="AU81" i="1"/>
  <c r="BD59" i="1"/>
  <c r="BD58" i="1"/>
  <c r="BE57" i="1"/>
  <c r="BE59" i="1"/>
  <c r="BE58" i="1"/>
  <c r="BF57" i="1"/>
  <c r="BF59" i="1"/>
  <c r="BF58" i="1"/>
  <c r="BG57" i="1"/>
  <c r="AG98" i="1"/>
  <c r="AG97" i="1"/>
  <c r="AH96" i="1"/>
  <c r="AL95" i="1"/>
  <c r="AL94" i="1"/>
  <c r="AM93" i="1"/>
  <c r="AM95" i="1"/>
  <c r="AM94" i="1"/>
  <c r="AN93" i="1"/>
  <c r="AL77" i="1"/>
  <c r="AL76" i="1"/>
  <c r="AM75" i="1"/>
  <c r="AM77" i="1"/>
  <c r="AM76" i="1"/>
  <c r="AN75" i="1"/>
  <c r="AO92" i="1"/>
  <c r="AO91" i="1"/>
  <c r="AP90" i="1"/>
  <c r="AP92" i="1"/>
  <c r="AP91" i="1"/>
  <c r="AQ90" i="1"/>
  <c r="AG89" i="1"/>
  <c r="AG88" i="1"/>
  <c r="AH87" i="1"/>
  <c r="AE101" i="1"/>
  <c r="AE100" i="1"/>
  <c r="AF99" i="1"/>
  <c r="AF101" i="1"/>
  <c r="AF100" i="1"/>
  <c r="AG99" i="1"/>
  <c r="AT62" i="1"/>
  <c r="AT61" i="1"/>
  <c r="AU60" i="1"/>
  <c r="BG68" i="1"/>
  <c r="BG67" i="1"/>
  <c r="BH66" i="1"/>
  <c r="BH68" i="1"/>
  <c r="BH67" i="1"/>
  <c r="BI66" i="1"/>
  <c r="BI68" i="1"/>
  <c r="BI67" i="1"/>
  <c r="BJ66" i="1"/>
  <c r="AT65" i="1"/>
  <c r="AT64" i="1"/>
  <c r="AU63" i="1"/>
  <c r="AP86" i="1"/>
  <c r="AP85" i="1"/>
  <c r="AQ84" i="1"/>
  <c r="AQ86" i="1"/>
  <c r="AQ85" i="1"/>
  <c r="AR84" i="1"/>
  <c r="AR86" i="1"/>
  <c r="AR85" i="1"/>
  <c r="AS84" i="1"/>
  <c r="AB107" i="1"/>
  <c r="AB106" i="1"/>
  <c r="AC105" i="1"/>
  <c r="BA71" i="1"/>
  <c r="BA70" i="1"/>
  <c r="BB69" i="1"/>
  <c r="AC12" i="1"/>
  <c r="AB15" i="1"/>
  <c r="AB23" i="1"/>
  <c r="C108" i="1"/>
  <c r="AC108" i="1"/>
  <c r="AC110" i="1"/>
  <c r="AC109" i="1"/>
  <c r="AD108" i="1"/>
  <c r="BJ68" i="1"/>
  <c r="BJ67" i="1"/>
  <c r="BK66" i="1"/>
  <c r="BK68" i="1"/>
  <c r="BK67" i="1"/>
  <c r="BL66" i="1"/>
  <c r="BL68" i="1"/>
  <c r="BL67" i="1"/>
  <c r="BM66" i="1"/>
  <c r="BM68" i="1"/>
  <c r="BM67" i="1"/>
  <c r="BN66" i="1"/>
  <c r="BN68" i="1"/>
  <c r="BN67" i="1"/>
  <c r="BO66" i="1"/>
  <c r="AU83" i="1"/>
  <c r="AU82" i="1"/>
  <c r="AV81" i="1"/>
  <c r="AQ92" i="1"/>
  <c r="AQ91" i="1"/>
  <c r="AR90" i="1"/>
  <c r="AR92" i="1"/>
  <c r="AR91" i="1"/>
  <c r="AS90" i="1"/>
  <c r="AG101" i="1"/>
  <c r="AG100" i="1"/>
  <c r="AH99" i="1"/>
  <c r="AH101" i="1"/>
  <c r="AH100" i="1"/>
  <c r="AI99" i="1"/>
  <c r="AN77" i="1"/>
  <c r="AN76" i="1"/>
  <c r="AO75" i="1"/>
  <c r="AN95" i="1"/>
  <c r="AN94" i="1"/>
  <c r="AO93" i="1"/>
  <c r="AO95" i="1"/>
  <c r="AO94" i="1"/>
  <c r="AP93" i="1"/>
  <c r="BB71" i="1"/>
  <c r="BB70" i="1"/>
  <c r="BC69" i="1"/>
  <c r="BC71" i="1"/>
  <c r="BC70" i="1"/>
  <c r="BD69" i="1"/>
  <c r="BD71" i="1"/>
  <c r="BD70" i="1"/>
  <c r="BE69" i="1"/>
  <c r="AH98" i="1"/>
  <c r="AH97" i="1"/>
  <c r="AI96" i="1"/>
  <c r="AI98" i="1"/>
  <c r="AI97" i="1"/>
  <c r="AJ96" i="1"/>
  <c r="AJ98" i="1"/>
  <c r="AJ97" i="1"/>
  <c r="AK96" i="1"/>
  <c r="AK98" i="1"/>
  <c r="AK97" i="1"/>
  <c r="AL96" i="1"/>
  <c r="AF104" i="1"/>
  <c r="AF103" i="1"/>
  <c r="AG102" i="1"/>
  <c r="AC107" i="1"/>
  <c r="AC106" i="1"/>
  <c r="AD105" i="1"/>
  <c r="AD107" i="1"/>
  <c r="AD106" i="1"/>
  <c r="AE105" i="1"/>
  <c r="AE107" i="1"/>
  <c r="AE106" i="1"/>
  <c r="AF105" i="1"/>
  <c r="AU65" i="1"/>
  <c r="AU64" i="1"/>
  <c r="AV63" i="1"/>
  <c r="AU62" i="1"/>
  <c r="AU61" i="1"/>
  <c r="AV60" i="1"/>
  <c r="AH89" i="1"/>
  <c r="AH88" i="1"/>
  <c r="AI87" i="1"/>
  <c r="AI89" i="1"/>
  <c r="AI88" i="1"/>
  <c r="AJ87" i="1"/>
  <c r="AJ89" i="1"/>
  <c r="AJ88" i="1"/>
  <c r="AK87" i="1"/>
  <c r="AM80" i="1"/>
  <c r="AM79" i="1"/>
  <c r="AN78" i="1"/>
  <c r="AD110" i="1"/>
  <c r="AD109" i="1"/>
  <c r="AE108" i="1"/>
  <c r="AE110" i="1"/>
  <c r="AE109" i="1"/>
  <c r="AF108" i="1"/>
  <c r="AS86" i="1"/>
  <c r="AS85" i="1"/>
  <c r="AT84" i="1"/>
  <c r="BG59" i="1"/>
  <c r="BG58" i="1"/>
  <c r="BH57" i="1"/>
  <c r="AN74" i="1"/>
  <c r="AN73" i="1"/>
  <c r="AO72" i="1"/>
  <c r="AO74" i="1"/>
  <c r="AO73" i="1"/>
  <c r="AP72" i="1"/>
  <c r="AD12" i="1"/>
  <c r="AC15" i="1"/>
  <c r="AC23" i="1"/>
  <c r="C111" i="1"/>
  <c r="AD111" i="1"/>
  <c r="AI101" i="1"/>
  <c r="AI100" i="1"/>
  <c r="AJ99" i="1"/>
  <c r="BH59" i="1"/>
  <c r="BH58" i="1"/>
  <c r="BI57" i="1"/>
  <c r="BI59" i="1"/>
  <c r="BI58" i="1"/>
  <c r="BJ57" i="1"/>
  <c r="BJ59" i="1"/>
  <c r="BJ58" i="1"/>
  <c r="BK57" i="1"/>
  <c r="AN80" i="1"/>
  <c r="AN79" i="1"/>
  <c r="AO78" i="1"/>
  <c r="AV83" i="1"/>
  <c r="AV82" i="1"/>
  <c r="AW81" i="1"/>
  <c r="AW83" i="1"/>
  <c r="AW82" i="1"/>
  <c r="AX81" i="1"/>
  <c r="AF107" i="1"/>
  <c r="AF106" i="1"/>
  <c r="AG105" i="1"/>
  <c r="AG107" i="1"/>
  <c r="AG106" i="1"/>
  <c r="AH105" i="1"/>
  <c r="AH107" i="1"/>
  <c r="AH106" i="1"/>
  <c r="AI105" i="1"/>
  <c r="AI107" i="1"/>
  <c r="AI106" i="1"/>
  <c r="AJ105" i="1"/>
  <c r="AK89" i="1"/>
  <c r="AK88" i="1"/>
  <c r="AL87" i="1"/>
  <c r="AP74" i="1"/>
  <c r="AP73" i="1"/>
  <c r="AQ72" i="1"/>
  <c r="AQ74" i="1"/>
  <c r="AQ73" i="1"/>
  <c r="AR72" i="1"/>
  <c r="AR74" i="1"/>
  <c r="AR73" i="1"/>
  <c r="AS72" i="1"/>
  <c r="AS74" i="1"/>
  <c r="AS73" i="1"/>
  <c r="AT72" i="1"/>
  <c r="AT86" i="1"/>
  <c r="AT85" i="1"/>
  <c r="AU84" i="1"/>
  <c r="AV62" i="1"/>
  <c r="AV61" i="1"/>
  <c r="AW60" i="1"/>
  <c r="AL98" i="1"/>
  <c r="AL97" i="1"/>
  <c r="AM96" i="1"/>
  <c r="AP95" i="1"/>
  <c r="AP94" i="1"/>
  <c r="AQ93" i="1"/>
  <c r="AD113" i="1"/>
  <c r="AD112" i="1"/>
  <c r="AE111" i="1"/>
  <c r="AE113" i="1"/>
  <c r="AE112" i="1"/>
  <c r="AF111" i="1"/>
  <c r="AF110" i="1"/>
  <c r="AF109" i="1"/>
  <c r="AG108" i="1"/>
  <c r="AV65" i="1"/>
  <c r="AV64" i="1"/>
  <c r="AW63" i="1"/>
  <c r="AW65" i="1"/>
  <c r="AW64" i="1"/>
  <c r="AX63" i="1"/>
  <c r="AG104" i="1"/>
  <c r="AG103" i="1"/>
  <c r="AH102" i="1"/>
  <c r="BE71" i="1"/>
  <c r="BE70" i="1"/>
  <c r="BF69" i="1"/>
  <c r="BF71" i="1"/>
  <c r="BF70" i="1"/>
  <c r="BG69" i="1"/>
  <c r="BG71" i="1"/>
  <c r="BG70" i="1"/>
  <c r="BH69" i="1"/>
  <c r="BH71" i="1"/>
  <c r="BH70" i="1"/>
  <c r="BI69" i="1"/>
  <c r="AO77" i="1"/>
  <c r="AO76" i="1"/>
  <c r="AP75" i="1"/>
  <c r="AS92" i="1"/>
  <c r="AS91" i="1"/>
  <c r="AT90" i="1"/>
  <c r="AT92" i="1"/>
  <c r="AT91" i="1"/>
  <c r="AU90" i="1"/>
  <c r="BO68" i="1"/>
  <c r="BO67" i="1"/>
  <c r="BP66" i="1"/>
  <c r="BP68" i="1"/>
  <c r="BP67" i="1"/>
  <c r="BQ66" i="1"/>
  <c r="BQ68" i="1"/>
  <c r="BQ67" i="1"/>
  <c r="BR66" i="1"/>
  <c r="AE12" i="1"/>
  <c r="AD15" i="1"/>
  <c r="AD23" i="1"/>
  <c r="C114" i="1"/>
  <c r="AE114" i="1"/>
  <c r="AE116" i="1"/>
  <c r="AE115" i="1"/>
  <c r="AF114" i="1"/>
  <c r="AF116" i="1"/>
  <c r="AF115" i="1"/>
  <c r="AG114" i="1"/>
  <c r="AT74" i="1"/>
  <c r="AT73" i="1"/>
  <c r="AU72" i="1"/>
  <c r="AU74" i="1"/>
  <c r="AU73" i="1"/>
  <c r="AV72" i="1"/>
  <c r="AX65" i="1"/>
  <c r="AX64" i="1"/>
  <c r="AY63" i="1"/>
  <c r="AQ95" i="1"/>
  <c r="AQ94" i="1"/>
  <c r="AR93" i="1"/>
  <c r="AR95" i="1"/>
  <c r="AR94" i="1"/>
  <c r="AS93" i="1"/>
  <c r="BK59" i="1"/>
  <c r="BK58" i="1"/>
  <c r="BL57" i="1"/>
  <c r="AX83" i="1"/>
  <c r="AX82" i="1"/>
  <c r="AY81" i="1"/>
  <c r="AH104" i="1"/>
  <c r="AH103" i="1"/>
  <c r="AI102" i="1"/>
  <c r="AI104" i="1"/>
  <c r="AI103" i="1"/>
  <c r="AJ102" i="1"/>
  <c r="AF113" i="1"/>
  <c r="AF112" i="1"/>
  <c r="AG111" i="1"/>
  <c r="AW62" i="1"/>
  <c r="AW61" i="1"/>
  <c r="AX60" i="1"/>
  <c r="AL89" i="1"/>
  <c r="AL88" i="1"/>
  <c r="AM87" i="1"/>
  <c r="AM89" i="1"/>
  <c r="AM88" i="1"/>
  <c r="AN87" i="1"/>
  <c r="AG116" i="1"/>
  <c r="AG115" i="1"/>
  <c r="AH114" i="1"/>
  <c r="BI71" i="1"/>
  <c r="BI70" i="1"/>
  <c r="BJ69" i="1"/>
  <c r="BJ71" i="1"/>
  <c r="BJ70" i="1"/>
  <c r="BK69" i="1"/>
  <c r="BK71" i="1"/>
  <c r="BK70" i="1"/>
  <c r="BL69" i="1"/>
  <c r="BL71" i="1"/>
  <c r="BL70" i="1"/>
  <c r="BM69" i="1"/>
  <c r="AM98" i="1"/>
  <c r="AM97" i="1"/>
  <c r="AN96" i="1"/>
  <c r="AN98" i="1"/>
  <c r="AN97" i="1"/>
  <c r="AO96" i="1"/>
  <c r="AO98" i="1"/>
  <c r="AO97" i="1"/>
  <c r="AP96" i="1"/>
  <c r="AU86" i="1"/>
  <c r="AU85" i="1"/>
  <c r="AV84" i="1"/>
  <c r="AU92" i="1"/>
  <c r="AU91" i="1"/>
  <c r="AV90" i="1"/>
  <c r="BR68" i="1"/>
  <c r="BR67" i="1"/>
  <c r="BS66" i="1"/>
  <c r="AP77" i="1"/>
  <c r="AP76" i="1"/>
  <c r="AQ75" i="1"/>
  <c r="AG110" i="1"/>
  <c r="AG109" i="1"/>
  <c r="AH108" i="1"/>
  <c r="AH110" i="1"/>
  <c r="AH109" i="1"/>
  <c r="AI108" i="1"/>
  <c r="AI110" i="1"/>
  <c r="AI109" i="1"/>
  <c r="AJ108" i="1"/>
  <c r="AJ107" i="1"/>
  <c r="AJ106" i="1"/>
  <c r="AK105" i="1"/>
  <c r="AO80" i="1"/>
  <c r="AO79" i="1"/>
  <c r="AP78" i="1"/>
  <c r="AP80" i="1"/>
  <c r="AP79" i="1"/>
  <c r="AQ78" i="1"/>
  <c r="AJ101" i="1"/>
  <c r="AJ100" i="1"/>
  <c r="AK99" i="1"/>
  <c r="AF12" i="1"/>
  <c r="AE15" i="1"/>
  <c r="AE23" i="1"/>
  <c r="C117" i="1"/>
  <c r="AF117" i="1"/>
  <c r="AF119" i="1"/>
  <c r="AF118" i="1"/>
  <c r="AG117" i="1"/>
  <c r="AG119" i="1"/>
  <c r="AG118" i="1"/>
  <c r="AH117" i="1"/>
  <c r="AH119" i="1"/>
  <c r="AH118" i="1"/>
  <c r="AI117" i="1"/>
  <c r="AI119" i="1"/>
  <c r="AI118" i="1"/>
  <c r="AJ117" i="1"/>
  <c r="AS95" i="1"/>
  <c r="AS94" i="1"/>
  <c r="AT93" i="1"/>
  <c r="AT95" i="1"/>
  <c r="AT94" i="1"/>
  <c r="AU93" i="1"/>
  <c r="AU95" i="1"/>
  <c r="AU94" i="1"/>
  <c r="AV93" i="1"/>
  <c r="AV95" i="1"/>
  <c r="AV94" i="1"/>
  <c r="AW93" i="1"/>
  <c r="AY65" i="1"/>
  <c r="AY64" i="1"/>
  <c r="AZ63" i="1"/>
  <c r="AZ65" i="1"/>
  <c r="AZ64" i="1"/>
  <c r="BA63" i="1"/>
  <c r="BA65" i="1"/>
  <c r="BA64" i="1"/>
  <c r="BB63" i="1"/>
  <c r="BB65" i="1"/>
  <c r="BB64" i="1"/>
  <c r="BC63" i="1"/>
  <c r="BC65" i="1"/>
  <c r="BC64" i="1"/>
  <c r="BD63" i="1"/>
  <c r="BD65" i="1"/>
  <c r="BD64" i="1"/>
  <c r="BE63" i="1"/>
  <c r="AK107" i="1"/>
  <c r="AK106" i="1"/>
  <c r="AL105" i="1"/>
  <c r="AL107" i="1"/>
  <c r="AL106" i="1"/>
  <c r="AM105" i="1"/>
  <c r="BS68" i="1"/>
  <c r="BS67" i="1"/>
  <c r="BT66" i="1"/>
  <c r="BT68" i="1"/>
  <c r="BT67" i="1"/>
  <c r="BU66" i="1"/>
  <c r="BU68" i="1"/>
  <c r="BU67" i="1"/>
  <c r="BV66" i="1"/>
  <c r="AH116" i="1"/>
  <c r="AH115" i="1"/>
  <c r="AI114" i="1"/>
  <c r="AI116" i="1"/>
  <c r="AI115" i="1"/>
  <c r="AJ114" i="1"/>
  <c r="AJ116" i="1"/>
  <c r="AJ115" i="1"/>
  <c r="AK114" i="1"/>
  <c r="AK116" i="1"/>
  <c r="AK115" i="1"/>
  <c r="AL114" i="1"/>
  <c r="AY83" i="1"/>
  <c r="AY82" i="1"/>
  <c r="AZ81" i="1"/>
  <c r="AJ110" i="1"/>
  <c r="AJ109" i="1"/>
  <c r="AK108" i="1"/>
  <c r="AV92" i="1"/>
  <c r="AV91" i="1"/>
  <c r="AW90" i="1"/>
  <c r="AW92" i="1"/>
  <c r="AW91" i="1"/>
  <c r="AX90" i="1"/>
  <c r="AX92" i="1"/>
  <c r="AX91" i="1"/>
  <c r="AY90" i="1"/>
  <c r="AY92" i="1"/>
  <c r="AY91" i="1"/>
  <c r="AZ90" i="1"/>
  <c r="AZ92" i="1"/>
  <c r="AZ91" i="1"/>
  <c r="BA90" i="1"/>
  <c r="BA92" i="1"/>
  <c r="BA91" i="1"/>
  <c r="BB90" i="1"/>
  <c r="BB92" i="1"/>
  <c r="BB91" i="1"/>
  <c r="BC90" i="1"/>
  <c r="BC92" i="1"/>
  <c r="BC91" i="1"/>
  <c r="BD90" i="1"/>
  <c r="AN89" i="1"/>
  <c r="AN88" i="1"/>
  <c r="AO87" i="1"/>
  <c r="AO89" i="1"/>
  <c r="AO88" i="1"/>
  <c r="AP87" i="1"/>
  <c r="BL59" i="1"/>
  <c r="BL58" i="1"/>
  <c r="BM57" i="1"/>
  <c r="BM59" i="1"/>
  <c r="BM58" i="1"/>
  <c r="BN57" i="1"/>
  <c r="BN59" i="1"/>
  <c r="BN58" i="1"/>
  <c r="BO57" i="1"/>
  <c r="AP98" i="1"/>
  <c r="AP97" i="1"/>
  <c r="AQ96" i="1"/>
  <c r="AX62" i="1"/>
  <c r="AX61" i="1"/>
  <c r="AY60" i="1"/>
  <c r="AY62" i="1"/>
  <c r="AY61" i="1"/>
  <c r="AZ60" i="1"/>
  <c r="AZ62" i="1"/>
  <c r="AZ61" i="1"/>
  <c r="BA60" i="1"/>
  <c r="AJ119" i="1"/>
  <c r="AJ118" i="1"/>
  <c r="AK117" i="1"/>
  <c r="AK101" i="1"/>
  <c r="AK100" i="1"/>
  <c r="AL99" i="1"/>
  <c r="AQ77" i="1"/>
  <c r="AQ76" i="1"/>
  <c r="AR75" i="1"/>
  <c r="AJ104" i="1"/>
  <c r="AJ103" i="1"/>
  <c r="AK102" i="1"/>
  <c r="AQ80" i="1"/>
  <c r="AQ79" i="1"/>
  <c r="AR78" i="1"/>
  <c r="AV86" i="1"/>
  <c r="AV85" i="1"/>
  <c r="AW84" i="1"/>
  <c r="AW86" i="1"/>
  <c r="AW85" i="1"/>
  <c r="AX84" i="1"/>
  <c r="AX86" i="1"/>
  <c r="AX85" i="1"/>
  <c r="AY84" i="1"/>
  <c r="BM71" i="1"/>
  <c r="BM70" i="1"/>
  <c r="BN69" i="1"/>
  <c r="BN71" i="1"/>
  <c r="BN70" i="1"/>
  <c r="BO69" i="1"/>
  <c r="BO71" i="1"/>
  <c r="BO70" i="1"/>
  <c r="BP69" i="1"/>
  <c r="BP71" i="1"/>
  <c r="BP70" i="1"/>
  <c r="BQ69" i="1"/>
  <c r="AG113" i="1"/>
  <c r="AG112" i="1"/>
  <c r="AH111" i="1"/>
  <c r="AV74" i="1"/>
  <c r="AV73" i="1"/>
  <c r="AW72" i="1"/>
  <c r="AW74" i="1"/>
  <c r="AW73" i="1"/>
  <c r="AX72" i="1"/>
  <c r="AX74" i="1"/>
  <c r="AX73" i="1"/>
  <c r="AY72" i="1"/>
  <c r="AY74" i="1"/>
  <c r="AY73" i="1"/>
  <c r="AZ72" i="1"/>
  <c r="AZ74" i="1"/>
  <c r="AZ73" i="1"/>
  <c r="BA72" i="1"/>
  <c r="BA74" i="1"/>
  <c r="BA73" i="1"/>
  <c r="BB72" i="1"/>
  <c r="AG12" i="1"/>
  <c r="AF15" i="1"/>
  <c r="AF23" i="1"/>
  <c r="C120" i="1"/>
  <c r="AG120" i="1"/>
  <c r="BQ71" i="1"/>
  <c r="BQ70" i="1"/>
  <c r="BR69" i="1"/>
  <c r="AK104" i="1"/>
  <c r="AK103" i="1"/>
  <c r="AL102" i="1"/>
  <c r="AL104" i="1"/>
  <c r="AL103" i="1"/>
  <c r="AM102" i="1"/>
  <c r="AK119" i="1"/>
  <c r="AK118" i="1"/>
  <c r="AL117" i="1"/>
  <c r="AL119" i="1"/>
  <c r="AL118" i="1"/>
  <c r="AM117" i="1"/>
  <c r="AY86" i="1"/>
  <c r="AY85" i="1"/>
  <c r="AZ84" i="1"/>
  <c r="AZ86" i="1"/>
  <c r="AZ85" i="1"/>
  <c r="BA84" i="1"/>
  <c r="BA86" i="1"/>
  <c r="BA85" i="1"/>
  <c r="BB84" i="1"/>
  <c r="BB86" i="1"/>
  <c r="BB85" i="1"/>
  <c r="BC84" i="1"/>
  <c r="BV68" i="1"/>
  <c r="BV67" i="1"/>
  <c r="BW66" i="1"/>
  <c r="AZ83" i="1"/>
  <c r="AZ82" i="1"/>
  <c r="BA81" i="1"/>
  <c r="BD92" i="1"/>
  <c r="BD91" i="1"/>
  <c r="BE90" i="1"/>
  <c r="BE92" i="1"/>
  <c r="BE91" i="1"/>
  <c r="BF90" i="1"/>
  <c r="BF92" i="1"/>
  <c r="BF91" i="1"/>
  <c r="BG90" i="1"/>
  <c r="BO59" i="1"/>
  <c r="BO58" i="1"/>
  <c r="BP57" i="1"/>
  <c r="AK110" i="1"/>
  <c r="AK109" i="1"/>
  <c r="AL108" i="1"/>
  <c r="AL110" i="1"/>
  <c r="AL109" i="1"/>
  <c r="AM108" i="1"/>
  <c r="AM110" i="1"/>
  <c r="AM109" i="1"/>
  <c r="AN108" i="1"/>
  <c r="AN110" i="1"/>
  <c r="AN109" i="1"/>
  <c r="AO108" i="1"/>
  <c r="AL101" i="1"/>
  <c r="AL100" i="1"/>
  <c r="AM99" i="1"/>
  <c r="AM101" i="1"/>
  <c r="AM100" i="1"/>
  <c r="AN99" i="1"/>
  <c r="AG122" i="1"/>
  <c r="AG121" i="1"/>
  <c r="AH120" i="1"/>
  <c r="AH113" i="1"/>
  <c r="AH112" i="1"/>
  <c r="AI111" i="1"/>
  <c r="AI113" i="1"/>
  <c r="AI112" i="1"/>
  <c r="AJ111" i="1"/>
  <c r="AJ113" i="1"/>
  <c r="AJ112" i="1"/>
  <c r="AK111" i="1"/>
  <c r="AK113" i="1"/>
  <c r="AK112" i="1"/>
  <c r="AL111" i="1"/>
  <c r="BA62" i="1"/>
  <c r="BA61" i="1"/>
  <c r="BB60" i="1"/>
  <c r="BB62" i="1"/>
  <c r="BB61" i="1"/>
  <c r="BC60" i="1"/>
  <c r="BC62" i="1"/>
  <c r="BC61" i="1"/>
  <c r="BD60" i="1"/>
  <c r="BD62" i="1"/>
  <c r="BD61" i="1"/>
  <c r="BE60" i="1"/>
  <c r="BE65" i="1"/>
  <c r="BE64" i="1"/>
  <c r="BF63" i="1"/>
  <c r="BF65" i="1"/>
  <c r="BF64" i="1"/>
  <c r="BG63" i="1"/>
  <c r="BG65" i="1"/>
  <c r="BG64" i="1"/>
  <c r="BH63" i="1"/>
  <c r="BH65" i="1"/>
  <c r="BH64" i="1"/>
  <c r="BI63" i="1"/>
  <c r="BI65" i="1"/>
  <c r="BI64" i="1"/>
  <c r="BJ63" i="1"/>
  <c r="BJ65" i="1"/>
  <c r="BJ64" i="1"/>
  <c r="BK63" i="1"/>
  <c r="BK65" i="1"/>
  <c r="BK64" i="1"/>
  <c r="BL63" i="1"/>
  <c r="BL65" i="1"/>
  <c r="BL64" i="1"/>
  <c r="BM63" i="1"/>
  <c r="BB74" i="1"/>
  <c r="BB73" i="1"/>
  <c r="BC72" i="1"/>
  <c r="BC74" i="1"/>
  <c r="BC73" i="1"/>
  <c r="BD72" i="1"/>
  <c r="AR80" i="1"/>
  <c r="AR79" i="1"/>
  <c r="AS78" i="1"/>
  <c r="AS80" i="1"/>
  <c r="AS79" i="1"/>
  <c r="AT78" i="1"/>
  <c r="AR77" i="1"/>
  <c r="AR76" i="1"/>
  <c r="AS75" i="1"/>
  <c r="AS77" i="1"/>
  <c r="AS76" i="1"/>
  <c r="AT75" i="1"/>
  <c r="AQ98" i="1"/>
  <c r="AQ97" i="1"/>
  <c r="AR96" i="1"/>
  <c r="AR98" i="1"/>
  <c r="AR97" i="1"/>
  <c r="AS96" i="1"/>
  <c r="AS98" i="1"/>
  <c r="AS97" i="1"/>
  <c r="AT96" i="1"/>
  <c r="AT98" i="1"/>
  <c r="AT97" i="1"/>
  <c r="AU96" i="1"/>
  <c r="AP89" i="1"/>
  <c r="AP88" i="1"/>
  <c r="AQ87" i="1"/>
  <c r="AL116" i="1"/>
  <c r="AL115" i="1"/>
  <c r="AM114" i="1"/>
  <c r="AM116" i="1"/>
  <c r="AM115" i="1"/>
  <c r="AN114" i="1"/>
  <c r="AN116" i="1"/>
  <c r="AN115" i="1"/>
  <c r="AO114" i="1"/>
  <c r="AO116" i="1"/>
  <c r="AO115" i="1"/>
  <c r="AP114" i="1"/>
  <c r="AM107" i="1"/>
  <c r="AM106" i="1"/>
  <c r="AN105" i="1"/>
  <c r="AW95" i="1"/>
  <c r="AW94" i="1"/>
  <c r="AX93" i="1"/>
  <c r="AX95" i="1"/>
  <c r="AX94" i="1"/>
  <c r="AY93" i="1"/>
  <c r="AY95" i="1"/>
  <c r="AY94" i="1"/>
  <c r="AZ93" i="1"/>
  <c r="AZ95" i="1"/>
  <c r="AZ94" i="1"/>
  <c r="BA93" i="1"/>
  <c r="AH12" i="1"/>
  <c r="AG15" i="1"/>
  <c r="AG23" i="1"/>
  <c r="C123" i="1"/>
  <c r="AH123" i="1"/>
  <c r="AH125" i="1"/>
  <c r="AH124" i="1"/>
  <c r="AI123" i="1"/>
  <c r="BA95" i="1"/>
  <c r="BA94" i="1"/>
  <c r="BB93" i="1"/>
  <c r="BB95" i="1"/>
  <c r="BB94" i="1"/>
  <c r="BC93" i="1"/>
  <c r="AL113" i="1"/>
  <c r="AL112" i="1"/>
  <c r="AM111" i="1"/>
  <c r="BC86" i="1"/>
  <c r="BC85" i="1"/>
  <c r="BD84" i="1"/>
  <c r="AP116" i="1"/>
  <c r="AP115" i="1"/>
  <c r="AQ114" i="1"/>
  <c r="AQ116" i="1"/>
  <c r="AQ115" i="1"/>
  <c r="AR114" i="1"/>
  <c r="BG92" i="1"/>
  <c r="BG91" i="1"/>
  <c r="BH90" i="1"/>
  <c r="AO110" i="1"/>
  <c r="AO109" i="1"/>
  <c r="AP108" i="1"/>
  <c r="BW68" i="1"/>
  <c r="BW67" i="1"/>
  <c r="BX66" i="1"/>
  <c r="AN107" i="1"/>
  <c r="AN106" i="1"/>
  <c r="AO105" i="1"/>
  <c r="BP59" i="1"/>
  <c r="BP58" i="1"/>
  <c r="BQ57" i="1"/>
  <c r="BQ59" i="1"/>
  <c r="BQ58" i="1"/>
  <c r="BR57" i="1"/>
  <c r="BR59" i="1"/>
  <c r="BR58" i="1"/>
  <c r="BS57" i="1"/>
  <c r="AT77" i="1"/>
  <c r="AT76" i="1"/>
  <c r="AU75" i="1"/>
  <c r="AN101" i="1"/>
  <c r="AN100" i="1"/>
  <c r="AO99" i="1"/>
  <c r="AO101" i="1"/>
  <c r="AO100" i="1"/>
  <c r="AP99" i="1"/>
  <c r="AP101" i="1"/>
  <c r="AP100" i="1"/>
  <c r="AQ99" i="1"/>
  <c r="BA83" i="1"/>
  <c r="BA82" i="1"/>
  <c r="BB81" i="1"/>
  <c r="AU98" i="1"/>
  <c r="AU97" i="1"/>
  <c r="AV96" i="1"/>
  <c r="AV98" i="1"/>
  <c r="AV97" i="1"/>
  <c r="AW96" i="1"/>
  <c r="AW98" i="1"/>
  <c r="AW97" i="1"/>
  <c r="AX96" i="1"/>
  <c r="AX98" i="1"/>
  <c r="AX97" i="1"/>
  <c r="AY96" i="1"/>
  <c r="AT80" i="1"/>
  <c r="AT79" i="1"/>
  <c r="AU78" i="1"/>
  <c r="BM65" i="1"/>
  <c r="BM64" i="1"/>
  <c r="BN63" i="1"/>
  <c r="AM104" i="1"/>
  <c r="AM103" i="1"/>
  <c r="AN102" i="1"/>
  <c r="AN104" i="1"/>
  <c r="AN103" i="1"/>
  <c r="AO102" i="1"/>
  <c r="AO104" i="1"/>
  <c r="AO103" i="1"/>
  <c r="AP102" i="1"/>
  <c r="AI125" i="1"/>
  <c r="AI124" i="1"/>
  <c r="AJ123" i="1"/>
  <c r="AJ125" i="1"/>
  <c r="AJ124" i="1"/>
  <c r="AK123" i="1"/>
  <c r="AK125" i="1"/>
  <c r="AK124" i="1"/>
  <c r="AL123" i="1"/>
  <c r="AL125" i="1"/>
  <c r="AL124" i="1"/>
  <c r="AM123" i="1"/>
  <c r="AM125" i="1"/>
  <c r="AM124" i="1"/>
  <c r="AN123" i="1"/>
  <c r="AN125" i="1"/>
  <c r="AN124" i="1"/>
  <c r="AO123" i="1"/>
  <c r="AO125" i="1"/>
  <c r="AO124" i="1"/>
  <c r="AP123" i="1"/>
  <c r="AP125" i="1"/>
  <c r="AP124" i="1"/>
  <c r="AQ123" i="1"/>
  <c r="AQ125" i="1"/>
  <c r="AQ124" i="1"/>
  <c r="AR123" i="1"/>
  <c r="AR125" i="1"/>
  <c r="AR124" i="1"/>
  <c r="AS123" i="1"/>
  <c r="AS125" i="1"/>
  <c r="AS124" i="1"/>
  <c r="AT123" i="1"/>
  <c r="AT125" i="1"/>
  <c r="AT124" i="1"/>
  <c r="AU123" i="1"/>
  <c r="AU125" i="1"/>
  <c r="AU124" i="1"/>
  <c r="AV123" i="1"/>
  <c r="AV125" i="1"/>
  <c r="AV124" i="1"/>
  <c r="AW123" i="1"/>
  <c r="AW125" i="1"/>
  <c r="AW124" i="1"/>
  <c r="AX123" i="1"/>
  <c r="AX125" i="1"/>
  <c r="AX124" i="1"/>
  <c r="AY123" i="1"/>
  <c r="AY125" i="1"/>
  <c r="AY124" i="1"/>
  <c r="AZ123" i="1"/>
  <c r="AZ125" i="1"/>
  <c r="AZ124" i="1"/>
  <c r="BA123" i="1"/>
  <c r="BA125" i="1"/>
  <c r="BA124" i="1"/>
  <c r="BB123" i="1"/>
  <c r="BB125" i="1"/>
  <c r="BB124" i="1"/>
  <c r="BC123" i="1"/>
  <c r="AQ89" i="1"/>
  <c r="AQ88" i="1"/>
  <c r="AR87" i="1"/>
  <c r="BD74" i="1"/>
  <c r="BD73" i="1"/>
  <c r="BE72" i="1"/>
  <c r="BE74" i="1"/>
  <c r="BE73" i="1"/>
  <c r="BF72" i="1"/>
  <c r="BE62" i="1"/>
  <c r="BE61" i="1"/>
  <c r="BF60" i="1"/>
  <c r="BF62" i="1"/>
  <c r="BF61" i="1"/>
  <c r="BG60" i="1"/>
  <c r="BG62" i="1"/>
  <c r="BG61" i="1"/>
  <c r="BH60" i="1"/>
  <c r="BH62" i="1"/>
  <c r="BH61" i="1"/>
  <c r="BI60" i="1"/>
  <c r="AH122" i="1"/>
  <c r="AH121" i="1"/>
  <c r="AI120" i="1"/>
  <c r="AM119" i="1"/>
  <c r="AM118" i="1"/>
  <c r="AN117" i="1"/>
  <c r="AN119" i="1"/>
  <c r="AN118" i="1"/>
  <c r="AO117" i="1"/>
  <c r="AO119" i="1"/>
  <c r="AO118" i="1"/>
  <c r="AP117" i="1"/>
  <c r="BR71" i="1"/>
  <c r="BR70" i="1"/>
  <c r="BS69" i="1"/>
  <c r="BS71" i="1"/>
  <c r="BS70" i="1"/>
  <c r="BT69" i="1"/>
  <c r="BT71" i="1"/>
  <c r="BT70" i="1"/>
  <c r="BU69" i="1"/>
  <c r="AI12" i="1"/>
  <c r="AH15" i="1"/>
  <c r="AH23" i="1"/>
  <c r="C126" i="1"/>
  <c r="AI126" i="1"/>
  <c r="AI128" i="1"/>
  <c r="AI127" i="1"/>
  <c r="AJ126" i="1"/>
  <c r="AJ128" i="1"/>
  <c r="AJ127" i="1"/>
  <c r="AK126" i="1"/>
  <c r="AK128" i="1"/>
  <c r="AK127" i="1"/>
  <c r="AL126" i="1"/>
  <c r="AU77" i="1"/>
  <c r="AU76" i="1"/>
  <c r="AV75" i="1"/>
  <c r="BF74" i="1"/>
  <c r="BF73" i="1"/>
  <c r="BG72" i="1"/>
  <c r="BG74" i="1"/>
  <c r="BG73" i="1"/>
  <c r="BH72" i="1"/>
  <c r="BS59" i="1"/>
  <c r="BS58" i="1"/>
  <c r="BT57" i="1"/>
  <c r="AR89" i="1"/>
  <c r="AR88" i="1"/>
  <c r="AS87" i="1"/>
  <c r="AR116" i="1"/>
  <c r="AR115" i="1"/>
  <c r="AS114" i="1"/>
  <c r="BC125" i="1"/>
  <c r="BC124" i="1"/>
  <c r="BD123" i="1"/>
  <c r="BD125" i="1"/>
  <c r="BD124" i="1"/>
  <c r="BE123" i="1"/>
  <c r="BE125" i="1"/>
  <c r="BE124" i="1"/>
  <c r="BF123" i="1"/>
  <c r="BC95" i="1"/>
  <c r="BC94" i="1"/>
  <c r="BD93" i="1"/>
  <c r="BD95" i="1"/>
  <c r="BD94" i="1"/>
  <c r="BE93" i="1"/>
  <c r="AP119" i="1"/>
  <c r="AP118" i="1"/>
  <c r="AQ117" i="1"/>
  <c r="AQ119" i="1"/>
  <c r="AQ118" i="1"/>
  <c r="AR117" i="1"/>
  <c r="AR119" i="1"/>
  <c r="AR118" i="1"/>
  <c r="AS117" i="1"/>
  <c r="AS119" i="1"/>
  <c r="AS118" i="1"/>
  <c r="AT117" i="1"/>
  <c r="AT119" i="1"/>
  <c r="AT118" i="1"/>
  <c r="AU117" i="1"/>
  <c r="AU119" i="1"/>
  <c r="AU118" i="1"/>
  <c r="AV117" i="1"/>
  <c r="AV119" i="1"/>
  <c r="AV118" i="1"/>
  <c r="AW117" i="1"/>
  <c r="AP104" i="1"/>
  <c r="AP103" i="1"/>
  <c r="AQ102" i="1"/>
  <c r="AU80" i="1"/>
  <c r="AU79" i="1"/>
  <c r="AV78" i="1"/>
  <c r="BB83" i="1"/>
  <c r="BB82" i="1"/>
  <c r="BC81" i="1"/>
  <c r="AO107" i="1"/>
  <c r="AO106" i="1"/>
  <c r="AP105" i="1"/>
  <c r="AP110" i="1"/>
  <c r="AP109" i="1"/>
  <c r="AQ108" i="1"/>
  <c r="AQ110" i="1"/>
  <c r="AQ109" i="1"/>
  <c r="AR108" i="1"/>
  <c r="AR110" i="1"/>
  <c r="AR109" i="1"/>
  <c r="AS108" i="1"/>
  <c r="AM113" i="1"/>
  <c r="AM112" i="1"/>
  <c r="AN111" i="1"/>
  <c r="AN113" i="1"/>
  <c r="AN112" i="1"/>
  <c r="AO111" i="1"/>
  <c r="AL128" i="1"/>
  <c r="AL127" i="1"/>
  <c r="AM126" i="1"/>
  <c r="AM128" i="1"/>
  <c r="AM127" i="1"/>
  <c r="AN126" i="1"/>
  <c r="AN128" i="1"/>
  <c r="AN127" i="1"/>
  <c r="AO126" i="1"/>
  <c r="AO128" i="1"/>
  <c r="AO127" i="1"/>
  <c r="AP126" i="1"/>
  <c r="AP128" i="1"/>
  <c r="AP127" i="1"/>
  <c r="AQ126" i="1"/>
  <c r="BI62" i="1"/>
  <c r="BI61" i="1"/>
  <c r="BJ60" i="1"/>
  <c r="BJ62" i="1"/>
  <c r="BJ61" i="1"/>
  <c r="BK60" i="1"/>
  <c r="BK62" i="1"/>
  <c r="BK61" i="1"/>
  <c r="BL60" i="1"/>
  <c r="BU71" i="1"/>
  <c r="BU70" i="1"/>
  <c r="BV69" i="1"/>
  <c r="BV71" i="1"/>
  <c r="BV70" i="1"/>
  <c r="BW69" i="1"/>
  <c r="BW71" i="1"/>
  <c r="BW70" i="1"/>
  <c r="BX69" i="1"/>
  <c r="BX71" i="1"/>
  <c r="BX70" i="1"/>
  <c r="BY69" i="1"/>
  <c r="AI122" i="1"/>
  <c r="AI121" i="1"/>
  <c r="AJ120" i="1"/>
  <c r="AJ122" i="1"/>
  <c r="AJ121" i="1"/>
  <c r="AK120" i="1"/>
  <c r="AK122" i="1"/>
  <c r="AK121" i="1"/>
  <c r="AL120" i="1"/>
  <c r="BN65" i="1"/>
  <c r="BN64" i="1"/>
  <c r="BO63" i="1"/>
  <c r="BO65" i="1"/>
  <c r="BO64" i="1"/>
  <c r="BP63" i="1"/>
  <c r="BP65" i="1"/>
  <c r="BP64" i="1"/>
  <c r="BQ63" i="1"/>
  <c r="AY98" i="1"/>
  <c r="AY97" i="1"/>
  <c r="AZ96" i="1"/>
  <c r="AQ101" i="1"/>
  <c r="AQ100" i="1"/>
  <c r="AR99" i="1"/>
  <c r="AR101" i="1"/>
  <c r="AR100" i="1"/>
  <c r="AS99" i="1"/>
  <c r="BX68" i="1"/>
  <c r="BX67" i="1"/>
  <c r="BY66" i="1"/>
  <c r="BY68" i="1"/>
  <c r="BY67" i="1"/>
  <c r="BZ66" i="1"/>
  <c r="BZ68" i="1"/>
  <c r="BZ67" i="1"/>
  <c r="CA66" i="1"/>
  <c r="CA68" i="1"/>
  <c r="CA67" i="1"/>
  <c r="CB66" i="1"/>
  <c r="BH92" i="1"/>
  <c r="BH91" i="1"/>
  <c r="BI90" i="1"/>
  <c r="BI92" i="1"/>
  <c r="BI91" i="1"/>
  <c r="BJ90" i="1"/>
  <c r="BJ92" i="1"/>
  <c r="BJ91" i="1"/>
  <c r="BK90" i="1"/>
  <c r="BK92" i="1"/>
  <c r="BK91" i="1"/>
  <c r="BL90" i="1"/>
  <c r="BD86" i="1"/>
  <c r="BD85" i="1"/>
  <c r="BE84" i="1"/>
  <c r="AJ12" i="1"/>
  <c r="AI15" i="1"/>
  <c r="AI23" i="1"/>
  <c r="C129" i="1"/>
  <c r="AJ129" i="1"/>
  <c r="AW119" i="1"/>
  <c r="AW118" i="1"/>
  <c r="AX117" i="1"/>
  <c r="AX119" i="1"/>
  <c r="AX118" i="1"/>
  <c r="AY117" i="1"/>
  <c r="AY119" i="1"/>
  <c r="AY118" i="1"/>
  <c r="AZ117" i="1"/>
  <c r="AZ119" i="1"/>
  <c r="AZ118" i="1"/>
  <c r="BA117" i="1"/>
  <c r="AV80" i="1"/>
  <c r="AV79" i="1"/>
  <c r="AW78" i="1"/>
  <c r="AW80" i="1"/>
  <c r="AW79" i="1"/>
  <c r="AX78" i="1"/>
  <c r="AX80" i="1"/>
  <c r="AX79" i="1"/>
  <c r="AY78" i="1"/>
  <c r="BH74" i="1"/>
  <c r="BH73" i="1"/>
  <c r="BI72" i="1"/>
  <c r="BI74" i="1"/>
  <c r="BI73" i="1"/>
  <c r="BJ72" i="1"/>
  <c r="AL122" i="1"/>
  <c r="AL121" i="1"/>
  <c r="AM120" i="1"/>
  <c r="AM122" i="1"/>
  <c r="AM121" i="1"/>
  <c r="AN120" i="1"/>
  <c r="AS116" i="1"/>
  <c r="AS115" i="1"/>
  <c r="AT114" i="1"/>
  <c r="AT116" i="1"/>
  <c r="AT115" i="1"/>
  <c r="AU114" i="1"/>
  <c r="AU116" i="1"/>
  <c r="AU115" i="1"/>
  <c r="AV114" i="1"/>
  <c r="CB68" i="1"/>
  <c r="CB67" i="1"/>
  <c r="CC66" i="1"/>
  <c r="CC68" i="1"/>
  <c r="CC67" i="1"/>
  <c r="CD66" i="1"/>
  <c r="BF125" i="1"/>
  <c r="BF124" i="1"/>
  <c r="BG123" i="1"/>
  <c r="BG125" i="1"/>
  <c r="BG124" i="1"/>
  <c r="BH123" i="1"/>
  <c r="BE86" i="1"/>
  <c r="BE85" i="1"/>
  <c r="BF84" i="1"/>
  <c r="BF86" i="1"/>
  <c r="BF85" i="1"/>
  <c r="BG84" i="1"/>
  <c r="AZ98" i="1"/>
  <c r="AZ97" i="1"/>
  <c r="BA96" i="1"/>
  <c r="BL62" i="1"/>
  <c r="BL61" i="1"/>
  <c r="BM60" i="1"/>
  <c r="AO113" i="1"/>
  <c r="AO112" i="1"/>
  <c r="AP111" i="1"/>
  <c r="AP113" i="1"/>
  <c r="AP112" i="1"/>
  <c r="AQ111" i="1"/>
  <c r="AQ113" i="1"/>
  <c r="AQ112" i="1"/>
  <c r="AR111" i="1"/>
  <c r="AR113" i="1"/>
  <c r="AR112" i="1"/>
  <c r="AS111" i="1"/>
  <c r="AS113" i="1"/>
  <c r="AS112" i="1"/>
  <c r="AT111" i="1"/>
  <c r="AT113" i="1"/>
  <c r="AT112" i="1"/>
  <c r="AU111" i="1"/>
  <c r="AU113" i="1"/>
  <c r="AU112" i="1"/>
  <c r="AV111" i="1"/>
  <c r="AV113" i="1"/>
  <c r="AV112" i="1"/>
  <c r="AW111" i="1"/>
  <c r="AW113" i="1"/>
  <c r="AW112" i="1"/>
  <c r="AX111" i="1"/>
  <c r="AX113" i="1"/>
  <c r="AX112" i="1"/>
  <c r="AY111" i="1"/>
  <c r="AY113" i="1"/>
  <c r="AY112" i="1"/>
  <c r="AZ111" i="1"/>
  <c r="AP107" i="1"/>
  <c r="AP106" i="1"/>
  <c r="AQ105" i="1"/>
  <c r="AQ107" i="1"/>
  <c r="AQ106" i="1"/>
  <c r="AR105" i="1"/>
  <c r="AR107" i="1"/>
  <c r="AR106" i="1"/>
  <c r="AS105" i="1"/>
  <c r="AS89" i="1"/>
  <c r="AS88" i="1"/>
  <c r="AT87" i="1"/>
  <c r="AJ131" i="1"/>
  <c r="AJ130" i="1"/>
  <c r="AK129" i="1"/>
  <c r="BL92" i="1"/>
  <c r="BL91" i="1"/>
  <c r="BM90" i="1"/>
  <c r="BM92" i="1"/>
  <c r="BM91" i="1"/>
  <c r="BN90" i="1"/>
  <c r="BN92" i="1"/>
  <c r="BN91" i="1"/>
  <c r="BO90" i="1"/>
  <c r="AS101" i="1"/>
  <c r="AS100" i="1"/>
  <c r="AT99" i="1"/>
  <c r="BQ65" i="1"/>
  <c r="BQ64" i="1"/>
  <c r="BR63" i="1"/>
  <c r="BR65" i="1"/>
  <c r="BR64" i="1"/>
  <c r="BS63" i="1"/>
  <c r="BS65" i="1"/>
  <c r="BS64" i="1"/>
  <c r="BT63" i="1"/>
  <c r="BT65" i="1"/>
  <c r="BT64" i="1"/>
  <c r="BU63" i="1"/>
  <c r="BY71" i="1"/>
  <c r="BY70" i="1"/>
  <c r="BZ69" i="1"/>
  <c r="AQ128" i="1"/>
  <c r="AQ127" i="1"/>
  <c r="AR126" i="1"/>
  <c r="AS110" i="1"/>
  <c r="AS109" i="1"/>
  <c r="AT108" i="1"/>
  <c r="BC83" i="1"/>
  <c r="BC82" i="1"/>
  <c r="BD81" i="1"/>
  <c r="AQ104" i="1"/>
  <c r="AQ103" i="1"/>
  <c r="AR102" i="1"/>
  <c r="AR104" i="1"/>
  <c r="AR103" i="1"/>
  <c r="AS102" i="1"/>
  <c r="BE95" i="1"/>
  <c r="BE94" i="1"/>
  <c r="BF93" i="1"/>
  <c r="BT59" i="1"/>
  <c r="BT58" i="1"/>
  <c r="BU57" i="1"/>
  <c r="BU59" i="1"/>
  <c r="BU58" i="1"/>
  <c r="BV57" i="1"/>
  <c r="BV59" i="1"/>
  <c r="BV58" i="1"/>
  <c r="BW57" i="1"/>
  <c r="AV77" i="1"/>
  <c r="AV76" i="1"/>
  <c r="AW75" i="1"/>
  <c r="AW77" i="1"/>
  <c r="AW76" i="1"/>
  <c r="AX75" i="1"/>
  <c r="AK12" i="1"/>
  <c r="AJ15" i="1"/>
  <c r="AJ23" i="1"/>
  <c r="C132" i="1"/>
  <c r="AK132" i="1"/>
  <c r="AK134" i="1"/>
  <c r="AK133" i="1"/>
  <c r="AL132" i="1"/>
  <c r="BU65" i="1"/>
  <c r="BU64" i="1"/>
  <c r="BV63" i="1"/>
  <c r="BV65" i="1"/>
  <c r="BV64" i="1"/>
  <c r="BW63" i="1"/>
  <c r="BW65" i="1"/>
  <c r="BW64" i="1"/>
  <c r="BX63" i="1"/>
  <c r="BX65" i="1"/>
  <c r="BX64" i="1"/>
  <c r="BY63" i="1"/>
  <c r="BM62" i="1"/>
  <c r="BM61" i="1"/>
  <c r="BN60" i="1"/>
  <c r="AV116" i="1"/>
  <c r="AV115" i="1"/>
  <c r="AW114" i="1"/>
  <c r="AW116" i="1"/>
  <c r="AW115" i="1"/>
  <c r="AX114" i="1"/>
  <c r="AX116" i="1"/>
  <c r="AX115" i="1"/>
  <c r="AY114" i="1"/>
  <c r="AY116" i="1"/>
  <c r="AY115" i="1"/>
  <c r="AZ114" i="1"/>
  <c r="BF95" i="1"/>
  <c r="BF94" i="1"/>
  <c r="BG93" i="1"/>
  <c r="AT110" i="1"/>
  <c r="AT109" i="1"/>
  <c r="AU108" i="1"/>
  <c r="AU110" i="1"/>
  <c r="AU109" i="1"/>
  <c r="AV108" i="1"/>
  <c r="AV110" i="1"/>
  <c r="AV109" i="1"/>
  <c r="AW108" i="1"/>
  <c r="BD83" i="1"/>
  <c r="BD82" i="1"/>
  <c r="BE81" i="1"/>
  <c r="BE83" i="1"/>
  <c r="BE82" i="1"/>
  <c r="BF81" i="1"/>
  <c r="BF83" i="1"/>
  <c r="BF82" i="1"/>
  <c r="BG81" i="1"/>
  <c r="BZ71" i="1"/>
  <c r="BZ70" i="1"/>
  <c r="CA69" i="1"/>
  <c r="CA71" i="1"/>
  <c r="CA70" i="1"/>
  <c r="CB69" i="1"/>
  <c r="CB71" i="1"/>
  <c r="CB70" i="1"/>
  <c r="CC69" i="1"/>
  <c r="AT89" i="1"/>
  <c r="AT88" i="1"/>
  <c r="AU87" i="1"/>
  <c r="CD68" i="1"/>
  <c r="CD67" i="1"/>
  <c r="CE66" i="1"/>
  <c r="BJ74" i="1"/>
  <c r="BJ73" i="1"/>
  <c r="BK72" i="1"/>
  <c r="BK74" i="1"/>
  <c r="BK73" i="1"/>
  <c r="BL72" i="1"/>
  <c r="BL74" i="1"/>
  <c r="BL73" i="1"/>
  <c r="BM72" i="1"/>
  <c r="BM74" i="1"/>
  <c r="BM73" i="1"/>
  <c r="BN72" i="1"/>
  <c r="BN74" i="1"/>
  <c r="BN73" i="1"/>
  <c r="BO72" i="1"/>
  <c r="BO74" i="1"/>
  <c r="BO73" i="1"/>
  <c r="BP72" i="1"/>
  <c r="BW59" i="1"/>
  <c r="BW58" i="1"/>
  <c r="BX57" i="1"/>
  <c r="AS104" i="1"/>
  <c r="AS103" i="1"/>
  <c r="AT102" i="1"/>
  <c r="AT101" i="1"/>
  <c r="AT100" i="1"/>
  <c r="AU99" i="1"/>
  <c r="AK131" i="1"/>
  <c r="AK130" i="1"/>
  <c r="AL129" i="1"/>
  <c r="AS107" i="1"/>
  <c r="AS106" i="1"/>
  <c r="AT105" i="1"/>
  <c r="AT107" i="1"/>
  <c r="AT106" i="1"/>
  <c r="AU105" i="1"/>
  <c r="AU107" i="1"/>
  <c r="AU106" i="1"/>
  <c r="AV105" i="1"/>
  <c r="BG86" i="1"/>
  <c r="BG85" i="1"/>
  <c r="BH84" i="1"/>
  <c r="AN122" i="1"/>
  <c r="AN121" i="1"/>
  <c r="AO120" i="1"/>
  <c r="AY80" i="1"/>
  <c r="AY79" i="1"/>
  <c r="AZ78" i="1"/>
  <c r="AL134" i="1"/>
  <c r="AL133" i="1"/>
  <c r="AM132" i="1"/>
  <c r="AM134" i="1"/>
  <c r="AM133" i="1"/>
  <c r="AN132" i="1"/>
  <c r="AN134" i="1"/>
  <c r="AN133" i="1"/>
  <c r="AO132" i="1"/>
  <c r="AO134" i="1"/>
  <c r="AO133" i="1"/>
  <c r="AP132" i="1"/>
  <c r="AP134" i="1"/>
  <c r="AP133" i="1"/>
  <c r="AQ132" i="1"/>
  <c r="AQ134" i="1"/>
  <c r="AQ133" i="1"/>
  <c r="AR132" i="1"/>
  <c r="AR134" i="1"/>
  <c r="AR133" i="1"/>
  <c r="AS132" i="1"/>
  <c r="AS134" i="1"/>
  <c r="AS133" i="1"/>
  <c r="AT132" i="1"/>
  <c r="AT134" i="1"/>
  <c r="AT133" i="1"/>
  <c r="AU132" i="1"/>
  <c r="AU134" i="1"/>
  <c r="AU133" i="1"/>
  <c r="AV132" i="1"/>
  <c r="AX77" i="1"/>
  <c r="AX76" i="1"/>
  <c r="AY75" i="1"/>
  <c r="AR128" i="1"/>
  <c r="AR127" i="1"/>
  <c r="AS126" i="1"/>
  <c r="BO92" i="1"/>
  <c r="BO91" i="1"/>
  <c r="BP90" i="1"/>
  <c r="BP92" i="1"/>
  <c r="BP91" i="1"/>
  <c r="BQ90" i="1"/>
  <c r="AZ113" i="1"/>
  <c r="AZ112" i="1"/>
  <c r="BA111" i="1"/>
  <c r="BA98" i="1"/>
  <c r="BA97" i="1"/>
  <c r="BB96" i="1"/>
  <c r="BH125" i="1"/>
  <c r="BH124" i="1"/>
  <c r="BI123" i="1"/>
  <c r="BI125" i="1"/>
  <c r="BI124" i="1"/>
  <c r="BJ123" i="1"/>
  <c r="BA119" i="1"/>
  <c r="BA118" i="1"/>
  <c r="BB117" i="1"/>
  <c r="BB119" i="1"/>
  <c r="BB118" i="1"/>
  <c r="BC117" i="1"/>
  <c r="BC119" i="1"/>
  <c r="BC118" i="1"/>
  <c r="BD117" i="1"/>
  <c r="BD119" i="1"/>
  <c r="BD118" i="1"/>
  <c r="BE117" i="1"/>
  <c r="AL12" i="1"/>
  <c r="AK15" i="1"/>
  <c r="AK23" i="1"/>
  <c r="C135" i="1"/>
  <c r="AL135" i="1"/>
  <c r="AL137" i="1"/>
  <c r="AL136" i="1"/>
  <c r="AM135" i="1"/>
  <c r="AM137" i="1"/>
  <c r="AM136" i="1"/>
  <c r="AN135" i="1"/>
  <c r="AV134" i="1"/>
  <c r="AV133" i="1"/>
  <c r="AW132" i="1"/>
  <c r="AW134" i="1"/>
  <c r="AW133" i="1"/>
  <c r="AX132" i="1"/>
  <c r="AX134" i="1"/>
  <c r="AX133" i="1"/>
  <c r="AY132" i="1"/>
  <c r="BH86" i="1"/>
  <c r="BH85" i="1"/>
  <c r="BI84" i="1"/>
  <c r="BQ92" i="1"/>
  <c r="BQ91" i="1"/>
  <c r="BR90" i="1"/>
  <c r="AV107" i="1"/>
  <c r="AV106" i="1"/>
  <c r="AW105" i="1"/>
  <c r="AW107" i="1"/>
  <c r="AW106" i="1"/>
  <c r="AX105" i="1"/>
  <c r="AX107" i="1"/>
  <c r="AX106" i="1"/>
  <c r="AY105" i="1"/>
  <c r="AY107" i="1"/>
  <c r="AY106" i="1"/>
  <c r="AZ105" i="1"/>
  <c r="BP74" i="1"/>
  <c r="BP73" i="1"/>
  <c r="BQ72" i="1"/>
  <c r="BQ74" i="1"/>
  <c r="BQ73" i="1"/>
  <c r="BR72" i="1"/>
  <c r="AS128" i="1"/>
  <c r="AS127" i="1"/>
  <c r="AT126" i="1"/>
  <c r="AT128" i="1"/>
  <c r="AT127" i="1"/>
  <c r="AU126" i="1"/>
  <c r="AU128" i="1"/>
  <c r="AU127" i="1"/>
  <c r="AV126" i="1"/>
  <c r="AT104" i="1"/>
  <c r="AT103" i="1"/>
  <c r="AU102" i="1"/>
  <c r="AU104" i="1"/>
  <c r="AU103" i="1"/>
  <c r="AV102" i="1"/>
  <c r="AV104" i="1"/>
  <c r="AV103" i="1"/>
  <c r="AW102" i="1"/>
  <c r="AW104" i="1"/>
  <c r="AW103" i="1"/>
  <c r="AX102" i="1"/>
  <c r="AX104" i="1"/>
  <c r="AX103" i="1"/>
  <c r="AY102" i="1"/>
  <c r="CE68" i="1"/>
  <c r="CE67" i="1"/>
  <c r="CF66" i="1"/>
  <c r="BJ125" i="1"/>
  <c r="BJ124" i="1"/>
  <c r="BK123" i="1"/>
  <c r="AW110" i="1"/>
  <c r="AW109" i="1"/>
  <c r="AX108" i="1"/>
  <c r="BE119" i="1"/>
  <c r="BE118" i="1"/>
  <c r="BF117" i="1"/>
  <c r="BF119" i="1"/>
  <c r="BF118" i="1"/>
  <c r="BG117" i="1"/>
  <c r="BG119" i="1"/>
  <c r="BG118" i="1"/>
  <c r="BH117" i="1"/>
  <c r="BH119" i="1"/>
  <c r="BH118" i="1"/>
  <c r="BI117" i="1"/>
  <c r="AY77" i="1"/>
  <c r="AY76" i="1"/>
  <c r="AZ75" i="1"/>
  <c r="AO122" i="1"/>
  <c r="AO121" i="1"/>
  <c r="AP120" i="1"/>
  <c r="AP122" i="1"/>
  <c r="AP121" i="1"/>
  <c r="AQ120" i="1"/>
  <c r="BG83" i="1"/>
  <c r="BG82" i="1"/>
  <c r="BH81" i="1"/>
  <c r="BH83" i="1"/>
  <c r="BH82" i="1"/>
  <c r="BI81" i="1"/>
  <c r="BI83" i="1"/>
  <c r="BI82" i="1"/>
  <c r="BJ81" i="1"/>
  <c r="AZ116" i="1"/>
  <c r="AZ115" i="1"/>
  <c r="BA114" i="1"/>
  <c r="AL131" i="1"/>
  <c r="AL130" i="1"/>
  <c r="AM129" i="1"/>
  <c r="AM131" i="1"/>
  <c r="AM130" i="1"/>
  <c r="AN129" i="1"/>
  <c r="AN131" i="1"/>
  <c r="AN130" i="1"/>
  <c r="AO129" i="1"/>
  <c r="AO131" i="1"/>
  <c r="AO130" i="1"/>
  <c r="AP129" i="1"/>
  <c r="BN62" i="1"/>
  <c r="BN61" i="1"/>
  <c r="BO60" i="1"/>
  <c r="BO62" i="1"/>
  <c r="BO61" i="1"/>
  <c r="BP60" i="1"/>
  <c r="BP62" i="1"/>
  <c r="BP61" i="1"/>
  <c r="BQ60" i="1"/>
  <c r="AN137" i="1"/>
  <c r="AN136" i="1"/>
  <c r="AO135" i="1"/>
  <c r="BB98" i="1"/>
  <c r="BB97" i="1"/>
  <c r="BC96" i="1"/>
  <c r="AZ80" i="1"/>
  <c r="AZ79" i="1"/>
  <c r="BA78" i="1"/>
  <c r="BA80" i="1"/>
  <c r="BA79" i="1"/>
  <c r="BB78" i="1"/>
  <c r="AU89" i="1"/>
  <c r="AU88" i="1"/>
  <c r="AV87" i="1"/>
  <c r="BG95" i="1"/>
  <c r="BG94" i="1"/>
  <c r="BH93" i="1"/>
  <c r="BH95" i="1"/>
  <c r="BH94" i="1"/>
  <c r="BI93" i="1"/>
  <c r="BA113" i="1"/>
  <c r="BA112" i="1"/>
  <c r="BB111" i="1"/>
  <c r="BB113" i="1"/>
  <c r="BB112" i="1"/>
  <c r="BC111" i="1"/>
  <c r="BC113" i="1"/>
  <c r="BC112" i="1"/>
  <c r="BD111" i="1"/>
  <c r="BD113" i="1"/>
  <c r="BD112" i="1"/>
  <c r="BE111" i="1"/>
  <c r="AU101" i="1"/>
  <c r="AU100" i="1"/>
  <c r="AV99" i="1"/>
  <c r="BX59" i="1"/>
  <c r="BX58" i="1"/>
  <c r="BY57" i="1"/>
  <c r="BY59" i="1"/>
  <c r="BY58" i="1"/>
  <c r="BZ57" i="1"/>
  <c r="BZ59" i="1"/>
  <c r="BZ58" i="1"/>
  <c r="CA57" i="1"/>
  <c r="CC71" i="1"/>
  <c r="CC70" i="1"/>
  <c r="CD69" i="1"/>
  <c r="BY65" i="1"/>
  <c r="BY64" i="1"/>
  <c r="BZ63" i="1"/>
  <c r="AM12" i="1"/>
  <c r="AL15" i="1"/>
  <c r="AL23" i="1"/>
  <c r="C138" i="1"/>
  <c r="AM138" i="1"/>
  <c r="AM140" i="1"/>
  <c r="AM139" i="1"/>
  <c r="AN138" i="1"/>
  <c r="BE113" i="1"/>
  <c r="BE112" i="1"/>
  <c r="BF111" i="1"/>
  <c r="BF113" i="1"/>
  <c r="BF112" i="1"/>
  <c r="BG111" i="1"/>
  <c r="BG113" i="1"/>
  <c r="BG112" i="1"/>
  <c r="BH111" i="1"/>
  <c r="BH113" i="1"/>
  <c r="BH112" i="1"/>
  <c r="BI111" i="1"/>
  <c r="BQ62" i="1"/>
  <c r="BQ61" i="1"/>
  <c r="BR60" i="1"/>
  <c r="BR62" i="1"/>
  <c r="BR61" i="1"/>
  <c r="BS60" i="1"/>
  <c r="BS62" i="1"/>
  <c r="BS61" i="1"/>
  <c r="BT60" i="1"/>
  <c r="BT62" i="1"/>
  <c r="BT61" i="1"/>
  <c r="BU60" i="1"/>
  <c r="BU62" i="1"/>
  <c r="BU61" i="1"/>
  <c r="BV60" i="1"/>
  <c r="BV62" i="1"/>
  <c r="BV61" i="1"/>
  <c r="BW60" i="1"/>
  <c r="BW62" i="1"/>
  <c r="BW61" i="1"/>
  <c r="BX60" i="1"/>
  <c r="BX62" i="1"/>
  <c r="BX61" i="1"/>
  <c r="BY60" i="1"/>
  <c r="CF68" i="1"/>
  <c r="CF67" i="1"/>
  <c r="CG66" i="1"/>
  <c r="CG68" i="1"/>
  <c r="CG67" i="1"/>
  <c r="CA59" i="1"/>
  <c r="CA58" i="1"/>
  <c r="CB57" i="1"/>
  <c r="AZ77" i="1"/>
  <c r="AZ76" i="1"/>
  <c r="BA75" i="1"/>
  <c r="BA77" i="1"/>
  <c r="BA76" i="1"/>
  <c r="BB75" i="1"/>
  <c r="AV128" i="1"/>
  <c r="AV127" i="1"/>
  <c r="AW126" i="1"/>
  <c r="AW128" i="1"/>
  <c r="AW127" i="1"/>
  <c r="AX126" i="1"/>
  <c r="AV101" i="1"/>
  <c r="AV100" i="1"/>
  <c r="AW99" i="1"/>
  <c r="AV89" i="1"/>
  <c r="AV88" i="1"/>
  <c r="AW87" i="1"/>
  <c r="AW89" i="1"/>
  <c r="AW88" i="1"/>
  <c r="AX87" i="1"/>
  <c r="AX89" i="1"/>
  <c r="AX88" i="1"/>
  <c r="AY87" i="1"/>
  <c r="AY89" i="1"/>
  <c r="AY88" i="1"/>
  <c r="AZ87" i="1"/>
  <c r="AZ89" i="1"/>
  <c r="AZ88" i="1"/>
  <c r="BA87" i="1"/>
  <c r="BA89" i="1"/>
  <c r="BA88" i="1"/>
  <c r="BB87" i="1"/>
  <c r="BB89" i="1"/>
  <c r="BB88" i="1"/>
  <c r="BC87" i="1"/>
  <c r="BI119" i="1"/>
  <c r="BI118" i="1"/>
  <c r="BJ117" i="1"/>
  <c r="BJ119" i="1"/>
  <c r="BJ118" i="1"/>
  <c r="BK117" i="1"/>
  <c r="BK119" i="1"/>
  <c r="BK118" i="1"/>
  <c r="BL117" i="1"/>
  <c r="BL119" i="1"/>
  <c r="BL118" i="1"/>
  <c r="BM117" i="1"/>
  <c r="BR74" i="1"/>
  <c r="BR73" i="1"/>
  <c r="BS72" i="1"/>
  <c r="BS74" i="1"/>
  <c r="BS73" i="1"/>
  <c r="BT72" i="1"/>
  <c r="BB80" i="1"/>
  <c r="BB79" i="1"/>
  <c r="BC78" i="1"/>
  <c r="BJ83" i="1"/>
  <c r="BJ82" i="1"/>
  <c r="BK81" i="1"/>
  <c r="BK83" i="1"/>
  <c r="BK82" i="1"/>
  <c r="BL81" i="1"/>
  <c r="BL83" i="1"/>
  <c r="BL82" i="1"/>
  <c r="BM81" i="1"/>
  <c r="BI86" i="1"/>
  <c r="BI85" i="1"/>
  <c r="BJ84" i="1"/>
  <c r="BC98" i="1"/>
  <c r="BC97" i="1"/>
  <c r="BD96" i="1"/>
  <c r="AP131" i="1"/>
  <c r="AP130" i="1"/>
  <c r="AQ129" i="1"/>
  <c r="AQ131" i="1"/>
  <c r="AQ130" i="1"/>
  <c r="AR129" i="1"/>
  <c r="AR131" i="1"/>
  <c r="AR130" i="1"/>
  <c r="AS129" i="1"/>
  <c r="AQ122" i="1"/>
  <c r="AQ121" i="1"/>
  <c r="AR120" i="1"/>
  <c r="AR122" i="1"/>
  <c r="AR121" i="1"/>
  <c r="AS120" i="1"/>
  <c r="AS122" i="1"/>
  <c r="AS121" i="1"/>
  <c r="AT120" i="1"/>
  <c r="AY104" i="1"/>
  <c r="AY103" i="1"/>
  <c r="AZ102" i="1"/>
  <c r="AZ104" i="1"/>
  <c r="AZ103" i="1"/>
  <c r="BA102" i="1"/>
  <c r="AY134" i="1"/>
  <c r="AY133" i="1"/>
  <c r="AZ132" i="1"/>
  <c r="AZ134" i="1"/>
  <c r="AZ133" i="1"/>
  <c r="BA132" i="1"/>
  <c r="BA134" i="1"/>
  <c r="BA133" i="1"/>
  <c r="BB132" i="1"/>
  <c r="BB134" i="1"/>
  <c r="BB133" i="1"/>
  <c r="BC132" i="1"/>
  <c r="BC134" i="1"/>
  <c r="BC133" i="1"/>
  <c r="BD132" i="1"/>
  <c r="BD134" i="1"/>
  <c r="BD133" i="1"/>
  <c r="BE132" i="1"/>
  <c r="BE134" i="1"/>
  <c r="BE133" i="1"/>
  <c r="BF132" i="1"/>
  <c r="BF134" i="1"/>
  <c r="BF133" i="1"/>
  <c r="BG132" i="1"/>
  <c r="BG134" i="1"/>
  <c r="BG133" i="1"/>
  <c r="BH132" i="1"/>
  <c r="BH134" i="1"/>
  <c r="BH133" i="1"/>
  <c r="BI132" i="1"/>
  <c r="BI134" i="1"/>
  <c r="BI133" i="1"/>
  <c r="BJ132" i="1"/>
  <c r="BJ134" i="1"/>
  <c r="BJ133" i="1"/>
  <c r="BK132" i="1"/>
  <c r="BK134" i="1"/>
  <c r="BK133" i="1"/>
  <c r="BL132" i="1"/>
  <c r="CD71" i="1"/>
  <c r="CD70" i="1"/>
  <c r="CE69" i="1"/>
  <c r="CE71" i="1"/>
  <c r="CE70" i="1"/>
  <c r="CF69" i="1"/>
  <c r="CF71" i="1"/>
  <c r="CF70" i="1"/>
  <c r="CG69" i="1"/>
  <c r="BI95" i="1"/>
  <c r="BI94" i="1"/>
  <c r="BJ93" i="1"/>
  <c r="AO137" i="1"/>
  <c r="AO136" i="1"/>
  <c r="AP135" i="1"/>
  <c r="AP137" i="1"/>
  <c r="AP136" i="1"/>
  <c r="AQ135" i="1"/>
  <c r="AX110" i="1"/>
  <c r="AX109" i="1"/>
  <c r="AY108" i="1"/>
  <c r="AY110" i="1"/>
  <c r="AY109" i="1"/>
  <c r="AZ108" i="1"/>
  <c r="AZ110" i="1"/>
  <c r="AZ109" i="1"/>
  <c r="BA108" i="1"/>
  <c r="AZ107" i="1"/>
  <c r="AZ106" i="1"/>
  <c r="BA105" i="1"/>
  <c r="AN140" i="1"/>
  <c r="AN139" i="1"/>
  <c r="AO138" i="1"/>
  <c r="BZ65" i="1"/>
  <c r="BZ64" i="1"/>
  <c r="CA63" i="1"/>
  <c r="CA65" i="1"/>
  <c r="CA64" i="1"/>
  <c r="CB63" i="1"/>
  <c r="CB65" i="1"/>
  <c r="CB64" i="1"/>
  <c r="CC63" i="1"/>
  <c r="BA116" i="1"/>
  <c r="BA115" i="1"/>
  <c r="BB114" i="1"/>
  <c r="BB116" i="1"/>
  <c r="BB115" i="1"/>
  <c r="BC114" i="1"/>
  <c r="BC116" i="1"/>
  <c r="BC115" i="1"/>
  <c r="BD114" i="1"/>
  <c r="BK125" i="1"/>
  <c r="BK124" i="1"/>
  <c r="BL123" i="1"/>
  <c r="BR92" i="1"/>
  <c r="BR91" i="1"/>
  <c r="BS90" i="1"/>
  <c r="BS92" i="1"/>
  <c r="BS91" i="1"/>
  <c r="BT90" i="1"/>
  <c r="BT92" i="1"/>
  <c r="BT91" i="1"/>
  <c r="BU90" i="1"/>
  <c r="AN12" i="1"/>
  <c r="AM15" i="1"/>
  <c r="AM23" i="1"/>
  <c r="C141" i="1"/>
  <c r="AN141" i="1"/>
  <c r="BD116" i="1"/>
  <c r="BD115" i="1"/>
  <c r="BE114" i="1"/>
  <c r="CC65" i="1"/>
  <c r="CC64" i="1"/>
  <c r="CD63" i="1"/>
  <c r="CD65" i="1"/>
  <c r="CD64" i="1"/>
  <c r="CE63" i="1"/>
  <c r="CE65" i="1"/>
  <c r="CE64" i="1"/>
  <c r="CF63" i="1"/>
  <c r="CF65" i="1"/>
  <c r="CF64" i="1"/>
  <c r="CG63" i="1"/>
  <c r="AO140" i="1"/>
  <c r="AO139" i="1"/>
  <c r="AP138" i="1"/>
  <c r="AP140" i="1"/>
  <c r="AP139" i="1"/>
  <c r="AQ138" i="1"/>
  <c r="BA104" i="1"/>
  <c r="BA103" i="1"/>
  <c r="BB102" i="1"/>
  <c r="BB104" i="1"/>
  <c r="BB103" i="1"/>
  <c r="BC102" i="1"/>
  <c r="BC104" i="1"/>
  <c r="BC103" i="1"/>
  <c r="BD102" i="1"/>
  <c r="BM83" i="1"/>
  <c r="BM82" i="1"/>
  <c r="BN81" i="1"/>
  <c r="BN83" i="1"/>
  <c r="BN82" i="1"/>
  <c r="BO81" i="1"/>
  <c r="BO83" i="1"/>
  <c r="BO82" i="1"/>
  <c r="BP81" i="1"/>
  <c r="BP83" i="1"/>
  <c r="BP82" i="1"/>
  <c r="BQ81" i="1"/>
  <c r="BM119" i="1"/>
  <c r="BM118" i="1"/>
  <c r="BN117" i="1"/>
  <c r="BN119" i="1"/>
  <c r="BN118" i="1"/>
  <c r="BO117" i="1"/>
  <c r="BO119" i="1"/>
  <c r="BO118" i="1"/>
  <c r="BP117" i="1"/>
  <c r="BP119" i="1"/>
  <c r="BP118" i="1"/>
  <c r="BQ117" i="1"/>
  <c r="AX128" i="1"/>
  <c r="AX127" i="1"/>
  <c r="AY126" i="1"/>
  <c r="AY128" i="1"/>
  <c r="AY127" i="1"/>
  <c r="AZ126" i="1"/>
  <c r="BL125" i="1"/>
  <c r="BL124" i="1"/>
  <c r="BM123" i="1"/>
  <c r="BM125" i="1"/>
  <c r="BM124" i="1"/>
  <c r="BN123" i="1"/>
  <c r="BC80" i="1"/>
  <c r="BC79" i="1"/>
  <c r="BD78" i="1"/>
  <c r="BY62" i="1"/>
  <c r="BY61" i="1"/>
  <c r="BZ60" i="1"/>
  <c r="BZ62" i="1"/>
  <c r="BZ61" i="1"/>
  <c r="CA60" i="1"/>
  <c r="CA62" i="1"/>
  <c r="CA61" i="1"/>
  <c r="CB60" i="1"/>
  <c r="CB62" i="1"/>
  <c r="CB61" i="1"/>
  <c r="CC60" i="1"/>
  <c r="BL134" i="1"/>
  <c r="BL133" i="1"/>
  <c r="BM132" i="1"/>
  <c r="BM134" i="1"/>
  <c r="BM133" i="1"/>
  <c r="BN132" i="1"/>
  <c r="BN134" i="1"/>
  <c r="BN133" i="1"/>
  <c r="BO132" i="1"/>
  <c r="BO134" i="1"/>
  <c r="BO133" i="1"/>
  <c r="BP132" i="1"/>
  <c r="BJ86" i="1"/>
  <c r="BJ85" i="1"/>
  <c r="BK84" i="1"/>
  <c r="BK86" i="1"/>
  <c r="BK85" i="1"/>
  <c r="BL84" i="1"/>
  <c r="AW101" i="1"/>
  <c r="AW100" i="1"/>
  <c r="AX99" i="1"/>
  <c r="BI113" i="1"/>
  <c r="BI112" i="1"/>
  <c r="BJ111" i="1"/>
  <c r="BA110" i="1"/>
  <c r="BA109" i="1"/>
  <c r="BB108" i="1"/>
  <c r="BJ95" i="1"/>
  <c r="BJ94" i="1"/>
  <c r="BK93" i="1"/>
  <c r="AT122" i="1"/>
  <c r="AT121" i="1"/>
  <c r="AU120" i="1"/>
  <c r="BD98" i="1"/>
  <c r="BD97" i="1"/>
  <c r="BE96" i="1"/>
  <c r="BT74" i="1"/>
  <c r="BT73" i="1"/>
  <c r="BU72" i="1"/>
  <c r="BU74" i="1"/>
  <c r="BU73" i="1"/>
  <c r="BV72" i="1"/>
  <c r="BC89" i="1"/>
  <c r="BC88" i="1"/>
  <c r="BD87" i="1"/>
  <c r="CB59" i="1"/>
  <c r="CB58" i="1"/>
  <c r="CC57" i="1"/>
  <c r="CC59" i="1"/>
  <c r="CC58" i="1"/>
  <c r="CD57" i="1"/>
  <c r="CD59" i="1"/>
  <c r="CD58" i="1"/>
  <c r="CE57" i="1"/>
  <c r="BU92" i="1"/>
  <c r="BU91" i="1"/>
  <c r="BV90" i="1"/>
  <c r="AN143" i="1"/>
  <c r="AN142" i="1"/>
  <c r="AO141" i="1"/>
  <c r="AO143" i="1"/>
  <c r="AO142" i="1"/>
  <c r="AP141" i="1"/>
  <c r="AP143" i="1"/>
  <c r="AP142" i="1"/>
  <c r="AQ141" i="1"/>
  <c r="AQ143" i="1"/>
  <c r="AQ142" i="1"/>
  <c r="AR141" i="1"/>
  <c r="BA107" i="1"/>
  <c r="BA106" i="1"/>
  <c r="BB105" i="1"/>
  <c r="BB107" i="1"/>
  <c r="BB106" i="1"/>
  <c r="BC105" i="1"/>
  <c r="BC107" i="1"/>
  <c r="BC106" i="1"/>
  <c r="BD105" i="1"/>
  <c r="AQ137" i="1"/>
  <c r="AQ136" i="1"/>
  <c r="AR135" i="1"/>
  <c r="AR137" i="1"/>
  <c r="AR136" i="1"/>
  <c r="AS135" i="1"/>
  <c r="CG71" i="1"/>
  <c r="CG70" i="1"/>
  <c r="AS131" i="1"/>
  <c r="AS130" i="1"/>
  <c r="AT129" i="1"/>
  <c r="AT131" i="1"/>
  <c r="AT130" i="1"/>
  <c r="AU129" i="1"/>
  <c r="AU131" i="1"/>
  <c r="AU130" i="1"/>
  <c r="AV129" i="1"/>
  <c r="AV131" i="1"/>
  <c r="AV130" i="1"/>
  <c r="AW129" i="1"/>
  <c r="AW131" i="1"/>
  <c r="AW130" i="1"/>
  <c r="AX129" i="1"/>
  <c r="BB77" i="1"/>
  <c r="BB76" i="1"/>
  <c r="BC75" i="1"/>
  <c r="AO12" i="1"/>
  <c r="AN15" i="1"/>
  <c r="AN23" i="1"/>
  <c r="C144" i="1"/>
  <c r="AO144" i="1"/>
  <c r="BE98" i="1"/>
  <c r="BE97" i="1"/>
  <c r="BF96" i="1"/>
  <c r="AU122" i="1"/>
  <c r="AU121" i="1"/>
  <c r="AV120" i="1"/>
  <c r="AV122" i="1"/>
  <c r="AV121" i="1"/>
  <c r="AW120" i="1"/>
  <c r="BD89" i="1"/>
  <c r="BD88" i="1"/>
  <c r="BE87" i="1"/>
  <c r="BE89" i="1"/>
  <c r="BE88" i="1"/>
  <c r="BF87" i="1"/>
  <c r="BK95" i="1"/>
  <c r="BK94" i="1"/>
  <c r="BL93" i="1"/>
  <c r="BL95" i="1"/>
  <c r="BL94" i="1"/>
  <c r="BM93" i="1"/>
  <c r="BP134" i="1"/>
  <c r="BP133" i="1"/>
  <c r="BQ132" i="1"/>
  <c r="BQ134" i="1"/>
  <c r="BQ133" i="1"/>
  <c r="BR132" i="1"/>
  <c r="CG65" i="1"/>
  <c r="CG64" i="1"/>
  <c r="BD107" i="1"/>
  <c r="BD106" i="1"/>
  <c r="BE105" i="1"/>
  <c r="BE107" i="1"/>
  <c r="BE106" i="1"/>
  <c r="BF105" i="1"/>
  <c r="BV92" i="1"/>
  <c r="BV91" i="1"/>
  <c r="BW90" i="1"/>
  <c r="BW92" i="1"/>
  <c r="BW91" i="1"/>
  <c r="BX90" i="1"/>
  <c r="BX92" i="1"/>
  <c r="BX91" i="1"/>
  <c r="BY90" i="1"/>
  <c r="BV74" i="1"/>
  <c r="BV73" i="1"/>
  <c r="BW72" i="1"/>
  <c r="BW74" i="1"/>
  <c r="BW73" i="1"/>
  <c r="BX72" i="1"/>
  <c r="BB110" i="1"/>
  <c r="BB109" i="1"/>
  <c r="BC108" i="1"/>
  <c r="BQ119" i="1"/>
  <c r="BQ118" i="1"/>
  <c r="BR117" i="1"/>
  <c r="BR119" i="1"/>
  <c r="BR118" i="1"/>
  <c r="BS117" i="1"/>
  <c r="BS119" i="1"/>
  <c r="BS118" i="1"/>
  <c r="BT117" i="1"/>
  <c r="BT119" i="1"/>
  <c r="BT118" i="1"/>
  <c r="BU117" i="1"/>
  <c r="BE116" i="1"/>
  <c r="BE115" i="1"/>
  <c r="BF114" i="1"/>
  <c r="BF116" i="1"/>
  <c r="BF115" i="1"/>
  <c r="BG114" i="1"/>
  <c r="BG116" i="1"/>
  <c r="BG115" i="1"/>
  <c r="BH114" i="1"/>
  <c r="BC77" i="1"/>
  <c r="BC76" i="1"/>
  <c r="BD75" i="1"/>
  <c r="BJ113" i="1"/>
  <c r="BJ112" i="1"/>
  <c r="BK111" i="1"/>
  <c r="BK113" i="1"/>
  <c r="BK112" i="1"/>
  <c r="BL111" i="1"/>
  <c r="BL113" i="1"/>
  <c r="BL112" i="1"/>
  <c r="BM111" i="1"/>
  <c r="BL86" i="1"/>
  <c r="BL85" i="1"/>
  <c r="BM84" i="1"/>
  <c r="BM86" i="1"/>
  <c r="BM85" i="1"/>
  <c r="BN84" i="1"/>
  <c r="BN86" i="1"/>
  <c r="BN85" i="1"/>
  <c r="BO84" i="1"/>
  <c r="CC62" i="1"/>
  <c r="CC61" i="1"/>
  <c r="CD60" i="1"/>
  <c r="BN125" i="1"/>
  <c r="BN124" i="1"/>
  <c r="BO123" i="1"/>
  <c r="BO125" i="1"/>
  <c r="BO124" i="1"/>
  <c r="BP123" i="1"/>
  <c r="BD104" i="1"/>
  <c r="BD103" i="1"/>
  <c r="BE102" i="1"/>
  <c r="BE104" i="1"/>
  <c r="BE103" i="1"/>
  <c r="BF102" i="1"/>
  <c r="AO146" i="1"/>
  <c r="AO145" i="1"/>
  <c r="AP144" i="1"/>
  <c r="AP146" i="1"/>
  <c r="AP145" i="1"/>
  <c r="AQ144" i="1"/>
  <c r="AQ146" i="1"/>
  <c r="AQ145" i="1"/>
  <c r="AR144" i="1"/>
  <c r="AR146" i="1"/>
  <c r="AR145" i="1"/>
  <c r="AS144" i="1"/>
  <c r="AS146" i="1"/>
  <c r="AS145" i="1"/>
  <c r="AT144" i="1"/>
  <c r="AT146" i="1"/>
  <c r="AT145" i="1"/>
  <c r="AU144" i="1"/>
  <c r="AX131" i="1"/>
  <c r="AX130" i="1"/>
  <c r="AY129" i="1"/>
  <c r="AY131" i="1"/>
  <c r="AY130" i="1"/>
  <c r="AZ129" i="1"/>
  <c r="AS137" i="1"/>
  <c r="AS136" i="1"/>
  <c r="AT135" i="1"/>
  <c r="AT137" i="1"/>
  <c r="AT136" i="1"/>
  <c r="AU135" i="1"/>
  <c r="AR143" i="1"/>
  <c r="AR142" i="1"/>
  <c r="AS141" i="1"/>
  <c r="CE59" i="1"/>
  <c r="CE58" i="1"/>
  <c r="CF57" i="1"/>
  <c r="AX101" i="1"/>
  <c r="AX100" i="1"/>
  <c r="AY99" i="1"/>
  <c r="BD80" i="1"/>
  <c r="BD79" i="1"/>
  <c r="BE78" i="1"/>
  <c r="BE80" i="1"/>
  <c r="BE79" i="1"/>
  <c r="BF78" i="1"/>
  <c r="AZ128" i="1"/>
  <c r="AZ127" i="1"/>
  <c r="BA126" i="1"/>
  <c r="BQ83" i="1"/>
  <c r="BQ82" i="1"/>
  <c r="BR81" i="1"/>
  <c r="BR83" i="1"/>
  <c r="BR82" i="1"/>
  <c r="BS81" i="1"/>
  <c r="BS83" i="1"/>
  <c r="BS82" i="1"/>
  <c r="BT81" i="1"/>
  <c r="BT83" i="1"/>
  <c r="BT82" i="1"/>
  <c r="BU81" i="1"/>
  <c r="AQ140" i="1"/>
  <c r="AQ139" i="1"/>
  <c r="AR138" i="1"/>
  <c r="AP12" i="1"/>
  <c r="AO15" i="1"/>
  <c r="AO23" i="1"/>
  <c r="C147" i="1"/>
  <c r="AP147" i="1"/>
  <c r="BO86" i="1"/>
  <c r="BO85" i="1"/>
  <c r="BP84" i="1"/>
  <c r="BR134" i="1"/>
  <c r="BR133" i="1"/>
  <c r="BS132" i="1"/>
  <c r="BS134" i="1"/>
  <c r="BS133" i="1"/>
  <c r="BT132" i="1"/>
  <c r="BF80" i="1"/>
  <c r="BF79" i="1"/>
  <c r="BG78" i="1"/>
  <c r="AS143" i="1"/>
  <c r="AS142" i="1"/>
  <c r="AT141" i="1"/>
  <c r="AT143" i="1"/>
  <c r="AT142" i="1"/>
  <c r="AU141" i="1"/>
  <c r="AU143" i="1"/>
  <c r="AU142" i="1"/>
  <c r="AV141" i="1"/>
  <c r="BU119" i="1"/>
  <c r="BU118" i="1"/>
  <c r="BV117" i="1"/>
  <c r="BV119" i="1"/>
  <c r="BV118" i="1"/>
  <c r="BW117" i="1"/>
  <c r="BW119" i="1"/>
  <c r="BW118" i="1"/>
  <c r="BX117" i="1"/>
  <c r="BX119" i="1"/>
  <c r="BX118" i="1"/>
  <c r="BY117" i="1"/>
  <c r="AW122" i="1"/>
  <c r="AW121" i="1"/>
  <c r="AX120" i="1"/>
  <c r="BD77" i="1"/>
  <c r="BD76" i="1"/>
  <c r="BE75" i="1"/>
  <c r="BE77" i="1"/>
  <c r="BE76" i="1"/>
  <c r="BF75" i="1"/>
  <c r="BF107" i="1"/>
  <c r="BF106" i="1"/>
  <c r="BG105" i="1"/>
  <c r="CF59" i="1"/>
  <c r="CF58" i="1"/>
  <c r="CG57" i="1"/>
  <c r="CG59" i="1"/>
  <c r="CG58" i="1"/>
  <c r="AZ131" i="1"/>
  <c r="AZ130" i="1"/>
  <c r="BA129" i="1"/>
  <c r="BX74" i="1"/>
  <c r="BX73" i="1"/>
  <c r="BY72" i="1"/>
  <c r="BY74" i="1"/>
  <c r="BY73" i="1"/>
  <c r="BZ72" i="1"/>
  <c r="BZ74" i="1"/>
  <c r="BZ73" i="1"/>
  <c r="CA72" i="1"/>
  <c r="BM113" i="1"/>
  <c r="BM112" i="1"/>
  <c r="BN111" i="1"/>
  <c r="BY92" i="1"/>
  <c r="BY91" i="1"/>
  <c r="BZ90" i="1"/>
  <c r="CD62" i="1"/>
  <c r="CD61" i="1"/>
  <c r="CE60" i="1"/>
  <c r="CE62" i="1"/>
  <c r="CE61" i="1"/>
  <c r="CF60" i="1"/>
  <c r="AP149" i="1"/>
  <c r="AP148" i="1"/>
  <c r="AQ147" i="1"/>
  <c r="AU137" i="1"/>
  <c r="AU136" i="1"/>
  <c r="AV135" i="1"/>
  <c r="AR140" i="1"/>
  <c r="AR139" i="1"/>
  <c r="AS138" i="1"/>
  <c r="BA128" i="1"/>
  <c r="BA127" i="1"/>
  <c r="BB126" i="1"/>
  <c r="BB128" i="1"/>
  <c r="BB127" i="1"/>
  <c r="BC126" i="1"/>
  <c r="BC128" i="1"/>
  <c r="BC127" i="1"/>
  <c r="BD126" i="1"/>
  <c r="AY101" i="1"/>
  <c r="AY100" i="1"/>
  <c r="AZ99" i="1"/>
  <c r="AZ101" i="1"/>
  <c r="AZ100" i="1"/>
  <c r="BA99" i="1"/>
  <c r="BA101" i="1"/>
  <c r="BA100" i="1"/>
  <c r="BB99" i="1"/>
  <c r="BF104" i="1"/>
  <c r="BF103" i="1"/>
  <c r="BG102" i="1"/>
  <c r="BG104" i="1"/>
  <c r="BG103" i="1"/>
  <c r="BH102" i="1"/>
  <c r="BH116" i="1"/>
  <c r="BH115" i="1"/>
  <c r="BI114" i="1"/>
  <c r="BC110" i="1"/>
  <c r="BC109" i="1"/>
  <c r="BD108" i="1"/>
  <c r="BD110" i="1"/>
  <c r="BD109" i="1"/>
  <c r="BE108" i="1"/>
  <c r="BM95" i="1"/>
  <c r="BM94" i="1"/>
  <c r="BN93" i="1"/>
  <c r="BU83" i="1"/>
  <c r="BU82" i="1"/>
  <c r="BV81" i="1"/>
  <c r="BV83" i="1"/>
  <c r="BV82" i="1"/>
  <c r="BW81" i="1"/>
  <c r="BW83" i="1"/>
  <c r="BW82" i="1"/>
  <c r="BX81" i="1"/>
  <c r="BX83" i="1"/>
  <c r="BX82" i="1"/>
  <c r="BY81" i="1"/>
  <c r="AU146" i="1"/>
  <c r="AU145" i="1"/>
  <c r="AV144" i="1"/>
  <c r="BP125" i="1"/>
  <c r="BP124" i="1"/>
  <c r="BQ123" i="1"/>
  <c r="BQ125" i="1"/>
  <c r="BQ124" i="1"/>
  <c r="BR123" i="1"/>
  <c r="BF89" i="1"/>
  <c r="BF88" i="1"/>
  <c r="BG87" i="1"/>
  <c r="BF98" i="1"/>
  <c r="BF97" i="1"/>
  <c r="BG96" i="1"/>
  <c r="BG98" i="1"/>
  <c r="BG97" i="1"/>
  <c r="BH96" i="1"/>
  <c r="BH98" i="1"/>
  <c r="BH97" i="1"/>
  <c r="BI96" i="1"/>
  <c r="BI98" i="1"/>
  <c r="BI97" i="1"/>
  <c r="BJ96" i="1"/>
  <c r="BJ98" i="1"/>
  <c r="BJ97" i="1"/>
  <c r="BK96" i="1"/>
  <c r="BK98" i="1"/>
  <c r="BK97" i="1"/>
  <c r="BL96" i="1"/>
  <c r="AQ12" i="1"/>
  <c r="AP15" i="1"/>
  <c r="AP23" i="1"/>
  <c r="C150" i="1"/>
  <c r="AQ150" i="1"/>
  <c r="AQ152" i="1"/>
  <c r="AQ151" i="1"/>
  <c r="AR150" i="1"/>
  <c r="AR152" i="1"/>
  <c r="AR151" i="1"/>
  <c r="AS150" i="1"/>
  <c r="AV137" i="1"/>
  <c r="AV136" i="1"/>
  <c r="AW135" i="1"/>
  <c r="AW137" i="1"/>
  <c r="AW136" i="1"/>
  <c r="AX135" i="1"/>
  <c r="BD128" i="1"/>
  <c r="BD127" i="1"/>
  <c r="BE126" i="1"/>
  <c r="BN113" i="1"/>
  <c r="BN112" i="1"/>
  <c r="BO111" i="1"/>
  <c r="BO113" i="1"/>
  <c r="BO112" i="1"/>
  <c r="BP111" i="1"/>
  <c r="BG89" i="1"/>
  <c r="BG88" i="1"/>
  <c r="BH87" i="1"/>
  <c r="BH89" i="1"/>
  <c r="BH88" i="1"/>
  <c r="BI87" i="1"/>
  <c r="BI89" i="1"/>
  <c r="BI88" i="1"/>
  <c r="BJ87" i="1"/>
  <c r="CA74" i="1"/>
  <c r="CA73" i="1"/>
  <c r="CB72" i="1"/>
  <c r="AX122" i="1"/>
  <c r="AX121" i="1"/>
  <c r="AY120" i="1"/>
  <c r="BN95" i="1"/>
  <c r="BN94" i="1"/>
  <c r="BO93" i="1"/>
  <c r="BO95" i="1"/>
  <c r="BO94" i="1"/>
  <c r="BP93" i="1"/>
  <c r="BP95" i="1"/>
  <c r="BP94" i="1"/>
  <c r="BQ93" i="1"/>
  <c r="BZ92" i="1"/>
  <c r="BZ91" i="1"/>
  <c r="CA90" i="1"/>
  <c r="CA92" i="1"/>
  <c r="CA91" i="1"/>
  <c r="CB90" i="1"/>
  <c r="CB92" i="1"/>
  <c r="CB91" i="1"/>
  <c r="CC90" i="1"/>
  <c r="AQ149" i="1"/>
  <c r="AQ148" i="1"/>
  <c r="AR147" i="1"/>
  <c r="BR125" i="1"/>
  <c r="BR124" i="1"/>
  <c r="BS123" i="1"/>
  <c r="BY119" i="1"/>
  <c r="BY118" i="1"/>
  <c r="BZ117" i="1"/>
  <c r="BZ119" i="1"/>
  <c r="BZ118" i="1"/>
  <c r="CA117" i="1"/>
  <c r="CA119" i="1"/>
  <c r="CA118" i="1"/>
  <c r="CB117" i="1"/>
  <c r="CB119" i="1"/>
  <c r="CB118" i="1"/>
  <c r="CC117" i="1"/>
  <c r="BY83" i="1"/>
  <c r="BY82" i="1"/>
  <c r="BZ81" i="1"/>
  <c r="BZ83" i="1"/>
  <c r="BZ82" i="1"/>
  <c r="CA81" i="1"/>
  <c r="CA83" i="1"/>
  <c r="CA82" i="1"/>
  <c r="CB81" i="1"/>
  <c r="CB83" i="1"/>
  <c r="CB82" i="1"/>
  <c r="CC81" i="1"/>
  <c r="BH104" i="1"/>
  <c r="BH103" i="1"/>
  <c r="BI102" i="1"/>
  <c r="BA131" i="1"/>
  <c r="BA130" i="1"/>
  <c r="BB129" i="1"/>
  <c r="BB131" i="1"/>
  <c r="BB130" i="1"/>
  <c r="BC129" i="1"/>
  <c r="BC131" i="1"/>
  <c r="BC130" i="1"/>
  <c r="BD129" i="1"/>
  <c r="AV143" i="1"/>
  <c r="AV142" i="1"/>
  <c r="AW141" i="1"/>
  <c r="AW143" i="1"/>
  <c r="AW142" i="1"/>
  <c r="AX141" i="1"/>
  <c r="AX143" i="1"/>
  <c r="AX142" i="1"/>
  <c r="AY141" i="1"/>
  <c r="AY143" i="1"/>
  <c r="AY142" i="1"/>
  <c r="AZ141" i="1"/>
  <c r="AZ143" i="1"/>
  <c r="AZ142" i="1"/>
  <c r="BA141" i="1"/>
  <c r="BA143" i="1"/>
  <c r="BA142" i="1"/>
  <c r="BB141" i="1"/>
  <c r="AS152" i="1"/>
  <c r="AS151" i="1"/>
  <c r="AT150" i="1"/>
  <c r="BL98" i="1"/>
  <c r="BL97" i="1"/>
  <c r="BM96" i="1"/>
  <c r="BM98" i="1"/>
  <c r="BM97" i="1"/>
  <c r="BN96" i="1"/>
  <c r="BE110" i="1"/>
  <c r="BE109" i="1"/>
  <c r="BF108" i="1"/>
  <c r="CF62" i="1"/>
  <c r="CF61" i="1"/>
  <c r="CG60" i="1"/>
  <c r="BG107" i="1"/>
  <c r="BG106" i="1"/>
  <c r="BH105" i="1"/>
  <c r="BH107" i="1"/>
  <c r="BH106" i="1"/>
  <c r="BI105" i="1"/>
  <c r="BI107" i="1"/>
  <c r="BI106" i="1"/>
  <c r="BJ105" i="1"/>
  <c r="BJ107" i="1"/>
  <c r="BJ106" i="1"/>
  <c r="BK105" i="1"/>
  <c r="BK107" i="1"/>
  <c r="BK106" i="1"/>
  <c r="BL105" i="1"/>
  <c r="BL107" i="1"/>
  <c r="BL106" i="1"/>
  <c r="BM105" i="1"/>
  <c r="BT134" i="1"/>
  <c r="BT133" i="1"/>
  <c r="BU132" i="1"/>
  <c r="BU134" i="1"/>
  <c r="BU133" i="1"/>
  <c r="BV132" i="1"/>
  <c r="AV146" i="1"/>
  <c r="AV145" i="1"/>
  <c r="AW144" i="1"/>
  <c r="BI116" i="1"/>
  <c r="BI115" i="1"/>
  <c r="BJ114" i="1"/>
  <c r="BJ116" i="1"/>
  <c r="BJ115" i="1"/>
  <c r="BK114" i="1"/>
  <c r="BK116" i="1"/>
  <c r="BK115" i="1"/>
  <c r="BL114" i="1"/>
  <c r="BB101" i="1"/>
  <c r="BB100" i="1"/>
  <c r="BC99" i="1"/>
  <c r="AS140" i="1"/>
  <c r="AS139" i="1"/>
  <c r="AT138" i="1"/>
  <c r="BF77" i="1"/>
  <c r="BF76" i="1"/>
  <c r="BG75" i="1"/>
  <c r="BG80" i="1"/>
  <c r="BG79" i="1"/>
  <c r="BH78" i="1"/>
  <c r="BP86" i="1"/>
  <c r="BP85" i="1"/>
  <c r="BQ84" i="1"/>
  <c r="AR12" i="1"/>
  <c r="AQ15" i="1"/>
  <c r="AQ23" i="1"/>
  <c r="C153" i="1"/>
  <c r="AR153" i="1"/>
  <c r="AR155" i="1"/>
  <c r="AR154" i="1"/>
  <c r="AS153" i="1"/>
  <c r="BP113" i="1"/>
  <c r="BP112" i="1"/>
  <c r="BQ111" i="1"/>
  <c r="BQ113" i="1"/>
  <c r="BQ112" i="1"/>
  <c r="BR111" i="1"/>
  <c r="BR113" i="1"/>
  <c r="BR112" i="1"/>
  <c r="BS111" i="1"/>
  <c r="BL116" i="1"/>
  <c r="BL115" i="1"/>
  <c r="BM114" i="1"/>
  <c r="BM116" i="1"/>
  <c r="BM115" i="1"/>
  <c r="BN114" i="1"/>
  <c r="BN116" i="1"/>
  <c r="BN115" i="1"/>
  <c r="BO114" i="1"/>
  <c r="BO116" i="1"/>
  <c r="BO115" i="1"/>
  <c r="BP114" i="1"/>
  <c r="BB143" i="1"/>
  <c r="BB142" i="1"/>
  <c r="BC141" i="1"/>
  <c r="BC143" i="1"/>
  <c r="BC142" i="1"/>
  <c r="BD141" i="1"/>
  <c r="CC92" i="1"/>
  <c r="CC91" i="1"/>
  <c r="CD90" i="1"/>
  <c r="CB74" i="1"/>
  <c r="CB73" i="1"/>
  <c r="CC72" i="1"/>
  <c r="CG62" i="1"/>
  <c r="CG61" i="1"/>
  <c r="BI104" i="1"/>
  <c r="BI103" i="1"/>
  <c r="BJ102" i="1"/>
  <c r="AY122" i="1"/>
  <c r="AY121" i="1"/>
  <c r="AZ120" i="1"/>
  <c r="BE128" i="1"/>
  <c r="BE127" i="1"/>
  <c r="BF126" i="1"/>
  <c r="BF128" i="1"/>
  <c r="BF127" i="1"/>
  <c r="BG126" i="1"/>
  <c r="BG128" i="1"/>
  <c r="BG127" i="1"/>
  <c r="BH126" i="1"/>
  <c r="BH128" i="1"/>
  <c r="BH127" i="1"/>
  <c r="BI126" i="1"/>
  <c r="BI128" i="1"/>
  <c r="BI127" i="1"/>
  <c r="BJ126" i="1"/>
  <c r="BJ128" i="1"/>
  <c r="BJ127" i="1"/>
  <c r="BK126" i="1"/>
  <c r="BG77" i="1"/>
  <c r="BG76" i="1"/>
  <c r="BH75" i="1"/>
  <c r="BQ86" i="1"/>
  <c r="BQ85" i="1"/>
  <c r="BR84" i="1"/>
  <c r="BR86" i="1"/>
  <c r="BR85" i="1"/>
  <c r="BS84" i="1"/>
  <c r="AT140" i="1"/>
  <c r="AT139" i="1"/>
  <c r="AU138" i="1"/>
  <c r="AU140" i="1"/>
  <c r="AU139" i="1"/>
  <c r="AV138" i="1"/>
  <c r="AW146" i="1"/>
  <c r="AW145" i="1"/>
  <c r="AX144" i="1"/>
  <c r="AX146" i="1"/>
  <c r="AX145" i="1"/>
  <c r="AY144" i="1"/>
  <c r="BN98" i="1"/>
  <c r="BN97" i="1"/>
  <c r="BO96" i="1"/>
  <c r="BO98" i="1"/>
  <c r="BO97" i="1"/>
  <c r="BP96" i="1"/>
  <c r="BP98" i="1"/>
  <c r="BP97" i="1"/>
  <c r="BQ96" i="1"/>
  <c r="BJ89" i="1"/>
  <c r="BJ88" i="1"/>
  <c r="BK87" i="1"/>
  <c r="BM107" i="1"/>
  <c r="BM106" i="1"/>
  <c r="BN105" i="1"/>
  <c r="AT152" i="1"/>
  <c r="AT151" i="1"/>
  <c r="AU150" i="1"/>
  <c r="AU152" i="1"/>
  <c r="AU151" i="1"/>
  <c r="AV150" i="1"/>
  <c r="AV152" i="1"/>
  <c r="AV151" i="1"/>
  <c r="AW150" i="1"/>
  <c r="AW152" i="1"/>
  <c r="AW151" i="1"/>
  <c r="AX150" i="1"/>
  <c r="BD131" i="1"/>
  <c r="BD130" i="1"/>
  <c r="BE129" i="1"/>
  <c r="BE131" i="1"/>
  <c r="BE130" i="1"/>
  <c r="BF129" i="1"/>
  <c r="BF131" i="1"/>
  <c r="BF130" i="1"/>
  <c r="BG129" i="1"/>
  <c r="BG131" i="1"/>
  <c r="BG130" i="1"/>
  <c r="BH129" i="1"/>
  <c r="BS125" i="1"/>
  <c r="BS124" i="1"/>
  <c r="BT123" i="1"/>
  <c r="AS155" i="1"/>
  <c r="AS154" i="1"/>
  <c r="AT153" i="1"/>
  <c r="AT155" i="1"/>
  <c r="AT154" i="1"/>
  <c r="AU153" i="1"/>
  <c r="AU155" i="1"/>
  <c r="AU154" i="1"/>
  <c r="AV153" i="1"/>
  <c r="AV155" i="1"/>
  <c r="AV154" i="1"/>
  <c r="AW153" i="1"/>
  <c r="BC101" i="1"/>
  <c r="BC100" i="1"/>
  <c r="BD99" i="1"/>
  <c r="BD101" i="1"/>
  <c r="BD100" i="1"/>
  <c r="BE99" i="1"/>
  <c r="BE101" i="1"/>
  <c r="BE100" i="1"/>
  <c r="BF99" i="1"/>
  <c r="BF101" i="1"/>
  <c r="BF100" i="1"/>
  <c r="BG99" i="1"/>
  <c r="BF110" i="1"/>
  <c r="BF109" i="1"/>
  <c r="BG108" i="1"/>
  <c r="BG110" i="1"/>
  <c r="BG109" i="1"/>
  <c r="BH108" i="1"/>
  <c r="BH110" i="1"/>
  <c r="BH109" i="1"/>
  <c r="BI108" i="1"/>
  <c r="CC83" i="1"/>
  <c r="CC82" i="1"/>
  <c r="CD81" i="1"/>
  <c r="CD83" i="1"/>
  <c r="CD82" i="1"/>
  <c r="CE81" i="1"/>
  <c r="CE83" i="1"/>
  <c r="CE82" i="1"/>
  <c r="CF81" i="1"/>
  <c r="CF83" i="1"/>
  <c r="CF82" i="1"/>
  <c r="CG81" i="1"/>
  <c r="BH80" i="1"/>
  <c r="BH79" i="1"/>
  <c r="BI78" i="1"/>
  <c r="BI80" i="1"/>
  <c r="BI79" i="1"/>
  <c r="BJ78" i="1"/>
  <c r="BV134" i="1"/>
  <c r="BV133" i="1"/>
  <c r="BW132" i="1"/>
  <c r="BW134" i="1"/>
  <c r="BW133" i="1"/>
  <c r="BX132" i="1"/>
  <c r="CC119" i="1"/>
  <c r="CC118" i="1"/>
  <c r="CD117" i="1"/>
  <c r="CD119" i="1"/>
  <c r="CD118" i="1"/>
  <c r="CE117" i="1"/>
  <c r="CE119" i="1"/>
  <c r="CE118" i="1"/>
  <c r="CF117" i="1"/>
  <c r="CF119" i="1"/>
  <c r="CF118" i="1"/>
  <c r="CG117" i="1"/>
  <c r="AR149" i="1"/>
  <c r="AR148" i="1"/>
  <c r="AS147" i="1"/>
  <c r="AS149" i="1"/>
  <c r="AS148" i="1"/>
  <c r="AT147" i="1"/>
  <c r="BQ95" i="1"/>
  <c r="BQ94" i="1"/>
  <c r="BR93" i="1"/>
  <c r="BR95" i="1"/>
  <c r="BR94" i="1"/>
  <c r="BS93" i="1"/>
  <c r="BS95" i="1"/>
  <c r="BS94" i="1"/>
  <c r="BT93" i="1"/>
  <c r="BT95" i="1"/>
  <c r="BT94" i="1"/>
  <c r="BU93" i="1"/>
  <c r="AX137" i="1"/>
  <c r="AX136" i="1"/>
  <c r="AY135" i="1"/>
  <c r="AS12" i="1"/>
  <c r="AR15" i="1"/>
  <c r="AR23" i="1"/>
  <c r="C156" i="1"/>
  <c r="AS156" i="1"/>
  <c r="BH131" i="1"/>
  <c r="BH130" i="1"/>
  <c r="BI129" i="1"/>
  <c r="BH77" i="1"/>
  <c r="BH76" i="1"/>
  <c r="BI75" i="1"/>
  <c r="BI77" i="1"/>
  <c r="BI76" i="1"/>
  <c r="BJ75" i="1"/>
  <c r="AX152" i="1"/>
  <c r="AX151" i="1"/>
  <c r="AY150" i="1"/>
  <c r="AY152" i="1"/>
  <c r="AY151" i="1"/>
  <c r="AZ150" i="1"/>
  <c r="AZ152" i="1"/>
  <c r="AZ151" i="1"/>
  <c r="BA150" i="1"/>
  <c r="BA152" i="1"/>
  <c r="BA151" i="1"/>
  <c r="BB150" i="1"/>
  <c r="CC74" i="1"/>
  <c r="CC73" i="1"/>
  <c r="CD72" i="1"/>
  <c r="BP116" i="1"/>
  <c r="BP115" i="1"/>
  <c r="BQ114" i="1"/>
  <c r="BX134" i="1"/>
  <c r="BX133" i="1"/>
  <c r="BY132" i="1"/>
  <c r="BY134" i="1"/>
  <c r="BY133" i="1"/>
  <c r="BZ132" i="1"/>
  <c r="BK89" i="1"/>
  <c r="BK88" i="1"/>
  <c r="BL87" i="1"/>
  <c r="AT149" i="1"/>
  <c r="AT148" i="1"/>
  <c r="AU147" i="1"/>
  <c r="BJ80" i="1"/>
  <c r="BJ79" i="1"/>
  <c r="BK78" i="1"/>
  <c r="BS86" i="1"/>
  <c r="BS85" i="1"/>
  <c r="BT84" i="1"/>
  <c r="BS113" i="1"/>
  <c r="BS112" i="1"/>
  <c r="BT111" i="1"/>
  <c r="BT113" i="1"/>
  <c r="BT112" i="1"/>
  <c r="BU111" i="1"/>
  <c r="AS158" i="1"/>
  <c r="AS157" i="1"/>
  <c r="AT156" i="1"/>
  <c r="AT158" i="1"/>
  <c r="AT157" i="1"/>
  <c r="AU156" i="1"/>
  <c r="AU158" i="1"/>
  <c r="AU157" i="1"/>
  <c r="AV156" i="1"/>
  <c r="AV158" i="1"/>
  <c r="AV157" i="1"/>
  <c r="AW156" i="1"/>
  <c r="BU95" i="1"/>
  <c r="BU94" i="1"/>
  <c r="BV93" i="1"/>
  <c r="BV95" i="1"/>
  <c r="BV94" i="1"/>
  <c r="BW93" i="1"/>
  <c r="BW95" i="1"/>
  <c r="BW94" i="1"/>
  <c r="BX93" i="1"/>
  <c r="BX95" i="1"/>
  <c r="BX94" i="1"/>
  <c r="BY93" i="1"/>
  <c r="CG119" i="1"/>
  <c r="CG118" i="1"/>
  <c r="BI110" i="1"/>
  <c r="BI109" i="1"/>
  <c r="BJ108" i="1"/>
  <c r="AW155" i="1"/>
  <c r="AW154" i="1"/>
  <c r="AX153" i="1"/>
  <c r="BN107" i="1"/>
  <c r="BN106" i="1"/>
  <c r="BO105" i="1"/>
  <c r="BQ98" i="1"/>
  <c r="BQ97" i="1"/>
  <c r="BR96" i="1"/>
  <c r="BR98" i="1"/>
  <c r="BR97" i="1"/>
  <c r="BS96" i="1"/>
  <c r="AV140" i="1"/>
  <c r="AV139" i="1"/>
  <c r="AW138" i="1"/>
  <c r="AZ122" i="1"/>
  <c r="AZ121" i="1"/>
  <c r="BA120" i="1"/>
  <c r="BA122" i="1"/>
  <c r="BA121" i="1"/>
  <c r="BB120" i="1"/>
  <c r="CD92" i="1"/>
  <c r="CD91" i="1"/>
  <c r="CE90" i="1"/>
  <c r="CE92" i="1"/>
  <c r="CE91" i="1"/>
  <c r="CF90" i="1"/>
  <c r="CF92" i="1"/>
  <c r="CF91" i="1"/>
  <c r="CG90" i="1"/>
  <c r="AY137" i="1"/>
  <c r="AY136" i="1"/>
  <c r="AZ135" i="1"/>
  <c r="CG83" i="1"/>
  <c r="CG82" i="1"/>
  <c r="BG101" i="1"/>
  <c r="BG100" i="1"/>
  <c r="BH99" i="1"/>
  <c r="BH101" i="1"/>
  <c r="BH100" i="1"/>
  <c r="BI99" i="1"/>
  <c r="BI101" i="1"/>
  <c r="BI100" i="1"/>
  <c r="BJ99" i="1"/>
  <c r="BJ101" i="1"/>
  <c r="BJ100" i="1"/>
  <c r="BK99" i="1"/>
  <c r="BK101" i="1"/>
  <c r="BK100" i="1"/>
  <c r="BL99" i="1"/>
  <c r="BL101" i="1"/>
  <c r="BL100" i="1"/>
  <c r="BM99" i="1"/>
  <c r="BT125" i="1"/>
  <c r="BT124" i="1"/>
  <c r="BU123" i="1"/>
  <c r="BU125" i="1"/>
  <c r="BU124" i="1"/>
  <c r="BV123" i="1"/>
  <c r="AY146" i="1"/>
  <c r="AY145" i="1"/>
  <c r="AZ144" i="1"/>
  <c r="AZ146" i="1"/>
  <c r="AZ145" i="1"/>
  <c r="BA144" i="1"/>
  <c r="BK128" i="1"/>
  <c r="BK127" i="1"/>
  <c r="BL126" i="1"/>
  <c r="BJ104" i="1"/>
  <c r="BJ103" i="1"/>
  <c r="BK102" i="1"/>
  <c r="BD143" i="1"/>
  <c r="BD142" i="1"/>
  <c r="BE141" i="1"/>
  <c r="AT12" i="1"/>
  <c r="AS15" i="1"/>
  <c r="AS23" i="1"/>
  <c r="C159" i="1"/>
  <c r="AT159" i="1"/>
  <c r="AT161" i="1"/>
  <c r="AT160" i="1"/>
  <c r="AU159" i="1"/>
  <c r="AU161" i="1"/>
  <c r="AU160" i="1"/>
  <c r="AV159" i="1"/>
  <c r="AV161" i="1"/>
  <c r="AV160" i="1"/>
  <c r="AW159" i="1"/>
  <c r="AW140" i="1"/>
  <c r="AW139" i="1"/>
  <c r="AX138" i="1"/>
  <c r="BA146" i="1"/>
  <c r="BA145" i="1"/>
  <c r="BB144" i="1"/>
  <c r="BB146" i="1"/>
  <c r="BB145" i="1"/>
  <c r="BC144" i="1"/>
  <c r="BC146" i="1"/>
  <c r="BC145" i="1"/>
  <c r="BD144" i="1"/>
  <c r="BS98" i="1"/>
  <c r="BS97" i="1"/>
  <c r="BT96" i="1"/>
  <c r="BT98" i="1"/>
  <c r="BT97" i="1"/>
  <c r="BU96" i="1"/>
  <c r="BJ110" i="1"/>
  <c r="BJ109" i="1"/>
  <c r="BK108" i="1"/>
  <c r="BK110" i="1"/>
  <c r="BK109" i="1"/>
  <c r="BL108" i="1"/>
  <c r="BL110" i="1"/>
  <c r="BL109" i="1"/>
  <c r="BM108" i="1"/>
  <c r="BO107" i="1"/>
  <c r="BO106" i="1"/>
  <c r="BP105" i="1"/>
  <c r="BP107" i="1"/>
  <c r="BP106" i="1"/>
  <c r="BQ105" i="1"/>
  <c r="BQ107" i="1"/>
  <c r="BQ106" i="1"/>
  <c r="BR105" i="1"/>
  <c r="BU113" i="1"/>
  <c r="BU112" i="1"/>
  <c r="BV111" i="1"/>
  <c r="BJ77" i="1"/>
  <c r="BJ76" i="1"/>
  <c r="BK75" i="1"/>
  <c r="BL128" i="1"/>
  <c r="BL127" i="1"/>
  <c r="BM126" i="1"/>
  <c r="BM128" i="1"/>
  <c r="BM127" i="1"/>
  <c r="BN126" i="1"/>
  <c r="BN128" i="1"/>
  <c r="BN127" i="1"/>
  <c r="BO126" i="1"/>
  <c r="BO128" i="1"/>
  <c r="BO127" i="1"/>
  <c r="BP126" i="1"/>
  <c r="BE143" i="1"/>
  <c r="BE142" i="1"/>
  <c r="BF141" i="1"/>
  <c r="BF143" i="1"/>
  <c r="BF142" i="1"/>
  <c r="BG141" i="1"/>
  <c r="BG143" i="1"/>
  <c r="BG142" i="1"/>
  <c r="BH141" i="1"/>
  <c r="BB122" i="1"/>
  <c r="BB121" i="1"/>
  <c r="BC120" i="1"/>
  <c r="BC122" i="1"/>
  <c r="BC121" i="1"/>
  <c r="BD120" i="1"/>
  <c r="BD122" i="1"/>
  <c r="BD121" i="1"/>
  <c r="BE120" i="1"/>
  <c r="BY95" i="1"/>
  <c r="BY94" i="1"/>
  <c r="BZ93" i="1"/>
  <c r="BZ95" i="1"/>
  <c r="BZ94" i="1"/>
  <c r="CA93" i="1"/>
  <c r="CA95" i="1"/>
  <c r="CA94" i="1"/>
  <c r="CB93" i="1"/>
  <c r="CB95" i="1"/>
  <c r="CB94" i="1"/>
  <c r="CC93" i="1"/>
  <c r="CC95" i="1"/>
  <c r="CC94" i="1"/>
  <c r="CD93" i="1"/>
  <c r="BT86" i="1"/>
  <c r="BT85" i="1"/>
  <c r="BU84" i="1"/>
  <c r="BU86" i="1"/>
  <c r="BU85" i="1"/>
  <c r="BV84" i="1"/>
  <c r="BI131" i="1"/>
  <c r="BI130" i="1"/>
  <c r="BJ129" i="1"/>
  <c r="BJ131" i="1"/>
  <c r="BJ130" i="1"/>
  <c r="BK129" i="1"/>
  <c r="BK131" i="1"/>
  <c r="BK130" i="1"/>
  <c r="BL129" i="1"/>
  <c r="BK104" i="1"/>
  <c r="BK103" i="1"/>
  <c r="BL102" i="1"/>
  <c r="BM101" i="1"/>
  <c r="BM100" i="1"/>
  <c r="BN99" i="1"/>
  <c r="BN101" i="1"/>
  <c r="BN100" i="1"/>
  <c r="BO99" i="1"/>
  <c r="BO101" i="1"/>
  <c r="BO100" i="1"/>
  <c r="BP99" i="1"/>
  <c r="BP101" i="1"/>
  <c r="BP100" i="1"/>
  <c r="BQ99" i="1"/>
  <c r="AZ137" i="1"/>
  <c r="AZ136" i="1"/>
  <c r="BA135" i="1"/>
  <c r="AX155" i="1"/>
  <c r="AX154" i="1"/>
  <c r="AY153" i="1"/>
  <c r="AW158" i="1"/>
  <c r="AW157" i="1"/>
  <c r="AX156" i="1"/>
  <c r="AU149" i="1"/>
  <c r="AU148" i="1"/>
  <c r="AV147" i="1"/>
  <c r="BZ134" i="1"/>
  <c r="BZ133" i="1"/>
  <c r="CA132" i="1"/>
  <c r="CA134" i="1"/>
  <c r="CA133" i="1"/>
  <c r="CB132" i="1"/>
  <c r="CD74" i="1"/>
  <c r="CD73" i="1"/>
  <c r="CE72" i="1"/>
  <c r="BV125" i="1"/>
  <c r="BV124" i="1"/>
  <c r="BW123" i="1"/>
  <c r="CG92" i="1"/>
  <c r="CG91" i="1"/>
  <c r="BK80" i="1"/>
  <c r="BK79" i="1"/>
  <c r="BL78" i="1"/>
  <c r="BL89" i="1"/>
  <c r="BL88" i="1"/>
  <c r="BM87" i="1"/>
  <c r="BM89" i="1"/>
  <c r="BM88" i="1"/>
  <c r="BN87" i="1"/>
  <c r="BQ116" i="1"/>
  <c r="BQ115" i="1"/>
  <c r="BR114" i="1"/>
  <c r="BR116" i="1"/>
  <c r="BR115" i="1"/>
  <c r="BS114" i="1"/>
  <c r="BS116" i="1"/>
  <c r="BS115" i="1"/>
  <c r="BT114" i="1"/>
  <c r="BB152" i="1"/>
  <c r="BB151" i="1"/>
  <c r="BC150" i="1"/>
  <c r="BC152" i="1"/>
  <c r="BC151" i="1"/>
  <c r="BD150" i="1"/>
  <c r="BD152" i="1"/>
  <c r="BD151" i="1"/>
  <c r="BE150" i="1"/>
  <c r="AW161" i="1"/>
  <c r="AW160" i="1"/>
  <c r="AX159" i="1"/>
  <c r="AX161" i="1"/>
  <c r="AX160" i="1"/>
  <c r="AY159" i="1"/>
  <c r="AY161" i="1"/>
  <c r="AY160" i="1"/>
  <c r="AZ159" i="1"/>
  <c r="AZ161" i="1"/>
  <c r="AZ160" i="1"/>
  <c r="BA159" i="1"/>
  <c r="AU12" i="1"/>
  <c r="AT15" i="1"/>
  <c r="AT23" i="1"/>
  <c r="C162" i="1"/>
  <c r="AU162" i="1"/>
  <c r="BE152" i="1"/>
  <c r="BE151" i="1"/>
  <c r="BF150" i="1"/>
  <c r="BF152" i="1"/>
  <c r="BF151" i="1"/>
  <c r="BG150" i="1"/>
  <c r="BG152" i="1"/>
  <c r="BG151" i="1"/>
  <c r="BH150" i="1"/>
  <c r="BH152" i="1"/>
  <c r="BH151" i="1"/>
  <c r="BI150" i="1"/>
  <c r="BQ101" i="1"/>
  <c r="BQ100" i="1"/>
  <c r="BR99" i="1"/>
  <c r="BR101" i="1"/>
  <c r="BR100" i="1"/>
  <c r="BS99" i="1"/>
  <c r="BH143" i="1"/>
  <c r="BH142" i="1"/>
  <c r="BI141" i="1"/>
  <c r="BI143" i="1"/>
  <c r="BI142" i="1"/>
  <c r="BJ141" i="1"/>
  <c r="BJ143" i="1"/>
  <c r="BJ142" i="1"/>
  <c r="BK141" i="1"/>
  <c r="BT116" i="1"/>
  <c r="BT115" i="1"/>
  <c r="BU114" i="1"/>
  <c r="BL104" i="1"/>
  <c r="BL103" i="1"/>
  <c r="BM102" i="1"/>
  <c r="BP128" i="1"/>
  <c r="BP127" i="1"/>
  <c r="BQ126" i="1"/>
  <c r="BN89" i="1"/>
  <c r="BN88" i="1"/>
  <c r="BO87" i="1"/>
  <c r="BL131" i="1"/>
  <c r="BL130" i="1"/>
  <c r="BM129" i="1"/>
  <c r="BM131" i="1"/>
  <c r="BM130" i="1"/>
  <c r="BN129" i="1"/>
  <c r="BN131" i="1"/>
  <c r="BN130" i="1"/>
  <c r="BO129" i="1"/>
  <c r="BO131" i="1"/>
  <c r="BO130" i="1"/>
  <c r="BP129" i="1"/>
  <c r="BK77" i="1"/>
  <c r="BK76" i="1"/>
  <c r="BL75" i="1"/>
  <c r="BD146" i="1"/>
  <c r="BD145" i="1"/>
  <c r="BE144" i="1"/>
  <c r="AX158" i="1"/>
  <c r="AX157" i="1"/>
  <c r="AY156" i="1"/>
  <c r="AY158" i="1"/>
  <c r="AY157" i="1"/>
  <c r="AZ156" i="1"/>
  <c r="BV86" i="1"/>
  <c r="BV85" i="1"/>
  <c r="BW84" i="1"/>
  <c r="BW86" i="1"/>
  <c r="BW85" i="1"/>
  <c r="BX84" i="1"/>
  <c r="BX86" i="1"/>
  <c r="BX85" i="1"/>
  <c r="BY84" i="1"/>
  <c r="BV113" i="1"/>
  <c r="BV112" i="1"/>
  <c r="BW111" i="1"/>
  <c r="BW113" i="1"/>
  <c r="BW112" i="1"/>
  <c r="BX111" i="1"/>
  <c r="AX140" i="1"/>
  <c r="AX139" i="1"/>
  <c r="AY138" i="1"/>
  <c r="AY140" i="1"/>
  <c r="AY139" i="1"/>
  <c r="AZ138" i="1"/>
  <c r="AZ140" i="1"/>
  <c r="AZ139" i="1"/>
  <c r="BA138" i="1"/>
  <c r="AU164" i="1"/>
  <c r="AU163" i="1"/>
  <c r="AV162" i="1"/>
  <c r="AV164" i="1"/>
  <c r="AV163" i="1"/>
  <c r="AW162" i="1"/>
  <c r="CB134" i="1"/>
  <c r="CB133" i="1"/>
  <c r="CC132" i="1"/>
  <c r="CC134" i="1"/>
  <c r="CC133" i="1"/>
  <c r="CD132" i="1"/>
  <c r="BE122" i="1"/>
  <c r="BE121" i="1"/>
  <c r="BF120" i="1"/>
  <c r="BM110" i="1"/>
  <c r="BM109" i="1"/>
  <c r="BN108" i="1"/>
  <c r="BA161" i="1"/>
  <c r="BA160" i="1"/>
  <c r="BB159" i="1"/>
  <c r="BB161" i="1"/>
  <c r="BB160" i="1"/>
  <c r="BC159" i="1"/>
  <c r="BL80" i="1"/>
  <c r="BL79" i="1"/>
  <c r="BM78" i="1"/>
  <c r="BM80" i="1"/>
  <c r="BM79" i="1"/>
  <c r="BN78" i="1"/>
  <c r="BW125" i="1"/>
  <c r="BW124" i="1"/>
  <c r="BX123" i="1"/>
  <c r="BX125" i="1"/>
  <c r="BX124" i="1"/>
  <c r="BY123" i="1"/>
  <c r="BA137" i="1"/>
  <c r="BA136" i="1"/>
  <c r="BB135" i="1"/>
  <c r="CE74" i="1"/>
  <c r="CE73" i="1"/>
  <c r="CF72" i="1"/>
  <c r="AV149" i="1"/>
  <c r="AV148" i="1"/>
  <c r="AW147" i="1"/>
  <c r="AY155" i="1"/>
  <c r="AY154" i="1"/>
  <c r="AZ153" i="1"/>
  <c r="CD95" i="1"/>
  <c r="CD94" i="1"/>
  <c r="CE93" i="1"/>
  <c r="BR107" i="1"/>
  <c r="BR106" i="1"/>
  <c r="BS105" i="1"/>
  <c r="BS107" i="1"/>
  <c r="BS106" i="1"/>
  <c r="BT105" i="1"/>
  <c r="BU98" i="1"/>
  <c r="BU97" i="1"/>
  <c r="BV96" i="1"/>
  <c r="AV12" i="1"/>
  <c r="AU15" i="1"/>
  <c r="AU23" i="1"/>
  <c r="C165" i="1"/>
  <c r="AV165" i="1"/>
  <c r="AV167" i="1"/>
  <c r="AV166" i="1"/>
  <c r="AW165" i="1"/>
  <c r="CF74" i="1"/>
  <c r="CF73" i="1"/>
  <c r="CG72" i="1"/>
  <c r="CG74" i="1"/>
  <c r="CG73" i="1"/>
  <c r="BN110" i="1"/>
  <c r="BN109" i="1"/>
  <c r="BO108" i="1"/>
  <c r="BO110" i="1"/>
  <c r="BO109" i="1"/>
  <c r="BP108" i="1"/>
  <c r="BP110" i="1"/>
  <c r="BP109" i="1"/>
  <c r="BQ108" i="1"/>
  <c r="CE95" i="1"/>
  <c r="CE94" i="1"/>
  <c r="CF93" i="1"/>
  <c r="BV98" i="1"/>
  <c r="BV97" i="1"/>
  <c r="BW96" i="1"/>
  <c r="BW98" i="1"/>
  <c r="BW97" i="1"/>
  <c r="BX96" i="1"/>
  <c r="BX98" i="1"/>
  <c r="BX97" i="1"/>
  <c r="BY96" i="1"/>
  <c r="BY98" i="1"/>
  <c r="BY97" i="1"/>
  <c r="BZ96" i="1"/>
  <c r="AZ155" i="1"/>
  <c r="AZ154" i="1"/>
  <c r="BA153" i="1"/>
  <c r="BA155" i="1"/>
  <c r="BA154" i="1"/>
  <c r="BB153" i="1"/>
  <c r="BB155" i="1"/>
  <c r="BB154" i="1"/>
  <c r="BC153" i="1"/>
  <c r="BY86" i="1"/>
  <c r="BY85" i="1"/>
  <c r="BZ84" i="1"/>
  <c r="AW149" i="1"/>
  <c r="AW148" i="1"/>
  <c r="AX147" i="1"/>
  <c r="AX149" i="1"/>
  <c r="AX148" i="1"/>
  <c r="AY147" i="1"/>
  <c r="AY149" i="1"/>
  <c r="AY148" i="1"/>
  <c r="AZ147" i="1"/>
  <c r="AZ149" i="1"/>
  <c r="AZ148" i="1"/>
  <c r="BA147" i="1"/>
  <c r="BY125" i="1"/>
  <c r="BY124" i="1"/>
  <c r="BZ123" i="1"/>
  <c r="BZ125" i="1"/>
  <c r="BZ124" i="1"/>
  <c r="CA123" i="1"/>
  <c r="BA140" i="1"/>
  <c r="BA139" i="1"/>
  <c r="BB138" i="1"/>
  <c r="BB140" i="1"/>
  <c r="BB139" i="1"/>
  <c r="BC138" i="1"/>
  <c r="BI152" i="1"/>
  <c r="BI151" i="1"/>
  <c r="BJ150" i="1"/>
  <c r="BJ152" i="1"/>
  <c r="BJ151" i="1"/>
  <c r="BK150" i="1"/>
  <c r="BK152" i="1"/>
  <c r="BK151" i="1"/>
  <c r="BL150" i="1"/>
  <c r="BL152" i="1"/>
  <c r="BL151" i="1"/>
  <c r="BM150" i="1"/>
  <c r="BM152" i="1"/>
  <c r="BM151" i="1"/>
  <c r="BN150" i="1"/>
  <c r="BN152" i="1"/>
  <c r="BN151" i="1"/>
  <c r="BO150" i="1"/>
  <c r="BO152" i="1"/>
  <c r="BO151" i="1"/>
  <c r="BP150" i="1"/>
  <c r="BP152" i="1"/>
  <c r="BP151" i="1"/>
  <c r="BQ150" i="1"/>
  <c r="BB137" i="1"/>
  <c r="BB136" i="1"/>
  <c r="BC135" i="1"/>
  <c r="CD134" i="1"/>
  <c r="CD133" i="1"/>
  <c r="CE132" i="1"/>
  <c r="CE134" i="1"/>
  <c r="CE133" i="1"/>
  <c r="CF132" i="1"/>
  <c r="BP131" i="1"/>
  <c r="BP130" i="1"/>
  <c r="BQ129" i="1"/>
  <c r="BQ128" i="1"/>
  <c r="BQ127" i="1"/>
  <c r="BR126" i="1"/>
  <c r="BR128" i="1"/>
  <c r="BR127" i="1"/>
  <c r="BS126" i="1"/>
  <c r="BS128" i="1"/>
  <c r="BS127" i="1"/>
  <c r="BT126" i="1"/>
  <c r="BU116" i="1"/>
  <c r="BU115" i="1"/>
  <c r="BV114" i="1"/>
  <c r="BV116" i="1"/>
  <c r="BV115" i="1"/>
  <c r="BW114" i="1"/>
  <c r="BW116" i="1"/>
  <c r="BW115" i="1"/>
  <c r="BX114" i="1"/>
  <c r="BS101" i="1"/>
  <c r="BS100" i="1"/>
  <c r="BT99" i="1"/>
  <c r="BT101" i="1"/>
  <c r="BT100" i="1"/>
  <c r="BU99" i="1"/>
  <c r="AW167" i="1"/>
  <c r="AW166" i="1"/>
  <c r="AX165" i="1"/>
  <c r="AX167" i="1"/>
  <c r="AX166" i="1"/>
  <c r="AY165" i="1"/>
  <c r="BN80" i="1"/>
  <c r="BN79" i="1"/>
  <c r="BO78" i="1"/>
  <c r="BE146" i="1"/>
  <c r="BE145" i="1"/>
  <c r="BF144" i="1"/>
  <c r="BF146" i="1"/>
  <c r="BF145" i="1"/>
  <c r="BG144" i="1"/>
  <c r="BT107" i="1"/>
  <c r="BT106" i="1"/>
  <c r="BU105" i="1"/>
  <c r="BC161" i="1"/>
  <c r="BC160" i="1"/>
  <c r="BD159" i="1"/>
  <c r="BD161" i="1"/>
  <c r="BD160" i="1"/>
  <c r="BE159" i="1"/>
  <c r="BE161" i="1"/>
  <c r="BE160" i="1"/>
  <c r="BF159" i="1"/>
  <c r="BF122" i="1"/>
  <c r="BF121" i="1"/>
  <c r="BG120" i="1"/>
  <c r="AW164" i="1"/>
  <c r="AW163" i="1"/>
  <c r="AX162" i="1"/>
  <c r="BX113" i="1"/>
  <c r="BX112" i="1"/>
  <c r="BY111" i="1"/>
  <c r="BY113" i="1"/>
  <c r="BY112" i="1"/>
  <c r="BZ111" i="1"/>
  <c r="AZ158" i="1"/>
  <c r="AZ157" i="1"/>
  <c r="BA156" i="1"/>
  <c r="BL77" i="1"/>
  <c r="BL76" i="1"/>
  <c r="BM75" i="1"/>
  <c r="BM77" i="1"/>
  <c r="BM76" i="1"/>
  <c r="BN75" i="1"/>
  <c r="BO89" i="1"/>
  <c r="BO88" i="1"/>
  <c r="BP87" i="1"/>
  <c r="BM104" i="1"/>
  <c r="BM103" i="1"/>
  <c r="BN102" i="1"/>
  <c r="BK143" i="1"/>
  <c r="BK142" i="1"/>
  <c r="BL141" i="1"/>
  <c r="AW12" i="1"/>
  <c r="AV15" i="1"/>
  <c r="AV23" i="1"/>
  <c r="C168" i="1"/>
  <c r="AW168" i="1"/>
  <c r="BF161" i="1"/>
  <c r="BF160" i="1"/>
  <c r="BG159" i="1"/>
  <c r="AX164" i="1"/>
  <c r="AX163" i="1"/>
  <c r="AY162" i="1"/>
  <c r="BC140" i="1"/>
  <c r="BC139" i="1"/>
  <c r="BD138" i="1"/>
  <c r="BP89" i="1"/>
  <c r="BP88" i="1"/>
  <c r="BQ87" i="1"/>
  <c r="BQ89" i="1"/>
  <c r="BQ88" i="1"/>
  <c r="BR87" i="1"/>
  <c r="BR89" i="1"/>
  <c r="BR88" i="1"/>
  <c r="BS87" i="1"/>
  <c r="BX116" i="1"/>
  <c r="BX115" i="1"/>
  <c r="BY114" i="1"/>
  <c r="CA125" i="1"/>
  <c r="CA124" i="1"/>
  <c r="CB123" i="1"/>
  <c r="CB125" i="1"/>
  <c r="CB124" i="1"/>
  <c r="CC123" i="1"/>
  <c r="BN104" i="1"/>
  <c r="BN103" i="1"/>
  <c r="BO102" i="1"/>
  <c r="BO104" i="1"/>
  <c r="BO103" i="1"/>
  <c r="BP102" i="1"/>
  <c r="BP104" i="1"/>
  <c r="BP103" i="1"/>
  <c r="BQ102" i="1"/>
  <c r="AY167" i="1"/>
  <c r="AY166" i="1"/>
  <c r="AZ165" i="1"/>
  <c r="AZ167" i="1"/>
  <c r="AZ166" i="1"/>
  <c r="BA165" i="1"/>
  <c r="BC155" i="1"/>
  <c r="BC154" i="1"/>
  <c r="BD153" i="1"/>
  <c r="BN77" i="1"/>
  <c r="BN76" i="1"/>
  <c r="BO75" i="1"/>
  <c r="BG122" i="1"/>
  <c r="BG121" i="1"/>
  <c r="BH120" i="1"/>
  <c r="BO80" i="1"/>
  <c r="BO79" i="1"/>
  <c r="BP78" i="1"/>
  <c r="BQ152" i="1"/>
  <c r="BQ151" i="1"/>
  <c r="BR150" i="1"/>
  <c r="BZ86" i="1"/>
  <c r="BZ85" i="1"/>
  <c r="CA84" i="1"/>
  <c r="CA86" i="1"/>
  <c r="CA85" i="1"/>
  <c r="CB84" i="1"/>
  <c r="CB86" i="1"/>
  <c r="CB85" i="1"/>
  <c r="CC84" i="1"/>
  <c r="BZ98" i="1"/>
  <c r="BZ97" i="1"/>
  <c r="CA96" i="1"/>
  <c r="CA98" i="1"/>
  <c r="CA97" i="1"/>
  <c r="CB96" i="1"/>
  <c r="CB98" i="1"/>
  <c r="CB97" i="1"/>
  <c r="CC96" i="1"/>
  <c r="CC98" i="1"/>
  <c r="CC97" i="1"/>
  <c r="CD96" i="1"/>
  <c r="CD98" i="1"/>
  <c r="CD97" i="1"/>
  <c r="CE96" i="1"/>
  <c r="BQ110" i="1"/>
  <c r="BQ109" i="1"/>
  <c r="BR108" i="1"/>
  <c r="BZ113" i="1"/>
  <c r="BZ112" i="1"/>
  <c r="CA111" i="1"/>
  <c r="BU107" i="1"/>
  <c r="BU106" i="1"/>
  <c r="BV105" i="1"/>
  <c r="BV107" i="1"/>
  <c r="BV106" i="1"/>
  <c r="BW105" i="1"/>
  <c r="BW107" i="1"/>
  <c r="BW106" i="1"/>
  <c r="BX105" i="1"/>
  <c r="BU101" i="1"/>
  <c r="BU100" i="1"/>
  <c r="BV99" i="1"/>
  <c r="BV101" i="1"/>
  <c r="BV100" i="1"/>
  <c r="BW99" i="1"/>
  <c r="BW101" i="1"/>
  <c r="BW100" i="1"/>
  <c r="BX99" i="1"/>
  <c r="BX101" i="1"/>
  <c r="BX100" i="1"/>
  <c r="BY99" i="1"/>
  <c r="BT128" i="1"/>
  <c r="BT127" i="1"/>
  <c r="BU126" i="1"/>
  <c r="BU128" i="1"/>
  <c r="BU127" i="1"/>
  <c r="BV126" i="1"/>
  <c r="BV128" i="1"/>
  <c r="BV127" i="1"/>
  <c r="BW126" i="1"/>
  <c r="BW128" i="1"/>
  <c r="BW127" i="1"/>
  <c r="BX126" i="1"/>
  <c r="CF134" i="1"/>
  <c r="CF133" i="1"/>
  <c r="CG132" i="1"/>
  <c r="CG134" i="1"/>
  <c r="CG133" i="1"/>
  <c r="AW170" i="1"/>
  <c r="AW169" i="1"/>
  <c r="AX168" i="1"/>
  <c r="BL143" i="1"/>
  <c r="BL142" i="1"/>
  <c r="BM141" i="1"/>
  <c r="BM143" i="1"/>
  <c r="BM142" i="1"/>
  <c r="BN141" i="1"/>
  <c r="BN143" i="1"/>
  <c r="BN142" i="1"/>
  <c r="BO141" i="1"/>
  <c r="BO143" i="1"/>
  <c r="BO142" i="1"/>
  <c r="BP141" i="1"/>
  <c r="BA158" i="1"/>
  <c r="BA157" i="1"/>
  <c r="BB156" i="1"/>
  <c r="BG146" i="1"/>
  <c r="BG145" i="1"/>
  <c r="BH144" i="1"/>
  <c r="BQ131" i="1"/>
  <c r="BQ130" i="1"/>
  <c r="BR129" i="1"/>
  <c r="BR131" i="1"/>
  <c r="BR130" i="1"/>
  <c r="BS129" i="1"/>
  <c r="BS131" i="1"/>
  <c r="BS130" i="1"/>
  <c r="BT129" i="1"/>
  <c r="BT131" i="1"/>
  <c r="BT130" i="1"/>
  <c r="BU129" i="1"/>
  <c r="BU131" i="1"/>
  <c r="BU130" i="1"/>
  <c r="BV129" i="1"/>
  <c r="BV131" i="1"/>
  <c r="BV130" i="1"/>
  <c r="BW129" i="1"/>
  <c r="BW131" i="1"/>
  <c r="BW130" i="1"/>
  <c r="BX129" i="1"/>
  <c r="BC137" i="1"/>
  <c r="BC136" i="1"/>
  <c r="BD135" i="1"/>
  <c r="BA149" i="1"/>
  <c r="BA148" i="1"/>
  <c r="BB147" i="1"/>
  <c r="CF95" i="1"/>
  <c r="CF94" i="1"/>
  <c r="CG93" i="1"/>
  <c r="CG95" i="1"/>
  <c r="CG94" i="1"/>
  <c r="AX12" i="1"/>
  <c r="AW15" i="1"/>
  <c r="AW23" i="1"/>
  <c r="C171" i="1"/>
  <c r="AX171" i="1"/>
  <c r="BX128" i="1"/>
  <c r="BX127" i="1"/>
  <c r="BY126" i="1"/>
  <c r="BD140" i="1"/>
  <c r="BD139" i="1"/>
  <c r="BE138" i="1"/>
  <c r="BE140" i="1"/>
  <c r="BE139" i="1"/>
  <c r="BF138" i="1"/>
  <c r="BY101" i="1"/>
  <c r="BY100" i="1"/>
  <c r="BZ99" i="1"/>
  <c r="BZ101" i="1"/>
  <c r="BZ100" i="1"/>
  <c r="CA99" i="1"/>
  <c r="CC125" i="1"/>
  <c r="CC124" i="1"/>
  <c r="CD123" i="1"/>
  <c r="CD125" i="1"/>
  <c r="CD124" i="1"/>
  <c r="CE123" i="1"/>
  <c r="CE125" i="1"/>
  <c r="CE124" i="1"/>
  <c r="CF123" i="1"/>
  <c r="CF125" i="1"/>
  <c r="CF124" i="1"/>
  <c r="CG123" i="1"/>
  <c r="AY164" i="1"/>
  <c r="AY163" i="1"/>
  <c r="AZ162" i="1"/>
  <c r="BX107" i="1"/>
  <c r="BX106" i="1"/>
  <c r="BY105" i="1"/>
  <c r="BO77" i="1"/>
  <c r="BO76" i="1"/>
  <c r="BP75" i="1"/>
  <c r="BY116" i="1"/>
  <c r="BY115" i="1"/>
  <c r="BZ114" i="1"/>
  <c r="BZ116" i="1"/>
  <c r="BZ115" i="1"/>
  <c r="CA114" i="1"/>
  <c r="CA116" i="1"/>
  <c r="CA115" i="1"/>
  <c r="CB114" i="1"/>
  <c r="BD137" i="1"/>
  <c r="BD136" i="1"/>
  <c r="BE135" i="1"/>
  <c r="CC86" i="1"/>
  <c r="CC85" i="1"/>
  <c r="CD84" i="1"/>
  <c r="CE98" i="1"/>
  <c r="CE97" i="1"/>
  <c r="CF96" i="1"/>
  <c r="BP80" i="1"/>
  <c r="BP79" i="1"/>
  <c r="BQ78" i="1"/>
  <c r="BS89" i="1"/>
  <c r="BS88" i="1"/>
  <c r="BT87" i="1"/>
  <c r="AX173" i="1"/>
  <c r="AX172" i="1"/>
  <c r="AY171" i="1"/>
  <c r="BB149" i="1"/>
  <c r="BB148" i="1"/>
  <c r="BC147" i="1"/>
  <c r="AX170" i="1"/>
  <c r="AX169" i="1"/>
  <c r="AY168" i="1"/>
  <c r="AY170" i="1"/>
  <c r="AY169" i="1"/>
  <c r="AZ168" i="1"/>
  <c r="AZ170" i="1"/>
  <c r="AZ169" i="1"/>
  <c r="BA168" i="1"/>
  <c r="BA170" i="1"/>
  <c r="BA169" i="1"/>
  <c r="BB168" i="1"/>
  <c r="BB170" i="1"/>
  <c r="BB169" i="1"/>
  <c r="BC168" i="1"/>
  <c r="BC170" i="1"/>
  <c r="BC169" i="1"/>
  <c r="BD168" i="1"/>
  <c r="BD170" i="1"/>
  <c r="BD169" i="1"/>
  <c r="BE168" i="1"/>
  <c r="BE170" i="1"/>
  <c r="BE169" i="1"/>
  <c r="BF168" i="1"/>
  <c r="BR110" i="1"/>
  <c r="BR109" i="1"/>
  <c r="BS108" i="1"/>
  <c r="BS110" i="1"/>
  <c r="BS109" i="1"/>
  <c r="BT108" i="1"/>
  <c r="BT110" i="1"/>
  <c r="BT109" i="1"/>
  <c r="BU108" i="1"/>
  <c r="BA167" i="1"/>
  <c r="BA166" i="1"/>
  <c r="BB165" i="1"/>
  <c r="BB167" i="1"/>
  <c r="BB166" i="1"/>
  <c r="BC165" i="1"/>
  <c r="BC167" i="1"/>
  <c r="BC166" i="1"/>
  <c r="BD165" i="1"/>
  <c r="BD167" i="1"/>
  <c r="BD166" i="1"/>
  <c r="BE165" i="1"/>
  <c r="BX131" i="1"/>
  <c r="BX130" i="1"/>
  <c r="BY129" i="1"/>
  <c r="BB158" i="1"/>
  <c r="BB157" i="1"/>
  <c r="BC156" i="1"/>
  <c r="BC158" i="1"/>
  <c r="BC157" i="1"/>
  <c r="BD156" i="1"/>
  <c r="BH146" i="1"/>
  <c r="BH145" i="1"/>
  <c r="BI144" i="1"/>
  <c r="BI146" i="1"/>
  <c r="BI145" i="1"/>
  <c r="BJ144" i="1"/>
  <c r="BJ146" i="1"/>
  <c r="BJ145" i="1"/>
  <c r="BK144" i="1"/>
  <c r="BK146" i="1"/>
  <c r="BK145" i="1"/>
  <c r="BL144" i="1"/>
  <c r="BL146" i="1"/>
  <c r="BL145" i="1"/>
  <c r="BM144" i="1"/>
  <c r="BP143" i="1"/>
  <c r="BP142" i="1"/>
  <c r="BQ141" i="1"/>
  <c r="CA113" i="1"/>
  <c r="CA112" i="1"/>
  <c r="CB111" i="1"/>
  <c r="BR152" i="1"/>
  <c r="BR151" i="1"/>
  <c r="BS150" i="1"/>
  <c r="BS152" i="1"/>
  <c r="BS151" i="1"/>
  <c r="BT150" i="1"/>
  <c r="BT152" i="1"/>
  <c r="BT151" i="1"/>
  <c r="BU150" i="1"/>
  <c r="BH122" i="1"/>
  <c r="BH121" i="1"/>
  <c r="BI120" i="1"/>
  <c r="BD155" i="1"/>
  <c r="BD154" i="1"/>
  <c r="BE153" i="1"/>
  <c r="BQ104" i="1"/>
  <c r="BQ103" i="1"/>
  <c r="BR102" i="1"/>
  <c r="BR104" i="1"/>
  <c r="BR103" i="1"/>
  <c r="BS102" i="1"/>
  <c r="BS104" i="1"/>
  <c r="BS103" i="1"/>
  <c r="BT102" i="1"/>
  <c r="BT104" i="1"/>
  <c r="BT103" i="1"/>
  <c r="BU102" i="1"/>
  <c r="BG161" i="1"/>
  <c r="BG160" i="1"/>
  <c r="BH159" i="1"/>
  <c r="BH161" i="1"/>
  <c r="BH160" i="1"/>
  <c r="BI159" i="1"/>
  <c r="BI161" i="1"/>
  <c r="BI160" i="1"/>
  <c r="BJ159" i="1"/>
  <c r="BJ161" i="1"/>
  <c r="BJ160" i="1"/>
  <c r="BK159" i="1"/>
  <c r="AY12" i="1"/>
  <c r="AX15" i="1"/>
  <c r="AX23" i="1"/>
  <c r="C174" i="1"/>
  <c r="AY174" i="1"/>
  <c r="BE137" i="1"/>
  <c r="BE136" i="1"/>
  <c r="BF135" i="1"/>
  <c r="BF137" i="1"/>
  <c r="BF136" i="1"/>
  <c r="BG135" i="1"/>
  <c r="BG137" i="1"/>
  <c r="BG136" i="1"/>
  <c r="BH135" i="1"/>
  <c r="BH137" i="1"/>
  <c r="BH136" i="1"/>
  <c r="BI135" i="1"/>
  <c r="CA101" i="1"/>
  <c r="CA100" i="1"/>
  <c r="CB99" i="1"/>
  <c r="CB101" i="1"/>
  <c r="CB100" i="1"/>
  <c r="CC99" i="1"/>
  <c r="BU152" i="1"/>
  <c r="BU151" i="1"/>
  <c r="BV150" i="1"/>
  <c r="BF170" i="1"/>
  <c r="BF169" i="1"/>
  <c r="BG168" i="1"/>
  <c r="BG170" i="1"/>
  <c r="BG169" i="1"/>
  <c r="BH168" i="1"/>
  <c r="BH170" i="1"/>
  <c r="BH169" i="1"/>
  <c r="BI168" i="1"/>
  <c r="BT89" i="1"/>
  <c r="BT88" i="1"/>
  <c r="BU87" i="1"/>
  <c r="BU89" i="1"/>
  <c r="BU88" i="1"/>
  <c r="BV87" i="1"/>
  <c r="BI122" i="1"/>
  <c r="BI121" i="1"/>
  <c r="BJ120" i="1"/>
  <c r="BY107" i="1"/>
  <c r="BY106" i="1"/>
  <c r="BZ105" i="1"/>
  <c r="BU104" i="1"/>
  <c r="BU103" i="1"/>
  <c r="BV102" i="1"/>
  <c r="BV104" i="1"/>
  <c r="BV103" i="1"/>
  <c r="BW102" i="1"/>
  <c r="BW104" i="1"/>
  <c r="BW103" i="1"/>
  <c r="BX102" i="1"/>
  <c r="BX104" i="1"/>
  <c r="BX103" i="1"/>
  <c r="BY102" i="1"/>
  <c r="AY173" i="1"/>
  <c r="AY172" i="1"/>
  <c r="AZ171" i="1"/>
  <c r="AZ173" i="1"/>
  <c r="AZ172" i="1"/>
  <c r="BA171" i="1"/>
  <c r="BA173" i="1"/>
  <c r="BA172" i="1"/>
  <c r="BB171" i="1"/>
  <c r="CB116" i="1"/>
  <c r="CB115" i="1"/>
  <c r="CC114" i="1"/>
  <c r="CC116" i="1"/>
  <c r="CC115" i="1"/>
  <c r="CD114" i="1"/>
  <c r="CD116" i="1"/>
  <c r="CD115" i="1"/>
  <c r="CE114" i="1"/>
  <c r="CE116" i="1"/>
  <c r="CE115" i="1"/>
  <c r="CF114" i="1"/>
  <c r="AZ164" i="1"/>
  <c r="AZ163" i="1"/>
  <c r="BA162" i="1"/>
  <c r="BA164" i="1"/>
  <c r="BA163" i="1"/>
  <c r="BB162" i="1"/>
  <c r="BB164" i="1"/>
  <c r="BB163" i="1"/>
  <c r="BC162" i="1"/>
  <c r="CB113" i="1"/>
  <c r="CB112" i="1"/>
  <c r="CC111" i="1"/>
  <c r="CC113" i="1"/>
  <c r="CC112" i="1"/>
  <c r="CD111" i="1"/>
  <c r="BQ143" i="1"/>
  <c r="BQ142" i="1"/>
  <c r="BR141" i="1"/>
  <c r="BQ80" i="1"/>
  <c r="BQ79" i="1"/>
  <c r="BR78" i="1"/>
  <c r="BR80" i="1"/>
  <c r="BR79" i="1"/>
  <c r="BS78" i="1"/>
  <c r="BS80" i="1"/>
  <c r="BS79" i="1"/>
  <c r="BT78" i="1"/>
  <c r="BY128" i="1"/>
  <c r="BY127" i="1"/>
  <c r="BZ126" i="1"/>
  <c r="BZ128" i="1"/>
  <c r="BZ127" i="1"/>
  <c r="CA126" i="1"/>
  <c r="CA128" i="1"/>
  <c r="CA127" i="1"/>
  <c r="CB126" i="1"/>
  <c r="BK161" i="1"/>
  <c r="BK160" i="1"/>
  <c r="BL159" i="1"/>
  <c r="BL161" i="1"/>
  <c r="BL160" i="1"/>
  <c r="BM159" i="1"/>
  <c r="BM161" i="1"/>
  <c r="BM160" i="1"/>
  <c r="BN159" i="1"/>
  <c r="BE167" i="1"/>
  <c r="BE166" i="1"/>
  <c r="BF165" i="1"/>
  <c r="BF167" i="1"/>
  <c r="BF166" i="1"/>
  <c r="BG165" i="1"/>
  <c r="BG167" i="1"/>
  <c r="BG166" i="1"/>
  <c r="BH165" i="1"/>
  <c r="CD86" i="1"/>
  <c r="CD85" i="1"/>
  <c r="CE84" i="1"/>
  <c r="BF140" i="1"/>
  <c r="BF139" i="1"/>
  <c r="BG138" i="1"/>
  <c r="BG140" i="1"/>
  <c r="BG139" i="1"/>
  <c r="BH138" i="1"/>
  <c r="BH140" i="1"/>
  <c r="BH139" i="1"/>
  <c r="BI138" i="1"/>
  <c r="AY176" i="1"/>
  <c r="AY175" i="1"/>
  <c r="AZ174" i="1"/>
  <c r="AZ176" i="1"/>
  <c r="AZ175" i="1"/>
  <c r="BA174" i="1"/>
  <c r="BE155" i="1"/>
  <c r="BE154" i="1"/>
  <c r="BF153" i="1"/>
  <c r="BD158" i="1"/>
  <c r="BD157" i="1"/>
  <c r="BE156" i="1"/>
  <c r="CG125" i="1"/>
  <c r="CG124" i="1"/>
  <c r="BM146" i="1"/>
  <c r="BM145" i="1"/>
  <c r="BN144" i="1"/>
  <c r="BN146" i="1"/>
  <c r="BN145" i="1"/>
  <c r="BO144" i="1"/>
  <c r="BO146" i="1"/>
  <c r="BO145" i="1"/>
  <c r="BP144" i="1"/>
  <c r="BP146" i="1"/>
  <c r="BP145" i="1"/>
  <c r="BQ144" i="1"/>
  <c r="BY131" i="1"/>
  <c r="BY130" i="1"/>
  <c r="BZ129" i="1"/>
  <c r="BZ131" i="1"/>
  <c r="BZ130" i="1"/>
  <c r="CA129" i="1"/>
  <c r="CA131" i="1"/>
  <c r="CA130" i="1"/>
  <c r="CB129" i="1"/>
  <c r="BU110" i="1"/>
  <c r="BU109" i="1"/>
  <c r="BV108" i="1"/>
  <c r="BC149" i="1"/>
  <c r="BC148" i="1"/>
  <c r="BD147" i="1"/>
  <c r="CF98" i="1"/>
  <c r="CF97" i="1"/>
  <c r="CG96" i="1"/>
  <c r="CG98" i="1"/>
  <c r="CG97" i="1"/>
  <c r="BP77" i="1"/>
  <c r="BP76" i="1"/>
  <c r="BQ75" i="1"/>
  <c r="BQ77" i="1"/>
  <c r="BQ76" i="1"/>
  <c r="BR75" i="1"/>
  <c r="AZ12" i="1"/>
  <c r="AY15" i="1"/>
  <c r="AY23" i="1"/>
  <c r="C177" i="1"/>
  <c r="AZ177" i="1"/>
  <c r="AZ179" i="1"/>
  <c r="AZ178" i="1"/>
  <c r="BA177" i="1"/>
  <c r="BA179" i="1"/>
  <c r="BA178" i="1"/>
  <c r="BB177" i="1"/>
  <c r="BB179" i="1"/>
  <c r="BB178" i="1"/>
  <c r="BC177" i="1"/>
  <c r="BA176" i="1"/>
  <c r="BA175" i="1"/>
  <c r="BB174" i="1"/>
  <c r="BB173" i="1"/>
  <c r="BB172" i="1"/>
  <c r="BC171" i="1"/>
  <c r="BC173" i="1"/>
  <c r="BC172" i="1"/>
  <c r="BD171" i="1"/>
  <c r="CB131" i="1"/>
  <c r="CB130" i="1"/>
  <c r="CC129" i="1"/>
  <c r="BI170" i="1"/>
  <c r="BI169" i="1"/>
  <c r="BJ168" i="1"/>
  <c r="BJ170" i="1"/>
  <c r="BJ169" i="1"/>
  <c r="BK168" i="1"/>
  <c r="BK170" i="1"/>
  <c r="BK169" i="1"/>
  <c r="BL168" i="1"/>
  <c r="BL170" i="1"/>
  <c r="BL169" i="1"/>
  <c r="BM168" i="1"/>
  <c r="BD149" i="1"/>
  <c r="BD148" i="1"/>
  <c r="BE147" i="1"/>
  <c r="BN161" i="1"/>
  <c r="BN160" i="1"/>
  <c r="BO159" i="1"/>
  <c r="BT80" i="1"/>
  <c r="BT79" i="1"/>
  <c r="BU78" i="1"/>
  <c r="BR77" i="1"/>
  <c r="BR76" i="1"/>
  <c r="BS75" i="1"/>
  <c r="BF155" i="1"/>
  <c r="BF154" i="1"/>
  <c r="BG153" i="1"/>
  <c r="BG155" i="1"/>
  <c r="BG154" i="1"/>
  <c r="BH153" i="1"/>
  <c r="BH155" i="1"/>
  <c r="BH154" i="1"/>
  <c r="BI153" i="1"/>
  <c r="BI155" i="1"/>
  <c r="BI154" i="1"/>
  <c r="BJ153" i="1"/>
  <c r="CE86" i="1"/>
  <c r="CE85" i="1"/>
  <c r="CF84" i="1"/>
  <c r="CF86" i="1"/>
  <c r="CF85" i="1"/>
  <c r="CG84" i="1"/>
  <c r="CG86" i="1"/>
  <c r="CG85" i="1"/>
  <c r="CB128" i="1"/>
  <c r="CB127" i="1"/>
  <c r="CC126" i="1"/>
  <c r="CF116" i="1"/>
  <c r="CF115" i="1"/>
  <c r="CG114" i="1"/>
  <c r="BC179" i="1"/>
  <c r="BC178" i="1"/>
  <c r="BD177" i="1"/>
  <c r="BV110" i="1"/>
  <c r="BV109" i="1"/>
  <c r="BW108" i="1"/>
  <c r="BW110" i="1"/>
  <c r="BW109" i="1"/>
  <c r="BX108" i="1"/>
  <c r="BX110" i="1"/>
  <c r="BX109" i="1"/>
  <c r="BY108" i="1"/>
  <c r="BQ146" i="1"/>
  <c r="BQ145" i="1"/>
  <c r="BR144" i="1"/>
  <c r="BR146" i="1"/>
  <c r="BR145" i="1"/>
  <c r="BS144" i="1"/>
  <c r="BS146" i="1"/>
  <c r="BS145" i="1"/>
  <c r="BT144" i="1"/>
  <c r="BT146" i="1"/>
  <c r="BT145" i="1"/>
  <c r="BU144" i="1"/>
  <c r="BU146" i="1"/>
  <c r="BU145" i="1"/>
  <c r="BV144" i="1"/>
  <c r="BE158" i="1"/>
  <c r="BE157" i="1"/>
  <c r="BF156" i="1"/>
  <c r="CD113" i="1"/>
  <c r="CD112" i="1"/>
  <c r="CE111" i="1"/>
  <c r="CE113" i="1"/>
  <c r="CE112" i="1"/>
  <c r="CF111" i="1"/>
  <c r="CF113" i="1"/>
  <c r="CF112" i="1"/>
  <c r="CG111" i="1"/>
  <c r="CG113" i="1"/>
  <c r="CG112" i="1"/>
  <c r="BY104" i="1"/>
  <c r="BY103" i="1"/>
  <c r="BZ102" i="1"/>
  <c r="BZ104" i="1"/>
  <c r="BZ103" i="1"/>
  <c r="CA102" i="1"/>
  <c r="CA104" i="1"/>
  <c r="CA103" i="1"/>
  <c r="CB102" i="1"/>
  <c r="CB104" i="1"/>
  <c r="CB103" i="1"/>
  <c r="CC102" i="1"/>
  <c r="BJ122" i="1"/>
  <c r="BJ121" i="1"/>
  <c r="BK120" i="1"/>
  <c r="CC101" i="1"/>
  <c r="CC100" i="1"/>
  <c r="CD99" i="1"/>
  <c r="CD101" i="1"/>
  <c r="CD100" i="1"/>
  <c r="CE99" i="1"/>
  <c r="CE101" i="1"/>
  <c r="CE100" i="1"/>
  <c r="CF99" i="1"/>
  <c r="CF101" i="1"/>
  <c r="CF100" i="1"/>
  <c r="CG99" i="1"/>
  <c r="BI140" i="1"/>
  <c r="BI139" i="1"/>
  <c r="BJ138" i="1"/>
  <c r="BJ140" i="1"/>
  <c r="BJ139" i="1"/>
  <c r="BK138" i="1"/>
  <c r="BK140" i="1"/>
  <c r="BK139" i="1"/>
  <c r="BL138" i="1"/>
  <c r="BL140" i="1"/>
  <c r="BL139" i="1"/>
  <c r="BM138" i="1"/>
  <c r="BH167" i="1"/>
  <c r="BH166" i="1"/>
  <c r="BI165" i="1"/>
  <c r="BI167" i="1"/>
  <c r="BI166" i="1"/>
  <c r="BJ165" i="1"/>
  <c r="BJ167" i="1"/>
  <c r="BJ166" i="1"/>
  <c r="BK165" i="1"/>
  <c r="BK167" i="1"/>
  <c r="BK166" i="1"/>
  <c r="BL165" i="1"/>
  <c r="BL167" i="1"/>
  <c r="BL166" i="1"/>
  <c r="BM165" i="1"/>
  <c r="BR143" i="1"/>
  <c r="BR142" i="1"/>
  <c r="BS141" i="1"/>
  <c r="BS143" i="1"/>
  <c r="BS142" i="1"/>
  <c r="BT141" i="1"/>
  <c r="BC164" i="1"/>
  <c r="BC163" i="1"/>
  <c r="BD162" i="1"/>
  <c r="BD164" i="1"/>
  <c r="BD163" i="1"/>
  <c r="BE162" i="1"/>
  <c r="BE164" i="1"/>
  <c r="BE163" i="1"/>
  <c r="BF162" i="1"/>
  <c r="BF164" i="1"/>
  <c r="BF163" i="1"/>
  <c r="BG162" i="1"/>
  <c r="BG164" i="1"/>
  <c r="BG163" i="1"/>
  <c r="BH162" i="1"/>
  <c r="BH164" i="1"/>
  <c r="BH163" i="1"/>
  <c r="BI162" i="1"/>
  <c r="BZ107" i="1"/>
  <c r="BZ106" i="1"/>
  <c r="CA105" i="1"/>
  <c r="CA107" i="1"/>
  <c r="CA106" i="1"/>
  <c r="CB105" i="1"/>
  <c r="BV89" i="1"/>
  <c r="BV88" i="1"/>
  <c r="BW87" i="1"/>
  <c r="BV152" i="1"/>
  <c r="BV151" i="1"/>
  <c r="BW150" i="1"/>
  <c r="BW152" i="1"/>
  <c r="BW151" i="1"/>
  <c r="BX150" i="1"/>
  <c r="BX152" i="1"/>
  <c r="BX151" i="1"/>
  <c r="BY150" i="1"/>
  <c r="BY152" i="1"/>
  <c r="BY151" i="1"/>
  <c r="BZ150" i="1"/>
  <c r="BZ152" i="1"/>
  <c r="BZ151" i="1"/>
  <c r="CA150" i="1"/>
  <c r="CA152" i="1"/>
  <c r="CA151" i="1"/>
  <c r="CB150" i="1"/>
  <c r="CB152" i="1"/>
  <c r="CB151" i="1"/>
  <c r="CC150" i="1"/>
  <c r="CC152" i="1"/>
  <c r="CC151" i="1"/>
  <c r="CD150" i="1"/>
  <c r="CD152" i="1"/>
  <c r="CD151" i="1"/>
  <c r="CE150" i="1"/>
  <c r="CE152" i="1"/>
  <c r="CE151" i="1"/>
  <c r="CF150" i="1"/>
  <c r="CF152" i="1"/>
  <c r="CF151" i="1"/>
  <c r="CG150" i="1"/>
  <c r="CG152" i="1"/>
  <c r="CG151" i="1"/>
  <c r="BI137" i="1"/>
  <c r="BI136" i="1"/>
  <c r="BJ135" i="1"/>
  <c r="BJ137" i="1"/>
  <c r="BJ136" i="1"/>
  <c r="BK135" i="1"/>
  <c r="BK137" i="1"/>
  <c r="BK136" i="1"/>
  <c r="BL135" i="1"/>
  <c r="BA12" i="1"/>
  <c r="AZ15" i="1"/>
  <c r="AZ23" i="1"/>
  <c r="C180" i="1"/>
  <c r="BA180" i="1"/>
  <c r="CB107" i="1"/>
  <c r="CB106" i="1"/>
  <c r="CC105" i="1"/>
  <c r="BF158" i="1"/>
  <c r="BF157" i="1"/>
  <c r="BG156" i="1"/>
  <c r="BG158" i="1"/>
  <c r="BG157" i="1"/>
  <c r="BH156" i="1"/>
  <c r="BD179" i="1"/>
  <c r="BD178" i="1"/>
  <c r="BE177" i="1"/>
  <c r="BE179" i="1"/>
  <c r="BE178" i="1"/>
  <c r="BF177" i="1"/>
  <c r="BI164" i="1"/>
  <c r="BI163" i="1"/>
  <c r="BJ162" i="1"/>
  <c r="BJ164" i="1"/>
  <c r="BJ163" i="1"/>
  <c r="BK162" i="1"/>
  <c r="CC104" i="1"/>
  <c r="CC103" i="1"/>
  <c r="CD102" i="1"/>
  <c r="BD173" i="1"/>
  <c r="BD172" i="1"/>
  <c r="BE171" i="1"/>
  <c r="BM167" i="1"/>
  <c r="BM166" i="1"/>
  <c r="BN165" i="1"/>
  <c r="BU80" i="1"/>
  <c r="BU79" i="1"/>
  <c r="BV78" i="1"/>
  <c r="BV80" i="1"/>
  <c r="BV79" i="1"/>
  <c r="BW78" i="1"/>
  <c r="BW80" i="1"/>
  <c r="BW79" i="1"/>
  <c r="BX78" i="1"/>
  <c r="BX80" i="1"/>
  <c r="BX79" i="1"/>
  <c r="BY78" i="1"/>
  <c r="BM170" i="1"/>
  <c r="BM169" i="1"/>
  <c r="BN168" i="1"/>
  <c r="BM140" i="1"/>
  <c r="BM139" i="1"/>
  <c r="BN138" i="1"/>
  <c r="BN140" i="1"/>
  <c r="BN139" i="1"/>
  <c r="BO138" i="1"/>
  <c r="BO140" i="1"/>
  <c r="BO139" i="1"/>
  <c r="BP138" i="1"/>
  <c r="BP140" i="1"/>
  <c r="BP139" i="1"/>
  <c r="BQ138" i="1"/>
  <c r="CG116" i="1"/>
  <c r="CG115" i="1"/>
  <c r="BO161" i="1"/>
  <c r="BO160" i="1"/>
  <c r="BP159" i="1"/>
  <c r="BP161" i="1"/>
  <c r="BP160" i="1"/>
  <c r="BQ159" i="1"/>
  <c r="BQ161" i="1"/>
  <c r="BQ160" i="1"/>
  <c r="BR159" i="1"/>
  <c r="CC131" i="1"/>
  <c r="CC130" i="1"/>
  <c r="CD129" i="1"/>
  <c r="CD131" i="1"/>
  <c r="CD130" i="1"/>
  <c r="CE129" i="1"/>
  <c r="CE131" i="1"/>
  <c r="CE130" i="1"/>
  <c r="CF129" i="1"/>
  <c r="BW89" i="1"/>
  <c r="BW88" i="1"/>
  <c r="BX87" i="1"/>
  <c r="BX89" i="1"/>
  <c r="BX88" i="1"/>
  <c r="BY87" i="1"/>
  <c r="BY89" i="1"/>
  <c r="BY88" i="1"/>
  <c r="BZ87" i="1"/>
  <c r="BY110" i="1"/>
  <c r="BY109" i="1"/>
  <c r="BZ108" i="1"/>
  <c r="BS77" i="1"/>
  <c r="BS76" i="1"/>
  <c r="BT75" i="1"/>
  <c r="BB176" i="1"/>
  <c r="BB175" i="1"/>
  <c r="BC174" i="1"/>
  <c r="CG101" i="1"/>
  <c r="CG100" i="1"/>
  <c r="BA182" i="1"/>
  <c r="BA181" i="1"/>
  <c r="BB180" i="1"/>
  <c r="BB182" i="1"/>
  <c r="BB181" i="1"/>
  <c r="BC180" i="1"/>
  <c r="BC182" i="1"/>
  <c r="BC181" i="1"/>
  <c r="BD180" i="1"/>
  <c r="BD182" i="1"/>
  <c r="BD181" i="1"/>
  <c r="BE180" i="1"/>
  <c r="BL137" i="1"/>
  <c r="BL136" i="1"/>
  <c r="BM135" i="1"/>
  <c r="BM137" i="1"/>
  <c r="BM136" i="1"/>
  <c r="BN135" i="1"/>
  <c r="BN137" i="1"/>
  <c r="BN136" i="1"/>
  <c r="BO135" i="1"/>
  <c r="BT143" i="1"/>
  <c r="BT142" i="1"/>
  <c r="BU141" i="1"/>
  <c r="BK122" i="1"/>
  <c r="BK121" i="1"/>
  <c r="BL120" i="1"/>
  <c r="BL122" i="1"/>
  <c r="BL121" i="1"/>
  <c r="BM120" i="1"/>
  <c r="BV146" i="1"/>
  <c r="BV145" i="1"/>
  <c r="BW144" i="1"/>
  <c r="CC128" i="1"/>
  <c r="CC127" i="1"/>
  <c r="CD126" i="1"/>
  <c r="BJ155" i="1"/>
  <c r="BJ154" i="1"/>
  <c r="BK153" i="1"/>
  <c r="BK155" i="1"/>
  <c r="BK154" i="1"/>
  <c r="BL153" i="1"/>
  <c r="BE149" i="1"/>
  <c r="BE148" i="1"/>
  <c r="BF147" i="1"/>
  <c r="BF149" i="1"/>
  <c r="BF148" i="1"/>
  <c r="BG147" i="1"/>
  <c r="BG149" i="1"/>
  <c r="BG148" i="1"/>
  <c r="BH147" i="1"/>
  <c r="BB12" i="1"/>
  <c r="BA15" i="1"/>
  <c r="BA23" i="1"/>
  <c r="C183" i="1"/>
  <c r="BB183" i="1"/>
  <c r="BB185" i="1"/>
  <c r="BB184" i="1"/>
  <c r="BC183" i="1"/>
  <c r="BC185" i="1"/>
  <c r="BC184" i="1"/>
  <c r="BD183" i="1"/>
  <c r="BD185" i="1"/>
  <c r="BD184" i="1"/>
  <c r="BE183" i="1"/>
  <c r="BE185" i="1"/>
  <c r="BE184" i="1"/>
  <c r="BF183" i="1"/>
  <c r="BF185" i="1"/>
  <c r="BF184" i="1"/>
  <c r="BG183" i="1"/>
  <c r="BO137" i="1"/>
  <c r="BO136" i="1"/>
  <c r="BP135" i="1"/>
  <c r="BN170" i="1"/>
  <c r="BN169" i="1"/>
  <c r="BO168" i="1"/>
  <c r="BO170" i="1"/>
  <c r="BO169" i="1"/>
  <c r="BP168" i="1"/>
  <c r="BP170" i="1"/>
  <c r="BP169" i="1"/>
  <c r="BQ168" i="1"/>
  <c r="BF179" i="1"/>
  <c r="BF178" i="1"/>
  <c r="BG177" i="1"/>
  <c r="BG179" i="1"/>
  <c r="BG178" i="1"/>
  <c r="BH177" i="1"/>
  <c r="BE182" i="1"/>
  <c r="BE181" i="1"/>
  <c r="BF180" i="1"/>
  <c r="BF182" i="1"/>
  <c r="BF181" i="1"/>
  <c r="BG180" i="1"/>
  <c r="BG182" i="1"/>
  <c r="BG181" i="1"/>
  <c r="BH180" i="1"/>
  <c r="BH182" i="1"/>
  <c r="BH181" i="1"/>
  <c r="BI180" i="1"/>
  <c r="BY80" i="1"/>
  <c r="BY79" i="1"/>
  <c r="BZ78" i="1"/>
  <c r="BZ80" i="1"/>
  <c r="BZ79" i="1"/>
  <c r="CA78" i="1"/>
  <c r="CA80" i="1"/>
  <c r="CA79" i="1"/>
  <c r="CB78" i="1"/>
  <c r="CB80" i="1"/>
  <c r="CB79" i="1"/>
  <c r="CC78" i="1"/>
  <c r="CC80" i="1"/>
  <c r="CC79" i="1"/>
  <c r="CD78" i="1"/>
  <c r="CD104" i="1"/>
  <c r="CD103" i="1"/>
  <c r="CE102" i="1"/>
  <c r="CE104" i="1"/>
  <c r="CE103" i="1"/>
  <c r="CF102" i="1"/>
  <c r="BW146" i="1"/>
  <c r="BW145" i="1"/>
  <c r="BX144" i="1"/>
  <c r="BX146" i="1"/>
  <c r="BX145" i="1"/>
  <c r="BY144" i="1"/>
  <c r="BY146" i="1"/>
  <c r="BY145" i="1"/>
  <c r="BZ144" i="1"/>
  <c r="BL155" i="1"/>
  <c r="BL154" i="1"/>
  <c r="BM153" i="1"/>
  <c r="BT77" i="1"/>
  <c r="BT76" i="1"/>
  <c r="BU75" i="1"/>
  <c r="BU77" i="1"/>
  <c r="BU76" i="1"/>
  <c r="BV75" i="1"/>
  <c r="CF131" i="1"/>
  <c r="CF130" i="1"/>
  <c r="CG129" i="1"/>
  <c r="BN167" i="1"/>
  <c r="BN166" i="1"/>
  <c r="BO165" i="1"/>
  <c r="CD128" i="1"/>
  <c r="CD127" i="1"/>
  <c r="CE126" i="1"/>
  <c r="BU143" i="1"/>
  <c r="BU142" i="1"/>
  <c r="BV141" i="1"/>
  <c r="BV143" i="1"/>
  <c r="BV142" i="1"/>
  <c r="BW141" i="1"/>
  <c r="BW143" i="1"/>
  <c r="BW142" i="1"/>
  <c r="BX141" i="1"/>
  <c r="BX143" i="1"/>
  <c r="BX142" i="1"/>
  <c r="BY141" i="1"/>
  <c r="BY143" i="1"/>
  <c r="BY142" i="1"/>
  <c r="BZ141" i="1"/>
  <c r="BZ110" i="1"/>
  <c r="BZ109" i="1"/>
  <c r="CA108" i="1"/>
  <c r="CA110" i="1"/>
  <c r="CA109" i="1"/>
  <c r="CB108" i="1"/>
  <c r="CB110" i="1"/>
  <c r="CB109" i="1"/>
  <c r="CC108" i="1"/>
  <c r="BR161" i="1"/>
  <c r="BR160" i="1"/>
  <c r="BS159" i="1"/>
  <c r="BS161" i="1"/>
  <c r="BS160" i="1"/>
  <c r="BT159" i="1"/>
  <c r="CC107" i="1"/>
  <c r="CC106" i="1"/>
  <c r="CD105" i="1"/>
  <c r="CD107" i="1"/>
  <c r="CD106" i="1"/>
  <c r="CE105" i="1"/>
  <c r="CE107" i="1"/>
  <c r="CE106" i="1"/>
  <c r="CF105" i="1"/>
  <c r="BM122" i="1"/>
  <c r="BM121" i="1"/>
  <c r="BN120" i="1"/>
  <c r="BN122" i="1"/>
  <c r="BN121" i="1"/>
  <c r="BO120" i="1"/>
  <c r="BO122" i="1"/>
  <c r="BO121" i="1"/>
  <c r="BP120" i="1"/>
  <c r="BZ89" i="1"/>
  <c r="BZ88" i="1"/>
  <c r="CA87" i="1"/>
  <c r="BK164" i="1"/>
  <c r="BK163" i="1"/>
  <c r="BL162" i="1"/>
  <c r="BL164" i="1"/>
  <c r="BL163" i="1"/>
  <c r="BM162" i="1"/>
  <c r="BG185" i="1"/>
  <c r="BG184" i="1"/>
  <c r="BH183" i="1"/>
  <c r="BH185" i="1"/>
  <c r="BH184" i="1"/>
  <c r="BI183" i="1"/>
  <c r="BI185" i="1"/>
  <c r="BI184" i="1"/>
  <c r="BJ183" i="1"/>
  <c r="BJ185" i="1"/>
  <c r="BJ184" i="1"/>
  <c r="BK183" i="1"/>
  <c r="BK185" i="1"/>
  <c r="BK184" i="1"/>
  <c r="BL183" i="1"/>
  <c r="BL185" i="1"/>
  <c r="BL184" i="1"/>
  <c r="BM183" i="1"/>
  <c r="BM185" i="1"/>
  <c r="BM184" i="1"/>
  <c r="BN183" i="1"/>
  <c r="BN185" i="1"/>
  <c r="BN184" i="1"/>
  <c r="BO183" i="1"/>
  <c r="BO185" i="1"/>
  <c r="BO184" i="1"/>
  <c r="BP183" i="1"/>
  <c r="BP185" i="1"/>
  <c r="BP184" i="1"/>
  <c r="BQ183" i="1"/>
  <c r="BQ185" i="1"/>
  <c r="BQ184" i="1"/>
  <c r="BR183" i="1"/>
  <c r="BH149" i="1"/>
  <c r="BH148" i="1"/>
  <c r="BI147" i="1"/>
  <c r="BQ140" i="1"/>
  <c r="BQ139" i="1"/>
  <c r="BR138" i="1"/>
  <c r="BR140" i="1"/>
  <c r="BR139" i="1"/>
  <c r="BS138" i="1"/>
  <c r="BS140" i="1"/>
  <c r="BS139" i="1"/>
  <c r="BT138" i="1"/>
  <c r="BT140" i="1"/>
  <c r="BT139" i="1"/>
  <c r="BU138" i="1"/>
  <c r="BE173" i="1"/>
  <c r="BE172" i="1"/>
  <c r="BF171" i="1"/>
  <c r="BF173" i="1"/>
  <c r="BF172" i="1"/>
  <c r="BG171" i="1"/>
  <c r="BG173" i="1"/>
  <c r="BG172" i="1"/>
  <c r="BH171" i="1"/>
  <c r="BH173" i="1"/>
  <c r="BH172" i="1"/>
  <c r="BI171" i="1"/>
  <c r="BI173" i="1"/>
  <c r="BI172" i="1"/>
  <c r="BJ171" i="1"/>
  <c r="BH158" i="1"/>
  <c r="BH157" i="1"/>
  <c r="BI156" i="1"/>
  <c r="BC176" i="1"/>
  <c r="BC175" i="1"/>
  <c r="BD174" i="1"/>
  <c r="BC12" i="1"/>
  <c r="BB15" i="1"/>
  <c r="BB23" i="1"/>
  <c r="C186" i="1"/>
  <c r="BC186" i="1"/>
  <c r="BC188" i="1"/>
  <c r="BC187" i="1"/>
  <c r="BD186" i="1"/>
  <c r="BD188" i="1"/>
  <c r="BD187" i="1"/>
  <c r="BE186" i="1"/>
  <c r="BE188" i="1"/>
  <c r="BE187" i="1"/>
  <c r="BF186" i="1"/>
  <c r="BU140" i="1"/>
  <c r="BU139" i="1"/>
  <c r="BV138" i="1"/>
  <c r="BV140" i="1"/>
  <c r="BV139" i="1"/>
  <c r="BW138" i="1"/>
  <c r="BW140" i="1"/>
  <c r="BW139" i="1"/>
  <c r="BX138" i="1"/>
  <c r="BX140" i="1"/>
  <c r="BX139" i="1"/>
  <c r="BY138" i="1"/>
  <c r="BI182" i="1"/>
  <c r="BI181" i="1"/>
  <c r="BJ180" i="1"/>
  <c r="BJ182" i="1"/>
  <c r="BJ181" i="1"/>
  <c r="BK180" i="1"/>
  <c r="BK182" i="1"/>
  <c r="BK181" i="1"/>
  <c r="BL180" i="1"/>
  <c r="BL182" i="1"/>
  <c r="BL181" i="1"/>
  <c r="BM180" i="1"/>
  <c r="BI149" i="1"/>
  <c r="BI148" i="1"/>
  <c r="BJ147" i="1"/>
  <c r="CE128" i="1"/>
  <c r="CE127" i="1"/>
  <c r="CF126" i="1"/>
  <c r="CF128" i="1"/>
  <c r="CF127" i="1"/>
  <c r="CG126" i="1"/>
  <c r="CG128" i="1"/>
  <c r="CG127" i="1"/>
  <c r="BV77" i="1"/>
  <c r="BV76" i="1"/>
  <c r="BW75" i="1"/>
  <c r="BR185" i="1"/>
  <c r="BR184" i="1"/>
  <c r="BS183" i="1"/>
  <c r="BS185" i="1"/>
  <c r="BS184" i="1"/>
  <c r="BT183" i="1"/>
  <c r="BP122" i="1"/>
  <c r="BP121" i="1"/>
  <c r="BQ120" i="1"/>
  <c r="BO167" i="1"/>
  <c r="BO166" i="1"/>
  <c r="BP165" i="1"/>
  <c r="BP167" i="1"/>
  <c r="BP166" i="1"/>
  <c r="BQ165" i="1"/>
  <c r="BQ170" i="1"/>
  <c r="BQ169" i="1"/>
  <c r="BR168" i="1"/>
  <c r="BR170" i="1"/>
  <c r="BR169" i="1"/>
  <c r="BS168" i="1"/>
  <c r="BS170" i="1"/>
  <c r="BS169" i="1"/>
  <c r="BT168" i="1"/>
  <c r="BT170" i="1"/>
  <c r="BT169" i="1"/>
  <c r="BU168" i="1"/>
  <c r="BZ143" i="1"/>
  <c r="BZ142" i="1"/>
  <c r="CA141" i="1"/>
  <c r="CA143" i="1"/>
  <c r="CA142" i="1"/>
  <c r="CB141" i="1"/>
  <c r="CB143" i="1"/>
  <c r="CB142" i="1"/>
  <c r="CC141" i="1"/>
  <c r="BZ146" i="1"/>
  <c r="BZ145" i="1"/>
  <c r="CA144" i="1"/>
  <c r="BH179" i="1"/>
  <c r="BH178" i="1"/>
  <c r="BI177" i="1"/>
  <c r="BJ173" i="1"/>
  <c r="BJ172" i="1"/>
  <c r="BK171" i="1"/>
  <c r="BM164" i="1"/>
  <c r="BM163" i="1"/>
  <c r="BN162" i="1"/>
  <c r="BN164" i="1"/>
  <c r="BN163" i="1"/>
  <c r="BO162" i="1"/>
  <c r="BO164" i="1"/>
  <c r="BO163" i="1"/>
  <c r="BP162" i="1"/>
  <c r="BP164" i="1"/>
  <c r="BP163" i="1"/>
  <c r="BQ162" i="1"/>
  <c r="CC110" i="1"/>
  <c r="CC109" i="1"/>
  <c r="CD108" i="1"/>
  <c r="CD80" i="1"/>
  <c r="CD79" i="1"/>
  <c r="CE78" i="1"/>
  <c r="BP137" i="1"/>
  <c r="BP136" i="1"/>
  <c r="BQ135" i="1"/>
  <c r="BQ137" i="1"/>
  <c r="BQ136" i="1"/>
  <c r="BR135" i="1"/>
  <c r="BR137" i="1"/>
  <c r="BR136" i="1"/>
  <c r="BS135" i="1"/>
  <c r="BS137" i="1"/>
  <c r="BS136" i="1"/>
  <c r="BT135" i="1"/>
  <c r="BF188" i="1"/>
  <c r="BF187" i="1"/>
  <c r="BG186" i="1"/>
  <c r="CF107" i="1"/>
  <c r="CF106" i="1"/>
  <c r="CG105" i="1"/>
  <c r="CG107" i="1"/>
  <c r="CG106" i="1"/>
  <c r="CG131" i="1"/>
  <c r="CG130" i="1"/>
  <c r="BM155" i="1"/>
  <c r="BM154" i="1"/>
  <c r="BN153" i="1"/>
  <c r="BN155" i="1"/>
  <c r="BN154" i="1"/>
  <c r="BO153" i="1"/>
  <c r="BI158" i="1"/>
  <c r="BI157" i="1"/>
  <c r="BJ156" i="1"/>
  <c r="CA89" i="1"/>
  <c r="CA88" i="1"/>
  <c r="CB87" i="1"/>
  <c r="CF104" i="1"/>
  <c r="CF103" i="1"/>
  <c r="CG102" i="1"/>
  <c r="CG104" i="1"/>
  <c r="CG103" i="1"/>
  <c r="BD176" i="1"/>
  <c r="BD175" i="1"/>
  <c r="BE174" i="1"/>
  <c r="BE176" i="1"/>
  <c r="BE175" i="1"/>
  <c r="BF174" i="1"/>
  <c r="BF176" i="1"/>
  <c r="BF175" i="1"/>
  <c r="BG174" i="1"/>
  <c r="BT161" i="1"/>
  <c r="BT160" i="1"/>
  <c r="BU159" i="1"/>
  <c r="BD12" i="1"/>
  <c r="BC15" i="1"/>
  <c r="BC23" i="1"/>
  <c r="C189" i="1"/>
  <c r="BD189" i="1"/>
  <c r="BJ158" i="1"/>
  <c r="BJ157" i="1"/>
  <c r="BK156" i="1"/>
  <c r="BK158" i="1"/>
  <c r="BK157" i="1"/>
  <c r="BL156" i="1"/>
  <c r="BK173" i="1"/>
  <c r="BK172" i="1"/>
  <c r="BL171" i="1"/>
  <c r="BW77" i="1"/>
  <c r="BW76" i="1"/>
  <c r="BX75" i="1"/>
  <c r="CD110" i="1"/>
  <c r="CD109" i="1"/>
  <c r="CE108" i="1"/>
  <c r="CE110" i="1"/>
  <c r="CE109" i="1"/>
  <c r="CF108" i="1"/>
  <c r="CF110" i="1"/>
  <c r="CF109" i="1"/>
  <c r="CG108" i="1"/>
  <c r="CB89" i="1"/>
  <c r="CB88" i="1"/>
  <c r="CC87" i="1"/>
  <c r="CC89" i="1"/>
  <c r="CC88" i="1"/>
  <c r="CD87" i="1"/>
  <c r="BQ164" i="1"/>
  <c r="BQ163" i="1"/>
  <c r="BR162" i="1"/>
  <c r="BR164" i="1"/>
  <c r="BR163" i="1"/>
  <c r="BS162" i="1"/>
  <c r="CA146" i="1"/>
  <c r="CA145" i="1"/>
  <c r="CB144" i="1"/>
  <c r="CB146" i="1"/>
  <c r="CB145" i="1"/>
  <c r="CC144" i="1"/>
  <c r="CC146" i="1"/>
  <c r="CC145" i="1"/>
  <c r="CD144" i="1"/>
  <c r="CD146" i="1"/>
  <c r="CD145" i="1"/>
  <c r="CE144" i="1"/>
  <c r="CE146" i="1"/>
  <c r="CE145" i="1"/>
  <c r="CF144" i="1"/>
  <c r="CF146" i="1"/>
  <c r="CF145" i="1"/>
  <c r="CG144" i="1"/>
  <c r="BT185" i="1"/>
  <c r="BT184" i="1"/>
  <c r="BU183" i="1"/>
  <c r="CC143" i="1"/>
  <c r="CC142" i="1"/>
  <c r="CD141" i="1"/>
  <c r="CD143" i="1"/>
  <c r="CD142" i="1"/>
  <c r="CE141" i="1"/>
  <c r="CE143" i="1"/>
  <c r="CE142" i="1"/>
  <c r="CF141" i="1"/>
  <c r="BM182" i="1"/>
  <c r="BM181" i="1"/>
  <c r="BN180" i="1"/>
  <c r="BN182" i="1"/>
  <c r="BN181" i="1"/>
  <c r="BO180" i="1"/>
  <c r="BO182" i="1"/>
  <c r="BO181" i="1"/>
  <c r="BP180" i="1"/>
  <c r="BP182" i="1"/>
  <c r="BP181" i="1"/>
  <c r="BQ180" i="1"/>
  <c r="BG176" i="1"/>
  <c r="BG175" i="1"/>
  <c r="BH174" i="1"/>
  <c r="BH176" i="1"/>
  <c r="BH175" i="1"/>
  <c r="BI174" i="1"/>
  <c r="BI176" i="1"/>
  <c r="BI175" i="1"/>
  <c r="BJ174" i="1"/>
  <c r="BJ176" i="1"/>
  <c r="BJ175" i="1"/>
  <c r="BK174" i="1"/>
  <c r="BK176" i="1"/>
  <c r="BK175" i="1"/>
  <c r="BL174" i="1"/>
  <c r="BG188" i="1"/>
  <c r="BG187" i="1"/>
  <c r="BH186" i="1"/>
  <c r="BH188" i="1"/>
  <c r="BH187" i="1"/>
  <c r="BI186" i="1"/>
  <c r="BI188" i="1"/>
  <c r="BI187" i="1"/>
  <c r="BJ186" i="1"/>
  <c r="BJ188" i="1"/>
  <c r="BJ187" i="1"/>
  <c r="BK186" i="1"/>
  <c r="BK188" i="1"/>
  <c r="BK187" i="1"/>
  <c r="BL186" i="1"/>
  <c r="BY140" i="1"/>
  <c r="BY139" i="1"/>
  <c r="BZ138" i="1"/>
  <c r="BZ140" i="1"/>
  <c r="BZ139" i="1"/>
  <c r="CA138" i="1"/>
  <c r="CA140" i="1"/>
  <c r="CA139" i="1"/>
  <c r="CB138" i="1"/>
  <c r="CB140" i="1"/>
  <c r="CB139" i="1"/>
  <c r="CC138" i="1"/>
  <c r="BU161" i="1"/>
  <c r="BU160" i="1"/>
  <c r="BV159" i="1"/>
  <c r="BV161" i="1"/>
  <c r="BV160" i="1"/>
  <c r="BW159" i="1"/>
  <c r="CE80" i="1"/>
  <c r="CE79" i="1"/>
  <c r="CF78" i="1"/>
  <c r="CF80" i="1"/>
  <c r="CF79" i="1"/>
  <c r="CG78" i="1"/>
  <c r="BI179" i="1"/>
  <c r="BI178" i="1"/>
  <c r="BJ177" i="1"/>
  <c r="BJ179" i="1"/>
  <c r="BJ178" i="1"/>
  <c r="BK177" i="1"/>
  <c r="BK179" i="1"/>
  <c r="BK178" i="1"/>
  <c r="BL177" i="1"/>
  <c r="BL179" i="1"/>
  <c r="BL178" i="1"/>
  <c r="BM177" i="1"/>
  <c r="BD191" i="1"/>
  <c r="BD190" i="1"/>
  <c r="BE189" i="1"/>
  <c r="BT137" i="1"/>
  <c r="BT136" i="1"/>
  <c r="BU135" i="1"/>
  <c r="BU137" i="1"/>
  <c r="BU136" i="1"/>
  <c r="BV135" i="1"/>
  <c r="BQ122" i="1"/>
  <c r="BQ121" i="1"/>
  <c r="BR120" i="1"/>
  <c r="BR122" i="1"/>
  <c r="BR121" i="1"/>
  <c r="BS120" i="1"/>
  <c r="BS122" i="1"/>
  <c r="BS121" i="1"/>
  <c r="BT120" i="1"/>
  <c r="BQ167" i="1"/>
  <c r="BQ166" i="1"/>
  <c r="BR165" i="1"/>
  <c r="BR167" i="1"/>
  <c r="BR166" i="1"/>
  <c r="BS165" i="1"/>
  <c r="BS167" i="1"/>
  <c r="BS166" i="1"/>
  <c r="BT165" i="1"/>
  <c r="BT167" i="1"/>
  <c r="BT166" i="1"/>
  <c r="BU165" i="1"/>
  <c r="BO155" i="1"/>
  <c r="BO154" i="1"/>
  <c r="BP153" i="1"/>
  <c r="BU170" i="1"/>
  <c r="BU169" i="1"/>
  <c r="BV168" i="1"/>
  <c r="BJ149" i="1"/>
  <c r="BJ148" i="1"/>
  <c r="BK147" i="1"/>
  <c r="BK149" i="1"/>
  <c r="BK148" i="1"/>
  <c r="BL147" i="1"/>
  <c r="BE12" i="1"/>
  <c r="BD15" i="1"/>
  <c r="BD23" i="1"/>
  <c r="C192" i="1"/>
  <c r="BE192" i="1"/>
  <c r="CC140" i="1"/>
  <c r="CC139" i="1"/>
  <c r="CD138" i="1"/>
  <c r="CD140" i="1"/>
  <c r="CD139" i="1"/>
  <c r="CE138" i="1"/>
  <c r="CE140" i="1"/>
  <c r="CE139" i="1"/>
  <c r="CF138" i="1"/>
  <c r="CF140" i="1"/>
  <c r="CF139" i="1"/>
  <c r="CG138" i="1"/>
  <c r="CG110" i="1"/>
  <c r="CG109" i="1"/>
  <c r="BV137" i="1"/>
  <c r="BV136" i="1"/>
  <c r="BW135" i="1"/>
  <c r="BL149" i="1"/>
  <c r="BL148" i="1"/>
  <c r="BM147" i="1"/>
  <c r="BW161" i="1"/>
  <c r="BW160" i="1"/>
  <c r="BX159" i="1"/>
  <c r="BX161" i="1"/>
  <c r="BX160" i="1"/>
  <c r="BY159" i="1"/>
  <c r="BY161" i="1"/>
  <c r="BY160" i="1"/>
  <c r="BZ159" i="1"/>
  <c r="BU167" i="1"/>
  <c r="BU166" i="1"/>
  <c r="BV165" i="1"/>
  <c r="BV167" i="1"/>
  <c r="BV166" i="1"/>
  <c r="BW165" i="1"/>
  <c r="BW167" i="1"/>
  <c r="BW166" i="1"/>
  <c r="BX165" i="1"/>
  <c r="BX167" i="1"/>
  <c r="BX166" i="1"/>
  <c r="BY165" i="1"/>
  <c r="BY167" i="1"/>
  <c r="BY166" i="1"/>
  <c r="BZ165" i="1"/>
  <c r="BM179" i="1"/>
  <c r="BM178" i="1"/>
  <c r="BN177" i="1"/>
  <c r="BN179" i="1"/>
  <c r="BN178" i="1"/>
  <c r="BO177" i="1"/>
  <c r="BL188" i="1"/>
  <c r="BL187" i="1"/>
  <c r="BM186" i="1"/>
  <c r="BQ182" i="1"/>
  <c r="BQ181" i="1"/>
  <c r="BR180" i="1"/>
  <c r="BU185" i="1"/>
  <c r="BU184" i="1"/>
  <c r="BV183" i="1"/>
  <c r="BS164" i="1"/>
  <c r="BS163" i="1"/>
  <c r="BT162" i="1"/>
  <c r="BT164" i="1"/>
  <c r="BT163" i="1"/>
  <c r="BU162" i="1"/>
  <c r="BL173" i="1"/>
  <c r="BL172" i="1"/>
  <c r="BM171" i="1"/>
  <c r="BV170" i="1"/>
  <c r="BV169" i="1"/>
  <c r="BW168" i="1"/>
  <c r="BW170" i="1"/>
  <c r="BW169" i="1"/>
  <c r="BX168" i="1"/>
  <c r="BX170" i="1"/>
  <c r="BX169" i="1"/>
  <c r="BY168" i="1"/>
  <c r="BE194" i="1"/>
  <c r="BE193" i="1"/>
  <c r="BF192" i="1"/>
  <c r="BP155" i="1"/>
  <c r="BP154" i="1"/>
  <c r="BQ153" i="1"/>
  <c r="BQ155" i="1"/>
  <c r="BQ154" i="1"/>
  <c r="BR153" i="1"/>
  <c r="BT122" i="1"/>
  <c r="BT121" i="1"/>
  <c r="BU120" i="1"/>
  <c r="BE191" i="1"/>
  <c r="BE190" i="1"/>
  <c r="BF189" i="1"/>
  <c r="BF191" i="1"/>
  <c r="BF190" i="1"/>
  <c r="BG189" i="1"/>
  <c r="BG191" i="1"/>
  <c r="BG190" i="1"/>
  <c r="BH189" i="1"/>
  <c r="BH191" i="1"/>
  <c r="BH190" i="1"/>
  <c r="BI189" i="1"/>
  <c r="CG80" i="1"/>
  <c r="CG79" i="1"/>
  <c r="BL176" i="1"/>
  <c r="BL175" i="1"/>
  <c r="BM174" i="1"/>
  <c r="CF143" i="1"/>
  <c r="CF142" i="1"/>
  <c r="CG141" i="1"/>
  <c r="CG143" i="1"/>
  <c r="CG142" i="1"/>
  <c r="CG146" i="1"/>
  <c r="CG145" i="1"/>
  <c r="CD89" i="1"/>
  <c r="CD88" i="1"/>
  <c r="CE87" i="1"/>
  <c r="CE89" i="1"/>
  <c r="CE88" i="1"/>
  <c r="CF87" i="1"/>
  <c r="BX77" i="1"/>
  <c r="BX76" i="1"/>
  <c r="BY75" i="1"/>
  <c r="BY77" i="1"/>
  <c r="BY76" i="1"/>
  <c r="BZ75" i="1"/>
  <c r="BL158" i="1"/>
  <c r="BL157" i="1"/>
  <c r="BM156" i="1"/>
  <c r="BF12" i="1"/>
  <c r="BE15" i="1"/>
  <c r="BE23" i="1"/>
  <c r="C195" i="1"/>
  <c r="BF195" i="1"/>
  <c r="CF89" i="1"/>
  <c r="CF88" i="1"/>
  <c r="CG87" i="1"/>
  <c r="BM176" i="1"/>
  <c r="BM175" i="1"/>
  <c r="BN174" i="1"/>
  <c r="BN176" i="1"/>
  <c r="BN175" i="1"/>
  <c r="BO174" i="1"/>
  <c r="BV185" i="1"/>
  <c r="BV184" i="1"/>
  <c r="BW183" i="1"/>
  <c r="BW185" i="1"/>
  <c r="BW184" i="1"/>
  <c r="BX183" i="1"/>
  <c r="BX185" i="1"/>
  <c r="BX184" i="1"/>
  <c r="BY183" i="1"/>
  <c r="BY185" i="1"/>
  <c r="BY184" i="1"/>
  <c r="BZ183" i="1"/>
  <c r="BZ185" i="1"/>
  <c r="BZ184" i="1"/>
  <c r="CA183" i="1"/>
  <c r="CA185" i="1"/>
  <c r="CA184" i="1"/>
  <c r="CB183" i="1"/>
  <c r="CB185" i="1"/>
  <c r="CB184" i="1"/>
  <c r="CC183" i="1"/>
  <c r="CC185" i="1"/>
  <c r="CC184" i="1"/>
  <c r="CD183" i="1"/>
  <c r="BI191" i="1"/>
  <c r="BI190" i="1"/>
  <c r="BJ189" i="1"/>
  <c r="BJ191" i="1"/>
  <c r="BJ190" i="1"/>
  <c r="BK189" i="1"/>
  <c r="BK191" i="1"/>
  <c r="BK190" i="1"/>
  <c r="BL189" i="1"/>
  <c r="BL191" i="1"/>
  <c r="BL190" i="1"/>
  <c r="BM189" i="1"/>
  <c r="BZ167" i="1"/>
  <c r="BZ166" i="1"/>
  <c r="CA165" i="1"/>
  <c r="CA167" i="1"/>
  <c r="CA166" i="1"/>
  <c r="CB165" i="1"/>
  <c r="BY170" i="1"/>
  <c r="BY169" i="1"/>
  <c r="BZ168" i="1"/>
  <c r="BZ170" i="1"/>
  <c r="BZ169" i="1"/>
  <c r="CA168" i="1"/>
  <c r="CA170" i="1"/>
  <c r="CA169" i="1"/>
  <c r="CB168" i="1"/>
  <c r="CB170" i="1"/>
  <c r="CB169" i="1"/>
  <c r="CC168" i="1"/>
  <c r="BZ77" i="1"/>
  <c r="BZ76" i="1"/>
  <c r="CA75" i="1"/>
  <c r="BU122" i="1"/>
  <c r="BU121" i="1"/>
  <c r="BV120" i="1"/>
  <c r="BV122" i="1"/>
  <c r="BV121" i="1"/>
  <c r="BW120" i="1"/>
  <c r="BW122" i="1"/>
  <c r="BW121" i="1"/>
  <c r="BX120" i="1"/>
  <c r="BU164" i="1"/>
  <c r="BU163" i="1"/>
  <c r="BV162" i="1"/>
  <c r="BV164" i="1"/>
  <c r="BV163" i="1"/>
  <c r="BW162" i="1"/>
  <c r="BW164" i="1"/>
  <c r="BW163" i="1"/>
  <c r="BX162" i="1"/>
  <c r="BX164" i="1"/>
  <c r="BX163" i="1"/>
  <c r="BY162" i="1"/>
  <c r="BM188" i="1"/>
  <c r="BM187" i="1"/>
  <c r="BN186" i="1"/>
  <c r="BN188" i="1"/>
  <c r="BN187" i="1"/>
  <c r="BO186" i="1"/>
  <c r="CG140" i="1"/>
  <c r="CG139" i="1"/>
  <c r="BM173" i="1"/>
  <c r="BM172" i="1"/>
  <c r="BN171" i="1"/>
  <c r="BN173" i="1"/>
  <c r="BN172" i="1"/>
  <c r="BO171" i="1"/>
  <c r="BO173" i="1"/>
  <c r="BO172" i="1"/>
  <c r="BP171" i="1"/>
  <c r="BP173" i="1"/>
  <c r="BP172" i="1"/>
  <c r="BQ171" i="1"/>
  <c r="BM149" i="1"/>
  <c r="BM148" i="1"/>
  <c r="BN147" i="1"/>
  <c r="BN149" i="1"/>
  <c r="BN148" i="1"/>
  <c r="BO147" i="1"/>
  <c r="BF197" i="1"/>
  <c r="BF196" i="1"/>
  <c r="BG195" i="1"/>
  <c r="BG197" i="1"/>
  <c r="BG196" i="1"/>
  <c r="BH195" i="1"/>
  <c r="BM158" i="1"/>
  <c r="BM157" i="1"/>
  <c r="BN156" i="1"/>
  <c r="BN158" i="1"/>
  <c r="BN157" i="1"/>
  <c r="BO156" i="1"/>
  <c r="BF194" i="1"/>
  <c r="BF193" i="1"/>
  <c r="BG192" i="1"/>
  <c r="BG194" i="1"/>
  <c r="BG193" i="1"/>
  <c r="BH192" i="1"/>
  <c r="BH194" i="1"/>
  <c r="BH193" i="1"/>
  <c r="BI192" i="1"/>
  <c r="BR155" i="1"/>
  <c r="BR154" i="1"/>
  <c r="BS153" i="1"/>
  <c r="BS155" i="1"/>
  <c r="BS154" i="1"/>
  <c r="BT153" i="1"/>
  <c r="BR182" i="1"/>
  <c r="BR181" i="1"/>
  <c r="BS180" i="1"/>
  <c r="BO179" i="1"/>
  <c r="BO178" i="1"/>
  <c r="BP177" i="1"/>
  <c r="BP179" i="1"/>
  <c r="BP178" i="1"/>
  <c r="BQ177" i="1"/>
  <c r="BQ179" i="1"/>
  <c r="BQ178" i="1"/>
  <c r="BR177" i="1"/>
  <c r="BZ161" i="1"/>
  <c r="BZ160" i="1"/>
  <c r="CA159" i="1"/>
  <c r="CA161" i="1"/>
  <c r="CA160" i="1"/>
  <c r="CB159" i="1"/>
  <c r="BW137" i="1"/>
  <c r="BW136" i="1"/>
  <c r="BX135" i="1"/>
  <c r="BX137" i="1"/>
  <c r="BX136" i="1"/>
  <c r="BY135" i="1"/>
  <c r="BG12" i="1"/>
  <c r="BF15" i="1"/>
  <c r="BF23" i="1"/>
  <c r="C198" i="1"/>
  <c r="BG198" i="1"/>
  <c r="CB161" i="1"/>
  <c r="CB160" i="1"/>
  <c r="CC159" i="1"/>
  <c r="CB167" i="1"/>
  <c r="CB166" i="1"/>
  <c r="CC165" i="1"/>
  <c r="BY164" i="1"/>
  <c r="BY163" i="1"/>
  <c r="BZ162" i="1"/>
  <c r="BZ164" i="1"/>
  <c r="BZ163" i="1"/>
  <c r="CA162" i="1"/>
  <c r="CA164" i="1"/>
  <c r="CA163" i="1"/>
  <c r="CB162" i="1"/>
  <c r="CB164" i="1"/>
  <c r="CB163" i="1"/>
  <c r="CC162" i="1"/>
  <c r="BM191" i="1"/>
  <c r="BM190" i="1"/>
  <c r="BN189" i="1"/>
  <c r="BN191" i="1"/>
  <c r="BN190" i="1"/>
  <c r="BO189" i="1"/>
  <c r="BO191" i="1"/>
  <c r="BO190" i="1"/>
  <c r="BP189" i="1"/>
  <c r="BY137" i="1"/>
  <c r="BY136" i="1"/>
  <c r="BZ135" i="1"/>
  <c r="BO188" i="1"/>
  <c r="BO187" i="1"/>
  <c r="BP186" i="1"/>
  <c r="BO176" i="1"/>
  <c r="BO175" i="1"/>
  <c r="BP174" i="1"/>
  <c r="BP176" i="1"/>
  <c r="BP175" i="1"/>
  <c r="BQ174" i="1"/>
  <c r="BQ176" i="1"/>
  <c r="BQ175" i="1"/>
  <c r="BR174" i="1"/>
  <c r="BO158" i="1"/>
  <c r="BO157" i="1"/>
  <c r="BP156" i="1"/>
  <c r="BP158" i="1"/>
  <c r="BP157" i="1"/>
  <c r="BQ156" i="1"/>
  <c r="BQ158" i="1"/>
  <c r="BQ157" i="1"/>
  <c r="BR156" i="1"/>
  <c r="BR158" i="1"/>
  <c r="BR157" i="1"/>
  <c r="BS156" i="1"/>
  <c r="BQ173" i="1"/>
  <c r="BQ172" i="1"/>
  <c r="BR171" i="1"/>
  <c r="BR173" i="1"/>
  <c r="BR172" i="1"/>
  <c r="BS171" i="1"/>
  <c r="BS173" i="1"/>
  <c r="BS172" i="1"/>
  <c r="BT171" i="1"/>
  <c r="BT173" i="1"/>
  <c r="BT172" i="1"/>
  <c r="BU171" i="1"/>
  <c r="BI194" i="1"/>
  <c r="BI193" i="1"/>
  <c r="BJ192" i="1"/>
  <c r="BJ194" i="1"/>
  <c r="BJ193" i="1"/>
  <c r="BK192" i="1"/>
  <c r="BH197" i="1"/>
  <c r="BH196" i="1"/>
  <c r="BI195" i="1"/>
  <c r="BX122" i="1"/>
  <c r="BX121" i="1"/>
  <c r="BY120" i="1"/>
  <c r="CC170" i="1"/>
  <c r="CC169" i="1"/>
  <c r="CD168" i="1"/>
  <c r="BG200" i="1"/>
  <c r="BG199" i="1"/>
  <c r="BH198" i="1"/>
  <c r="BH200" i="1"/>
  <c r="BH199" i="1"/>
  <c r="BI198" i="1"/>
  <c r="BS182" i="1"/>
  <c r="BS181" i="1"/>
  <c r="BT180" i="1"/>
  <c r="BR179" i="1"/>
  <c r="BR178" i="1"/>
  <c r="BS177" i="1"/>
  <c r="BS179" i="1"/>
  <c r="BS178" i="1"/>
  <c r="BT177" i="1"/>
  <c r="BT179" i="1"/>
  <c r="BT178" i="1"/>
  <c r="BU177" i="1"/>
  <c r="BU179" i="1"/>
  <c r="BU178" i="1"/>
  <c r="BV177" i="1"/>
  <c r="BT155" i="1"/>
  <c r="BT154" i="1"/>
  <c r="BU153" i="1"/>
  <c r="BO149" i="1"/>
  <c r="BO148" i="1"/>
  <c r="BP147" i="1"/>
  <c r="BP149" i="1"/>
  <c r="BP148" i="1"/>
  <c r="BQ147" i="1"/>
  <c r="BQ149" i="1"/>
  <c r="BQ148" i="1"/>
  <c r="BR147" i="1"/>
  <c r="CA77" i="1"/>
  <c r="CA76" i="1"/>
  <c r="CB75" i="1"/>
  <c r="CD185" i="1"/>
  <c r="CD184" i="1"/>
  <c r="CE183" i="1"/>
  <c r="CE185" i="1"/>
  <c r="CE184" i="1"/>
  <c r="CF183" i="1"/>
  <c r="CG89" i="1"/>
  <c r="CG88" i="1"/>
  <c r="BH12" i="1"/>
  <c r="BG15" i="1"/>
  <c r="BG23" i="1"/>
  <c r="C201" i="1"/>
  <c r="BH201" i="1"/>
  <c r="BH203" i="1"/>
  <c r="BH202" i="1"/>
  <c r="BI201" i="1"/>
  <c r="BI203" i="1"/>
  <c r="BI202" i="1"/>
  <c r="BJ201" i="1"/>
  <c r="BV179" i="1"/>
  <c r="BV178" i="1"/>
  <c r="BW177" i="1"/>
  <c r="BW179" i="1"/>
  <c r="BW178" i="1"/>
  <c r="BX177" i="1"/>
  <c r="BX179" i="1"/>
  <c r="BX178" i="1"/>
  <c r="BY177" i="1"/>
  <c r="BR176" i="1"/>
  <c r="BR175" i="1"/>
  <c r="BS174" i="1"/>
  <c r="BT182" i="1"/>
  <c r="BT181" i="1"/>
  <c r="BU180" i="1"/>
  <c r="BU182" i="1"/>
  <c r="BU181" i="1"/>
  <c r="BV180" i="1"/>
  <c r="BV182" i="1"/>
  <c r="BV181" i="1"/>
  <c r="BW180" i="1"/>
  <c r="BW182" i="1"/>
  <c r="BW181" i="1"/>
  <c r="BX180" i="1"/>
  <c r="BY122" i="1"/>
  <c r="BY121" i="1"/>
  <c r="BZ120" i="1"/>
  <c r="BZ122" i="1"/>
  <c r="BZ121" i="1"/>
  <c r="CA120" i="1"/>
  <c r="CA122" i="1"/>
  <c r="CA121" i="1"/>
  <c r="CB120" i="1"/>
  <c r="CB122" i="1"/>
  <c r="CB121" i="1"/>
  <c r="CC120" i="1"/>
  <c r="BP188" i="1"/>
  <c r="BP187" i="1"/>
  <c r="BQ186" i="1"/>
  <c r="BI200" i="1"/>
  <c r="BI199" i="1"/>
  <c r="BJ198" i="1"/>
  <c r="BJ200" i="1"/>
  <c r="BJ199" i="1"/>
  <c r="BK198" i="1"/>
  <c r="BK200" i="1"/>
  <c r="BK199" i="1"/>
  <c r="BL198" i="1"/>
  <c r="BL200" i="1"/>
  <c r="BL199" i="1"/>
  <c r="BM198" i="1"/>
  <c r="BM200" i="1"/>
  <c r="BM199" i="1"/>
  <c r="BN198" i="1"/>
  <c r="BN200" i="1"/>
  <c r="BN199" i="1"/>
  <c r="BO198" i="1"/>
  <c r="BK194" i="1"/>
  <c r="BK193" i="1"/>
  <c r="BL192" i="1"/>
  <c r="BL194" i="1"/>
  <c r="BL193" i="1"/>
  <c r="BM192" i="1"/>
  <c r="BU173" i="1"/>
  <c r="BU172" i="1"/>
  <c r="BV171" i="1"/>
  <c r="BU155" i="1"/>
  <c r="BU154" i="1"/>
  <c r="BV153" i="1"/>
  <c r="BJ203" i="1"/>
  <c r="BJ202" i="1"/>
  <c r="BK201" i="1"/>
  <c r="BR149" i="1"/>
  <c r="BR148" i="1"/>
  <c r="BS147" i="1"/>
  <c r="BS149" i="1"/>
  <c r="BS148" i="1"/>
  <c r="BT147" i="1"/>
  <c r="BT149" i="1"/>
  <c r="BT148" i="1"/>
  <c r="BU147" i="1"/>
  <c r="BS158" i="1"/>
  <c r="BS157" i="1"/>
  <c r="BT156" i="1"/>
  <c r="BT158" i="1"/>
  <c r="BT157" i="1"/>
  <c r="BU156" i="1"/>
  <c r="BU158" i="1"/>
  <c r="BU157" i="1"/>
  <c r="BV156" i="1"/>
  <c r="BV158" i="1"/>
  <c r="BV157" i="1"/>
  <c r="BW156" i="1"/>
  <c r="BP191" i="1"/>
  <c r="BP190" i="1"/>
  <c r="BQ189" i="1"/>
  <c r="CC167" i="1"/>
  <c r="CC166" i="1"/>
  <c r="CD165" i="1"/>
  <c r="CF185" i="1"/>
  <c r="CF184" i="1"/>
  <c r="CG183" i="1"/>
  <c r="CB77" i="1"/>
  <c r="CB76" i="1"/>
  <c r="CC75" i="1"/>
  <c r="CC77" i="1"/>
  <c r="CC76" i="1"/>
  <c r="CD75" i="1"/>
  <c r="CD170" i="1"/>
  <c r="CD169" i="1"/>
  <c r="CE168" i="1"/>
  <c r="CE170" i="1"/>
  <c r="CE169" i="1"/>
  <c r="CF168" i="1"/>
  <c r="CF170" i="1"/>
  <c r="CF169" i="1"/>
  <c r="CG168" i="1"/>
  <c r="BI197" i="1"/>
  <c r="BI196" i="1"/>
  <c r="BJ195" i="1"/>
  <c r="BJ197" i="1"/>
  <c r="BJ196" i="1"/>
  <c r="BK195" i="1"/>
  <c r="BK197" i="1"/>
  <c r="BK196" i="1"/>
  <c r="BL195" i="1"/>
  <c r="BZ137" i="1"/>
  <c r="BZ136" i="1"/>
  <c r="CA135" i="1"/>
  <c r="CA137" i="1"/>
  <c r="CA136" i="1"/>
  <c r="CB135" i="1"/>
  <c r="CC164" i="1"/>
  <c r="CC163" i="1"/>
  <c r="CD162" i="1"/>
  <c r="CD164" i="1"/>
  <c r="CD163" i="1"/>
  <c r="CE162" i="1"/>
  <c r="CC161" i="1"/>
  <c r="CC160" i="1"/>
  <c r="CD159" i="1"/>
  <c r="BI12" i="1"/>
  <c r="BH15" i="1"/>
  <c r="BH23" i="1"/>
  <c r="C204" i="1"/>
  <c r="BI204" i="1"/>
  <c r="BI206" i="1"/>
  <c r="BI205" i="1"/>
  <c r="BJ204" i="1"/>
  <c r="BJ206" i="1"/>
  <c r="BJ205" i="1"/>
  <c r="BK204" i="1"/>
  <c r="BK206" i="1"/>
  <c r="BK205" i="1"/>
  <c r="BL204" i="1"/>
  <c r="BL206" i="1"/>
  <c r="BL205" i="1"/>
  <c r="BM204" i="1"/>
  <c r="BM206" i="1"/>
  <c r="BM205" i="1"/>
  <c r="BN204" i="1"/>
  <c r="BN206" i="1"/>
  <c r="BN205" i="1"/>
  <c r="BO204" i="1"/>
  <c r="BO206" i="1"/>
  <c r="BO205" i="1"/>
  <c r="BP204" i="1"/>
  <c r="BX182" i="1"/>
  <c r="BX181" i="1"/>
  <c r="BY180" i="1"/>
  <c r="BY182" i="1"/>
  <c r="BY181" i="1"/>
  <c r="BZ180" i="1"/>
  <c r="BZ182" i="1"/>
  <c r="BZ181" i="1"/>
  <c r="CA180" i="1"/>
  <c r="CA182" i="1"/>
  <c r="CA181" i="1"/>
  <c r="CB180" i="1"/>
  <c r="CE164" i="1"/>
  <c r="CE163" i="1"/>
  <c r="CF162" i="1"/>
  <c r="CF164" i="1"/>
  <c r="CF163" i="1"/>
  <c r="CG162" i="1"/>
  <c r="BO200" i="1"/>
  <c r="BO199" i="1"/>
  <c r="BP198" i="1"/>
  <c r="BP200" i="1"/>
  <c r="BP199" i="1"/>
  <c r="BQ198" i="1"/>
  <c r="BQ200" i="1"/>
  <c r="BQ199" i="1"/>
  <c r="BR198" i="1"/>
  <c r="BR200" i="1"/>
  <c r="BR199" i="1"/>
  <c r="BS198" i="1"/>
  <c r="BS200" i="1"/>
  <c r="BS199" i="1"/>
  <c r="BT198" i="1"/>
  <c r="BT200" i="1"/>
  <c r="BT199" i="1"/>
  <c r="BU198" i="1"/>
  <c r="CG170" i="1"/>
  <c r="CG169" i="1"/>
  <c r="BU149" i="1"/>
  <c r="BU148" i="1"/>
  <c r="BV147" i="1"/>
  <c r="BV149" i="1"/>
  <c r="BV148" i="1"/>
  <c r="BW147" i="1"/>
  <c r="BQ188" i="1"/>
  <c r="BQ187" i="1"/>
  <c r="BR186" i="1"/>
  <c r="BR188" i="1"/>
  <c r="BR187" i="1"/>
  <c r="BS186" i="1"/>
  <c r="BS188" i="1"/>
  <c r="BS187" i="1"/>
  <c r="BT186" i="1"/>
  <c r="BQ191" i="1"/>
  <c r="BQ190" i="1"/>
  <c r="BR189" i="1"/>
  <c r="BR191" i="1"/>
  <c r="BR190" i="1"/>
  <c r="BS189" i="1"/>
  <c r="BS191" i="1"/>
  <c r="BS190" i="1"/>
  <c r="BT189" i="1"/>
  <c r="BT191" i="1"/>
  <c r="BT190" i="1"/>
  <c r="BU189" i="1"/>
  <c r="BU191" i="1"/>
  <c r="BU190" i="1"/>
  <c r="BV189" i="1"/>
  <c r="BV191" i="1"/>
  <c r="BV190" i="1"/>
  <c r="BW189" i="1"/>
  <c r="BW191" i="1"/>
  <c r="BW190" i="1"/>
  <c r="BX189" i="1"/>
  <c r="BX191" i="1"/>
  <c r="BX190" i="1"/>
  <c r="BY189" i="1"/>
  <c r="BM194" i="1"/>
  <c r="BM193" i="1"/>
  <c r="BN192" i="1"/>
  <c r="BN194" i="1"/>
  <c r="BN193" i="1"/>
  <c r="BO192" i="1"/>
  <c r="BO194" i="1"/>
  <c r="BO193" i="1"/>
  <c r="BP192" i="1"/>
  <c r="BW158" i="1"/>
  <c r="BW157" i="1"/>
  <c r="BX156" i="1"/>
  <c r="BX158" i="1"/>
  <c r="BX157" i="1"/>
  <c r="BY156" i="1"/>
  <c r="BY158" i="1"/>
  <c r="BY157" i="1"/>
  <c r="BZ156" i="1"/>
  <c r="BV155" i="1"/>
  <c r="BV154" i="1"/>
  <c r="BW153" i="1"/>
  <c r="BW155" i="1"/>
  <c r="BW154" i="1"/>
  <c r="BX153" i="1"/>
  <c r="CD77" i="1"/>
  <c r="CD76" i="1"/>
  <c r="CE75" i="1"/>
  <c r="CC122" i="1"/>
  <c r="CC121" i="1"/>
  <c r="CD120" i="1"/>
  <c r="BY179" i="1"/>
  <c r="BY178" i="1"/>
  <c r="BZ177" i="1"/>
  <c r="BL197" i="1"/>
  <c r="BL196" i="1"/>
  <c r="BM195" i="1"/>
  <c r="BV173" i="1"/>
  <c r="BV172" i="1"/>
  <c r="BW171" i="1"/>
  <c r="BW173" i="1"/>
  <c r="BW172" i="1"/>
  <c r="BX171" i="1"/>
  <c r="BX173" i="1"/>
  <c r="BX172" i="1"/>
  <c r="BY171" i="1"/>
  <c r="BS176" i="1"/>
  <c r="BS175" i="1"/>
  <c r="BT174" i="1"/>
  <c r="BT176" i="1"/>
  <c r="BT175" i="1"/>
  <c r="BU174" i="1"/>
  <c r="BU176" i="1"/>
  <c r="BU175" i="1"/>
  <c r="BV174" i="1"/>
  <c r="BP206" i="1"/>
  <c r="BP205" i="1"/>
  <c r="BQ204" i="1"/>
  <c r="BQ206" i="1"/>
  <c r="BQ205" i="1"/>
  <c r="BR204" i="1"/>
  <c r="BR206" i="1"/>
  <c r="BR205" i="1"/>
  <c r="BS204" i="1"/>
  <c r="CD167" i="1"/>
  <c r="CD166" i="1"/>
  <c r="CE165" i="1"/>
  <c r="CE167" i="1"/>
  <c r="CE166" i="1"/>
  <c r="CF165" i="1"/>
  <c r="CF167" i="1"/>
  <c r="CF166" i="1"/>
  <c r="CG165" i="1"/>
  <c r="CG167" i="1"/>
  <c r="CG166" i="1"/>
  <c r="BK203" i="1"/>
  <c r="BK202" i="1"/>
  <c r="BL201" i="1"/>
  <c r="BL203" i="1"/>
  <c r="BL202" i="1"/>
  <c r="BM201" i="1"/>
  <c r="CD161" i="1"/>
  <c r="CD160" i="1"/>
  <c r="CE159" i="1"/>
  <c r="CB137" i="1"/>
  <c r="CB136" i="1"/>
  <c r="CC135" i="1"/>
  <c r="CG185" i="1"/>
  <c r="CG184" i="1"/>
  <c r="BJ12" i="1"/>
  <c r="BI15" i="1"/>
  <c r="BI23" i="1"/>
  <c r="C207" i="1"/>
  <c r="BJ207" i="1"/>
  <c r="BJ209" i="1"/>
  <c r="BJ208" i="1"/>
  <c r="BK207" i="1"/>
  <c r="BY191" i="1"/>
  <c r="BY190" i="1"/>
  <c r="BZ189" i="1"/>
  <c r="BZ158" i="1"/>
  <c r="BZ157" i="1"/>
  <c r="CA156" i="1"/>
  <c r="BS206" i="1"/>
  <c r="BS205" i="1"/>
  <c r="BT204" i="1"/>
  <c r="BT206" i="1"/>
  <c r="BT205" i="1"/>
  <c r="BU204" i="1"/>
  <c r="BW149" i="1"/>
  <c r="BW148" i="1"/>
  <c r="BX147" i="1"/>
  <c r="CD122" i="1"/>
  <c r="CD121" i="1"/>
  <c r="CE120" i="1"/>
  <c r="CB182" i="1"/>
  <c r="CB181" i="1"/>
  <c r="CC180" i="1"/>
  <c r="CC182" i="1"/>
  <c r="CC181" i="1"/>
  <c r="CD180" i="1"/>
  <c r="CD182" i="1"/>
  <c r="CD181" i="1"/>
  <c r="CE180" i="1"/>
  <c r="CE182" i="1"/>
  <c r="CE181" i="1"/>
  <c r="CF180" i="1"/>
  <c r="CE161" i="1"/>
  <c r="CE160" i="1"/>
  <c r="CF159" i="1"/>
  <c r="BV176" i="1"/>
  <c r="BV175" i="1"/>
  <c r="BW174" i="1"/>
  <c r="BW176" i="1"/>
  <c r="BW175" i="1"/>
  <c r="BX174" i="1"/>
  <c r="BM197" i="1"/>
  <c r="BM196" i="1"/>
  <c r="BN195" i="1"/>
  <c r="BN197" i="1"/>
  <c r="BN196" i="1"/>
  <c r="BO195" i="1"/>
  <c r="BX155" i="1"/>
  <c r="BX154" i="1"/>
  <c r="BY153" i="1"/>
  <c r="BP194" i="1"/>
  <c r="BP193" i="1"/>
  <c r="BQ192" i="1"/>
  <c r="BT188" i="1"/>
  <c r="BT187" i="1"/>
  <c r="BU186" i="1"/>
  <c r="CG164" i="1"/>
  <c r="CG163" i="1"/>
  <c r="BK209" i="1"/>
  <c r="BK208" i="1"/>
  <c r="BL207" i="1"/>
  <c r="BL209" i="1"/>
  <c r="BL208" i="1"/>
  <c r="BM207" i="1"/>
  <c r="BM209" i="1"/>
  <c r="BM208" i="1"/>
  <c r="BN207" i="1"/>
  <c r="BN209" i="1"/>
  <c r="BN208" i="1"/>
  <c r="BO207" i="1"/>
  <c r="BO209" i="1"/>
  <c r="BO208" i="1"/>
  <c r="BP207" i="1"/>
  <c r="BP209" i="1"/>
  <c r="BP208" i="1"/>
  <c r="BQ207" i="1"/>
  <c r="BQ209" i="1"/>
  <c r="BQ208" i="1"/>
  <c r="BR207" i="1"/>
  <c r="BR209" i="1"/>
  <c r="BR208" i="1"/>
  <c r="BS207" i="1"/>
  <c r="CC137" i="1"/>
  <c r="CC136" i="1"/>
  <c r="CD135" i="1"/>
  <c r="BM203" i="1"/>
  <c r="BM202" i="1"/>
  <c r="BN201" i="1"/>
  <c r="BY173" i="1"/>
  <c r="BY172" i="1"/>
  <c r="BZ171" i="1"/>
  <c r="BZ179" i="1"/>
  <c r="BZ178" i="1"/>
  <c r="CA177" i="1"/>
  <c r="CA179" i="1"/>
  <c r="CA178" i="1"/>
  <c r="CB177" i="1"/>
  <c r="CE77" i="1"/>
  <c r="CE76" i="1"/>
  <c r="CF75" i="1"/>
  <c r="BU200" i="1"/>
  <c r="BU199" i="1"/>
  <c r="BV198" i="1"/>
  <c r="BV200" i="1"/>
  <c r="BV199" i="1"/>
  <c r="BW198" i="1"/>
  <c r="BW200" i="1"/>
  <c r="BW199" i="1"/>
  <c r="BX198" i="1"/>
  <c r="BX200" i="1"/>
  <c r="BX199" i="1"/>
  <c r="BY198" i="1"/>
  <c r="BY200" i="1"/>
  <c r="BY199" i="1"/>
  <c r="BZ198" i="1"/>
  <c r="BK12" i="1"/>
  <c r="BJ15" i="1"/>
  <c r="BJ23" i="1"/>
  <c r="C210" i="1"/>
  <c r="BK210" i="1"/>
  <c r="BN203" i="1"/>
  <c r="BN202" i="1"/>
  <c r="BO201" i="1"/>
  <c r="BO203" i="1"/>
  <c r="BO202" i="1"/>
  <c r="BP201" i="1"/>
  <c r="BQ194" i="1"/>
  <c r="BQ193" i="1"/>
  <c r="BR192" i="1"/>
  <c r="CE122" i="1"/>
  <c r="CE121" i="1"/>
  <c r="CF120" i="1"/>
  <c r="CF122" i="1"/>
  <c r="CF121" i="1"/>
  <c r="CG120" i="1"/>
  <c r="BX176" i="1"/>
  <c r="BX175" i="1"/>
  <c r="BY174" i="1"/>
  <c r="CF161" i="1"/>
  <c r="CF160" i="1"/>
  <c r="CG159" i="1"/>
  <c r="CG161" i="1"/>
  <c r="CG160" i="1"/>
  <c r="BS209" i="1"/>
  <c r="BS208" i="1"/>
  <c r="BT207" i="1"/>
  <c r="BT209" i="1"/>
  <c r="BT208" i="1"/>
  <c r="BU207" i="1"/>
  <c r="BU209" i="1"/>
  <c r="BU208" i="1"/>
  <c r="BV207" i="1"/>
  <c r="BV209" i="1"/>
  <c r="BV208" i="1"/>
  <c r="BW207" i="1"/>
  <c r="CF182" i="1"/>
  <c r="CF181" i="1"/>
  <c r="CG180" i="1"/>
  <c r="CG182" i="1"/>
  <c r="CG181" i="1"/>
  <c r="BZ191" i="1"/>
  <c r="BZ190" i="1"/>
  <c r="CA189" i="1"/>
  <c r="CA191" i="1"/>
  <c r="CA190" i="1"/>
  <c r="CB189" i="1"/>
  <c r="CB179" i="1"/>
  <c r="CB178" i="1"/>
  <c r="CC177" i="1"/>
  <c r="BY155" i="1"/>
  <c r="BY154" i="1"/>
  <c r="BZ153" i="1"/>
  <c r="BX149" i="1"/>
  <c r="BX148" i="1"/>
  <c r="BY147" i="1"/>
  <c r="BY149" i="1"/>
  <c r="BY148" i="1"/>
  <c r="BZ147" i="1"/>
  <c r="BZ149" i="1"/>
  <c r="BZ148" i="1"/>
  <c r="CA147" i="1"/>
  <c r="CA149" i="1"/>
  <c r="CA148" i="1"/>
  <c r="CB147" i="1"/>
  <c r="BK212" i="1"/>
  <c r="BK211" i="1"/>
  <c r="BL210" i="1"/>
  <c r="BL212" i="1"/>
  <c r="BL211" i="1"/>
  <c r="BM210" i="1"/>
  <c r="BZ200" i="1"/>
  <c r="BZ199" i="1"/>
  <c r="CA198" i="1"/>
  <c r="BU188" i="1"/>
  <c r="BU187" i="1"/>
  <c r="BV186" i="1"/>
  <c r="BV188" i="1"/>
  <c r="BV187" i="1"/>
  <c r="BW186" i="1"/>
  <c r="BW188" i="1"/>
  <c r="BW187" i="1"/>
  <c r="BX186" i="1"/>
  <c r="CA158" i="1"/>
  <c r="CA157" i="1"/>
  <c r="CB156" i="1"/>
  <c r="CF77" i="1"/>
  <c r="CF76" i="1"/>
  <c r="CG75" i="1"/>
  <c r="CG77" i="1"/>
  <c r="CG76" i="1"/>
  <c r="BZ173" i="1"/>
  <c r="BZ172" i="1"/>
  <c r="CA171" i="1"/>
  <c r="CA173" i="1"/>
  <c r="CA172" i="1"/>
  <c r="CB171" i="1"/>
  <c r="CB173" i="1"/>
  <c r="CB172" i="1"/>
  <c r="CC171" i="1"/>
  <c r="CD137" i="1"/>
  <c r="CD136" i="1"/>
  <c r="CE135" i="1"/>
  <c r="CE137" i="1"/>
  <c r="CE136" i="1"/>
  <c r="CF135" i="1"/>
  <c r="CF137" i="1"/>
  <c r="CF136" i="1"/>
  <c r="CG135" i="1"/>
  <c r="CG137" i="1"/>
  <c r="CG136" i="1"/>
  <c r="BO197" i="1"/>
  <c r="BO196" i="1"/>
  <c r="BP195" i="1"/>
  <c r="BP197" i="1"/>
  <c r="BP196" i="1"/>
  <c r="BQ195" i="1"/>
  <c r="BQ197" i="1"/>
  <c r="BQ196" i="1"/>
  <c r="BR195" i="1"/>
  <c r="BU206" i="1"/>
  <c r="BU205" i="1"/>
  <c r="BV204" i="1"/>
  <c r="BV206" i="1"/>
  <c r="BV205" i="1"/>
  <c r="BW204" i="1"/>
  <c r="BW206" i="1"/>
  <c r="BW205" i="1"/>
  <c r="BX204" i="1"/>
  <c r="BL12" i="1"/>
  <c r="BK15" i="1"/>
  <c r="BK23" i="1"/>
  <c r="C213" i="1"/>
  <c r="BL213" i="1"/>
  <c r="CB191" i="1"/>
  <c r="CB190" i="1"/>
  <c r="CC189" i="1"/>
  <c r="CC191" i="1"/>
  <c r="CC190" i="1"/>
  <c r="CD189" i="1"/>
  <c r="CD191" i="1"/>
  <c r="CD190" i="1"/>
  <c r="CE189" i="1"/>
  <c r="CE191" i="1"/>
  <c r="CE190" i="1"/>
  <c r="CF189" i="1"/>
  <c r="CF191" i="1"/>
  <c r="CF190" i="1"/>
  <c r="CG189" i="1"/>
  <c r="CG191" i="1"/>
  <c r="CG190" i="1"/>
  <c r="BR194" i="1"/>
  <c r="BR193" i="1"/>
  <c r="BS192" i="1"/>
  <c r="CA200" i="1"/>
  <c r="CA199" i="1"/>
  <c r="CB198" i="1"/>
  <c r="CB200" i="1"/>
  <c r="CB199" i="1"/>
  <c r="CC198" i="1"/>
  <c r="CC200" i="1"/>
  <c r="CC199" i="1"/>
  <c r="CD198" i="1"/>
  <c r="BY176" i="1"/>
  <c r="BY175" i="1"/>
  <c r="BZ174" i="1"/>
  <c r="BZ176" i="1"/>
  <c r="BZ175" i="1"/>
  <c r="CA174" i="1"/>
  <c r="CB149" i="1"/>
  <c r="CB148" i="1"/>
  <c r="CC147" i="1"/>
  <c r="CB158" i="1"/>
  <c r="CB157" i="1"/>
  <c r="CC156" i="1"/>
  <c r="CC158" i="1"/>
  <c r="CC157" i="1"/>
  <c r="CD156" i="1"/>
  <c r="BM212" i="1"/>
  <c r="BM211" i="1"/>
  <c r="BN210" i="1"/>
  <c r="BN212" i="1"/>
  <c r="BN211" i="1"/>
  <c r="BO210" i="1"/>
  <c r="BO212" i="1"/>
  <c r="BO211" i="1"/>
  <c r="BP210" i="1"/>
  <c r="BP212" i="1"/>
  <c r="BP211" i="1"/>
  <c r="BQ210" i="1"/>
  <c r="BQ212" i="1"/>
  <c r="BQ211" i="1"/>
  <c r="BR210" i="1"/>
  <c r="BR212" i="1"/>
  <c r="BR211" i="1"/>
  <c r="BS210" i="1"/>
  <c r="BS212" i="1"/>
  <c r="BS211" i="1"/>
  <c r="BT210" i="1"/>
  <c r="BT212" i="1"/>
  <c r="BT211" i="1"/>
  <c r="BU210" i="1"/>
  <c r="BX206" i="1"/>
  <c r="BX205" i="1"/>
  <c r="BY204" i="1"/>
  <c r="BY206" i="1"/>
  <c r="BY205" i="1"/>
  <c r="BZ204" i="1"/>
  <c r="BZ206" i="1"/>
  <c r="BZ205" i="1"/>
  <c r="CA204" i="1"/>
  <c r="BX188" i="1"/>
  <c r="BX187" i="1"/>
  <c r="BY186" i="1"/>
  <c r="BZ155" i="1"/>
  <c r="BZ154" i="1"/>
  <c r="CA153" i="1"/>
  <c r="CA155" i="1"/>
  <c r="CA154" i="1"/>
  <c r="CB153" i="1"/>
  <c r="CB155" i="1"/>
  <c r="CB154" i="1"/>
  <c r="CC153" i="1"/>
  <c r="BW209" i="1"/>
  <c r="BW208" i="1"/>
  <c r="BX207" i="1"/>
  <c r="BX209" i="1"/>
  <c r="BX208" i="1"/>
  <c r="BY207" i="1"/>
  <c r="BY209" i="1"/>
  <c r="BY208" i="1"/>
  <c r="BZ207" i="1"/>
  <c r="BZ209" i="1"/>
  <c r="BZ208" i="1"/>
  <c r="CA207" i="1"/>
  <c r="CA209" i="1"/>
  <c r="CA208" i="1"/>
  <c r="CB207" i="1"/>
  <c r="CB209" i="1"/>
  <c r="CB208" i="1"/>
  <c r="CC207" i="1"/>
  <c r="CC209" i="1"/>
  <c r="CC208" i="1"/>
  <c r="CD207" i="1"/>
  <c r="CD209" i="1"/>
  <c r="CD208" i="1"/>
  <c r="CE207" i="1"/>
  <c r="BL215" i="1"/>
  <c r="BL214" i="1"/>
  <c r="BM213" i="1"/>
  <c r="BM215" i="1"/>
  <c r="BM214" i="1"/>
  <c r="BN213" i="1"/>
  <c r="BR197" i="1"/>
  <c r="BR196" i="1"/>
  <c r="BS195" i="1"/>
  <c r="BS197" i="1"/>
  <c r="BS196" i="1"/>
  <c r="BT195" i="1"/>
  <c r="CC173" i="1"/>
  <c r="CC172" i="1"/>
  <c r="CD171" i="1"/>
  <c r="CD173" i="1"/>
  <c r="CD172" i="1"/>
  <c r="CE171" i="1"/>
  <c r="CE173" i="1"/>
  <c r="CE172" i="1"/>
  <c r="CF171" i="1"/>
  <c r="CF173" i="1"/>
  <c r="CF172" i="1"/>
  <c r="CG171" i="1"/>
  <c r="CC179" i="1"/>
  <c r="CC178" i="1"/>
  <c r="CD177" i="1"/>
  <c r="CD179" i="1"/>
  <c r="CD178" i="1"/>
  <c r="CE177" i="1"/>
  <c r="CE179" i="1"/>
  <c r="CE178" i="1"/>
  <c r="CF177" i="1"/>
  <c r="CG122" i="1"/>
  <c r="CG121" i="1"/>
  <c r="BP203" i="1"/>
  <c r="BP202" i="1"/>
  <c r="BQ201" i="1"/>
  <c r="BQ203" i="1"/>
  <c r="BQ202" i="1"/>
  <c r="BR201" i="1"/>
  <c r="BR203" i="1"/>
  <c r="BR202" i="1"/>
  <c r="BS201" i="1"/>
  <c r="BM12" i="1"/>
  <c r="BL15" i="1"/>
  <c r="BL23" i="1"/>
  <c r="C216" i="1"/>
  <c r="BM216" i="1"/>
  <c r="BM218" i="1"/>
  <c r="BM217" i="1"/>
  <c r="BN216" i="1"/>
  <c r="CG173" i="1"/>
  <c r="CG172" i="1"/>
  <c r="CD158" i="1"/>
  <c r="CD157" i="1"/>
  <c r="CE156" i="1"/>
  <c r="BT197" i="1"/>
  <c r="BT196" i="1"/>
  <c r="BU195" i="1"/>
  <c r="BU197" i="1"/>
  <c r="BU196" i="1"/>
  <c r="BV195" i="1"/>
  <c r="CC149" i="1"/>
  <c r="CC148" i="1"/>
  <c r="CD147" i="1"/>
  <c r="BS194" i="1"/>
  <c r="BS193" i="1"/>
  <c r="BT192" i="1"/>
  <c r="BT194" i="1"/>
  <c r="BT193" i="1"/>
  <c r="BU192" i="1"/>
  <c r="BU194" i="1"/>
  <c r="BU193" i="1"/>
  <c r="BV192" i="1"/>
  <c r="CA206" i="1"/>
  <c r="CA205" i="1"/>
  <c r="CB204" i="1"/>
  <c r="CA176" i="1"/>
  <c r="CA175" i="1"/>
  <c r="CB174" i="1"/>
  <c r="CB176" i="1"/>
  <c r="CB175" i="1"/>
  <c r="CC174" i="1"/>
  <c r="CC176" i="1"/>
  <c r="CC175" i="1"/>
  <c r="CD174" i="1"/>
  <c r="CF179" i="1"/>
  <c r="CF178" i="1"/>
  <c r="CG177" i="1"/>
  <c r="BU212" i="1"/>
  <c r="BU211" i="1"/>
  <c r="BV210" i="1"/>
  <c r="BV212" i="1"/>
  <c r="BV211" i="1"/>
  <c r="BW210" i="1"/>
  <c r="BW212" i="1"/>
  <c r="BW211" i="1"/>
  <c r="BX210" i="1"/>
  <c r="BX212" i="1"/>
  <c r="BX211" i="1"/>
  <c r="BY210" i="1"/>
  <c r="BY212" i="1"/>
  <c r="BY211" i="1"/>
  <c r="BZ210" i="1"/>
  <c r="BZ212" i="1"/>
  <c r="BZ211" i="1"/>
  <c r="CA210" i="1"/>
  <c r="BN218" i="1"/>
  <c r="BN217" i="1"/>
  <c r="BO216" i="1"/>
  <c r="BO218" i="1"/>
  <c r="BO217" i="1"/>
  <c r="BP216" i="1"/>
  <c r="BN215" i="1"/>
  <c r="BN214" i="1"/>
  <c r="BO213" i="1"/>
  <c r="BO215" i="1"/>
  <c r="BO214" i="1"/>
  <c r="BP213" i="1"/>
  <c r="BP215" i="1"/>
  <c r="BP214" i="1"/>
  <c r="BQ213" i="1"/>
  <c r="CC155" i="1"/>
  <c r="CC154" i="1"/>
  <c r="CD153" i="1"/>
  <c r="BS203" i="1"/>
  <c r="BS202" i="1"/>
  <c r="BT201" i="1"/>
  <c r="BT203" i="1"/>
  <c r="BT202" i="1"/>
  <c r="BU201" i="1"/>
  <c r="BU203" i="1"/>
  <c r="BU202" i="1"/>
  <c r="BV201" i="1"/>
  <c r="CE209" i="1"/>
  <c r="CE208" i="1"/>
  <c r="CF207" i="1"/>
  <c r="CF209" i="1"/>
  <c r="CF208" i="1"/>
  <c r="CG207" i="1"/>
  <c r="CG209" i="1"/>
  <c r="CG208" i="1"/>
  <c r="BY188" i="1"/>
  <c r="BY187" i="1"/>
  <c r="BZ186" i="1"/>
  <c r="BZ188" i="1"/>
  <c r="BZ187" i="1"/>
  <c r="CA186" i="1"/>
  <c r="CD200" i="1"/>
  <c r="CD199" i="1"/>
  <c r="CE198" i="1"/>
  <c r="CE200" i="1"/>
  <c r="CE199" i="1"/>
  <c r="CF198" i="1"/>
  <c r="BN12" i="1"/>
  <c r="BM15" i="1"/>
  <c r="BM23" i="1"/>
  <c r="C219" i="1"/>
  <c r="BN219" i="1"/>
  <c r="BN221" i="1"/>
  <c r="BN220" i="1"/>
  <c r="BO219" i="1"/>
  <c r="BO221" i="1"/>
  <c r="BO220" i="1"/>
  <c r="BP219" i="1"/>
  <c r="BP221" i="1"/>
  <c r="BP220" i="1"/>
  <c r="BQ219" i="1"/>
  <c r="BV203" i="1"/>
  <c r="BV202" i="1"/>
  <c r="BW201" i="1"/>
  <c r="BW203" i="1"/>
  <c r="BW202" i="1"/>
  <c r="BX201" i="1"/>
  <c r="CG179" i="1"/>
  <c r="CG178" i="1"/>
  <c r="CA188" i="1"/>
  <c r="CA187" i="1"/>
  <c r="CB186" i="1"/>
  <c r="CB188" i="1"/>
  <c r="CB187" i="1"/>
  <c r="CC186" i="1"/>
  <c r="CF200" i="1"/>
  <c r="CF199" i="1"/>
  <c r="CG198" i="1"/>
  <c r="CD155" i="1"/>
  <c r="CD154" i="1"/>
  <c r="CE153" i="1"/>
  <c r="CE155" i="1"/>
  <c r="CE154" i="1"/>
  <c r="CF153" i="1"/>
  <c r="CA212" i="1"/>
  <c r="CA211" i="1"/>
  <c r="CB210" i="1"/>
  <c r="CB212" i="1"/>
  <c r="CB211" i="1"/>
  <c r="CC210" i="1"/>
  <c r="BP218" i="1"/>
  <c r="BP217" i="1"/>
  <c r="BQ216" i="1"/>
  <c r="BQ218" i="1"/>
  <c r="BQ217" i="1"/>
  <c r="BR216" i="1"/>
  <c r="BR218" i="1"/>
  <c r="BR217" i="1"/>
  <c r="BS216" i="1"/>
  <c r="BS218" i="1"/>
  <c r="BS217" i="1"/>
  <c r="BT216" i="1"/>
  <c r="CB206" i="1"/>
  <c r="CB205" i="1"/>
  <c r="CC204" i="1"/>
  <c r="CC206" i="1"/>
  <c r="CC205" i="1"/>
  <c r="CD204" i="1"/>
  <c r="CD206" i="1"/>
  <c r="CD205" i="1"/>
  <c r="CE204" i="1"/>
  <c r="CE206" i="1"/>
  <c r="CE205" i="1"/>
  <c r="CF204" i="1"/>
  <c r="CD149" i="1"/>
  <c r="CD148" i="1"/>
  <c r="CE147" i="1"/>
  <c r="CE158" i="1"/>
  <c r="CE157" i="1"/>
  <c r="CF156" i="1"/>
  <c r="BQ221" i="1"/>
  <c r="BQ220" i="1"/>
  <c r="BR219" i="1"/>
  <c r="BQ215" i="1"/>
  <c r="BQ214" i="1"/>
  <c r="BR213" i="1"/>
  <c r="BR215" i="1"/>
  <c r="BR214" i="1"/>
  <c r="BS213" i="1"/>
  <c r="BS215" i="1"/>
  <c r="BS214" i="1"/>
  <c r="BT213" i="1"/>
  <c r="BT215" i="1"/>
  <c r="BT214" i="1"/>
  <c r="BU213" i="1"/>
  <c r="CD176" i="1"/>
  <c r="CD175" i="1"/>
  <c r="CE174" i="1"/>
  <c r="CE176" i="1"/>
  <c r="CE175" i="1"/>
  <c r="CF174" i="1"/>
  <c r="CF176" i="1"/>
  <c r="CF175" i="1"/>
  <c r="CG174" i="1"/>
  <c r="BV194" i="1"/>
  <c r="BV193" i="1"/>
  <c r="BW192" i="1"/>
  <c r="BW194" i="1"/>
  <c r="BW193" i="1"/>
  <c r="BX192" i="1"/>
  <c r="BV197" i="1"/>
  <c r="BV196" i="1"/>
  <c r="BW195" i="1"/>
  <c r="BW197" i="1"/>
  <c r="BW196" i="1"/>
  <c r="BX195" i="1"/>
  <c r="BO12" i="1"/>
  <c r="BN15" i="1"/>
  <c r="BN23" i="1"/>
  <c r="C222" i="1"/>
  <c r="BO222" i="1"/>
  <c r="BO224" i="1"/>
  <c r="BO223" i="1"/>
  <c r="BP222" i="1"/>
  <c r="BP224" i="1"/>
  <c r="BP223" i="1"/>
  <c r="BQ222" i="1"/>
  <c r="BQ224" i="1"/>
  <c r="BQ223" i="1"/>
  <c r="BR222" i="1"/>
  <c r="BR224" i="1"/>
  <c r="BR223" i="1"/>
  <c r="BS222" i="1"/>
  <c r="BS224" i="1"/>
  <c r="BS223" i="1"/>
  <c r="BT222" i="1"/>
  <c r="BT224" i="1"/>
  <c r="BT223" i="1"/>
  <c r="BU222" i="1"/>
  <c r="BX197" i="1"/>
  <c r="BX196" i="1"/>
  <c r="BY195" i="1"/>
  <c r="CC188" i="1"/>
  <c r="CC187" i="1"/>
  <c r="CD186" i="1"/>
  <c r="CD188" i="1"/>
  <c r="CD187" i="1"/>
  <c r="CE186" i="1"/>
  <c r="BT218" i="1"/>
  <c r="BT217" i="1"/>
  <c r="BU216" i="1"/>
  <c r="CF206" i="1"/>
  <c r="CF205" i="1"/>
  <c r="CG204" i="1"/>
  <c r="CG206" i="1"/>
  <c r="CG205" i="1"/>
  <c r="BU215" i="1"/>
  <c r="BU214" i="1"/>
  <c r="BV213" i="1"/>
  <c r="BU224" i="1"/>
  <c r="BU223" i="1"/>
  <c r="BV222" i="1"/>
  <c r="BV224" i="1"/>
  <c r="BV223" i="1"/>
  <c r="BW222" i="1"/>
  <c r="BW224" i="1"/>
  <c r="BW223" i="1"/>
  <c r="BX222" i="1"/>
  <c r="BX194" i="1"/>
  <c r="BX193" i="1"/>
  <c r="BY192" i="1"/>
  <c r="CF158" i="1"/>
  <c r="CF157" i="1"/>
  <c r="CG156" i="1"/>
  <c r="CG158" i="1"/>
  <c r="CG157" i="1"/>
  <c r="CC212" i="1"/>
  <c r="CC211" i="1"/>
  <c r="CD210" i="1"/>
  <c r="CD212" i="1"/>
  <c r="CD211" i="1"/>
  <c r="CE210" i="1"/>
  <c r="CE212" i="1"/>
  <c r="CE211" i="1"/>
  <c r="CF210" i="1"/>
  <c r="CF212" i="1"/>
  <c r="CF211" i="1"/>
  <c r="CG210" i="1"/>
  <c r="CG200" i="1"/>
  <c r="CG199" i="1"/>
  <c r="CG176" i="1"/>
  <c r="CG175" i="1"/>
  <c r="BR221" i="1"/>
  <c r="BR220" i="1"/>
  <c r="BS219" i="1"/>
  <c r="BS221" i="1"/>
  <c r="BS220" i="1"/>
  <c r="BT219" i="1"/>
  <c r="BT221" i="1"/>
  <c r="BT220" i="1"/>
  <c r="BU219" i="1"/>
  <c r="CE149" i="1"/>
  <c r="CE148" i="1"/>
  <c r="CF147" i="1"/>
  <c r="CF149" i="1"/>
  <c r="CF148" i="1"/>
  <c r="CG147" i="1"/>
  <c r="CG149" i="1"/>
  <c r="CG148" i="1"/>
  <c r="CF155" i="1"/>
  <c r="CF154" i="1"/>
  <c r="CG153" i="1"/>
  <c r="BX203" i="1"/>
  <c r="BX202" i="1"/>
  <c r="BY201" i="1"/>
  <c r="BP12" i="1"/>
  <c r="BO15" i="1"/>
  <c r="BO23" i="1"/>
  <c r="C225" i="1"/>
  <c r="BP225" i="1"/>
  <c r="BY194" i="1"/>
  <c r="BY193" i="1"/>
  <c r="BZ192" i="1"/>
  <c r="BZ194" i="1"/>
  <c r="BZ193" i="1"/>
  <c r="CA192" i="1"/>
  <c r="CA194" i="1"/>
  <c r="CA193" i="1"/>
  <c r="CB192" i="1"/>
  <c r="CB194" i="1"/>
  <c r="CB193" i="1"/>
  <c r="CC192" i="1"/>
  <c r="BU221" i="1"/>
  <c r="BU220" i="1"/>
  <c r="BV219" i="1"/>
  <c r="BV215" i="1"/>
  <c r="BV214" i="1"/>
  <c r="BW213" i="1"/>
  <c r="BW215" i="1"/>
  <c r="BW214" i="1"/>
  <c r="BX213" i="1"/>
  <c r="BP227" i="1"/>
  <c r="BP226" i="1"/>
  <c r="BQ225" i="1"/>
  <c r="CG155" i="1"/>
  <c r="CG154" i="1"/>
  <c r="BX224" i="1"/>
  <c r="BX223" i="1"/>
  <c r="BY222" i="1"/>
  <c r="BY224" i="1"/>
  <c r="BY223" i="1"/>
  <c r="BZ222" i="1"/>
  <c r="CE188" i="1"/>
  <c r="CE187" i="1"/>
  <c r="CF186" i="1"/>
  <c r="CF188" i="1"/>
  <c r="CF187" i="1"/>
  <c r="CG186" i="1"/>
  <c r="BY203" i="1"/>
  <c r="BY202" i="1"/>
  <c r="BZ201" i="1"/>
  <c r="BZ203" i="1"/>
  <c r="BZ202" i="1"/>
  <c r="CA201" i="1"/>
  <c r="CA203" i="1"/>
  <c r="CA202" i="1"/>
  <c r="CB201" i="1"/>
  <c r="CB203" i="1"/>
  <c r="CB202" i="1"/>
  <c r="CC201" i="1"/>
  <c r="CG212" i="1"/>
  <c r="CG211" i="1"/>
  <c r="BU218" i="1"/>
  <c r="BU217" i="1"/>
  <c r="BV216" i="1"/>
  <c r="BY197" i="1"/>
  <c r="BY196" i="1"/>
  <c r="BZ195" i="1"/>
  <c r="BZ197" i="1"/>
  <c r="BZ196" i="1"/>
  <c r="CA195" i="1"/>
  <c r="CA197" i="1"/>
  <c r="CA196" i="1"/>
  <c r="CB195" i="1"/>
  <c r="CB197" i="1"/>
  <c r="CB196" i="1"/>
  <c r="CC195" i="1"/>
  <c r="BQ12" i="1"/>
  <c r="BP15" i="1"/>
  <c r="BP23" i="1"/>
  <c r="C228" i="1"/>
  <c r="BQ228" i="1"/>
  <c r="BQ230" i="1"/>
  <c r="BQ229" i="1"/>
  <c r="BR228" i="1"/>
  <c r="BR230" i="1"/>
  <c r="BR229" i="1"/>
  <c r="BS228" i="1"/>
  <c r="BS230" i="1"/>
  <c r="BS229" i="1"/>
  <c r="BT228" i="1"/>
  <c r="BT230" i="1"/>
  <c r="BT229" i="1"/>
  <c r="BU228" i="1"/>
  <c r="BU230" i="1"/>
  <c r="BU229" i="1"/>
  <c r="BV228" i="1"/>
  <c r="CC197" i="1"/>
  <c r="CC196" i="1"/>
  <c r="CD195" i="1"/>
  <c r="BV218" i="1"/>
  <c r="BV217" i="1"/>
  <c r="BW216" i="1"/>
  <c r="BV221" i="1"/>
  <c r="BV220" i="1"/>
  <c r="BW219" i="1"/>
  <c r="BW221" i="1"/>
  <c r="BW220" i="1"/>
  <c r="BX219" i="1"/>
  <c r="BX221" i="1"/>
  <c r="BX220" i="1"/>
  <c r="BY219" i="1"/>
  <c r="BY221" i="1"/>
  <c r="BY220" i="1"/>
  <c r="BZ219" i="1"/>
  <c r="BZ221" i="1"/>
  <c r="BZ220" i="1"/>
  <c r="CA219" i="1"/>
  <c r="CA221" i="1"/>
  <c r="CA220" i="1"/>
  <c r="CB219" i="1"/>
  <c r="CB221" i="1"/>
  <c r="CB220" i="1"/>
  <c r="CC219" i="1"/>
  <c r="CC221" i="1"/>
  <c r="CC220" i="1"/>
  <c r="CD219" i="1"/>
  <c r="CC203" i="1"/>
  <c r="CC202" i="1"/>
  <c r="CD201" i="1"/>
  <c r="CD203" i="1"/>
  <c r="CD202" i="1"/>
  <c r="CE201" i="1"/>
  <c r="CE203" i="1"/>
  <c r="CE202" i="1"/>
  <c r="CF201" i="1"/>
  <c r="BV230" i="1"/>
  <c r="BV229" i="1"/>
  <c r="BW228" i="1"/>
  <c r="BW230" i="1"/>
  <c r="BW229" i="1"/>
  <c r="BX228" i="1"/>
  <c r="BZ224" i="1"/>
  <c r="BZ223" i="1"/>
  <c r="CA222" i="1"/>
  <c r="CA224" i="1"/>
  <c r="CA223" i="1"/>
  <c r="CB222" i="1"/>
  <c r="CB224" i="1"/>
  <c r="CB223" i="1"/>
  <c r="CC222" i="1"/>
  <c r="CC224" i="1"/>
  <c r="CC223" i="1"/>
  <c r="CD222" i="1"/>
  <c r="BQ227" i="1"/>
  <c r="BQ226" i="1"/>
  <c r="BR225" i="1"/>
  <c r="BR227" i="1"/>
  <c r="BR226" i="1"/>
  <c r="BS225" i="1"/>
  <c r="CG188" i="1"/>
  <c r="CG187" i="1"/>
  <c r="BX215" i="1"/>
  <c r="BX214" i="1"/>
  <c r="BY213" i="1"/>
  <c r="BY215" i="1"/>
  <c r="BY214" i="1"/>
  <c r="BZ213" i="1"/>
  <c r="BZ215" i="1"/>
  <c r="BZ214" i="1"/>
  <c r="CA213" i="1"/>
  <c r="CC194" i="1"/>
  <c r="CC193" i="1"/>
  <c r="CD192" i="1"/>
  <c r="CD194" i="1"/>
  <c r="CD193" i="1"/>
  <c r="CE192" i="1"/>
  <c r="CE194" i="1"/>
  <c r="CE193" i="1"/>
  <c r="CF192" i="1"/>
  <c r="CF194" i="1"/>
  <c r="CF193" i="1"/>
  <c r="CG192" i="1"/>
  <c r="BR12" i="1"/>
  <c r="BQ15" i="1"/>
  <c r="BQ23" i="1"/>
  <c r="C231" i="1"/>
  <c r="BR231" i="1"/>
  <c r="CG194" i="1"/>
  <c r="CG193" i="1"/>
  <c r="BS227" i="1"/>
  <c r="BS226" i="1"/>
  <c r="BT225" i="1"/>
  <c r="BT227" i="1"/>
  <c r="BT226" i="1"/>
  <c r="BU225" i="1"/>
  <c r="CD224" i="1"/>
  <c r="CD223" i="1"/>
  <c r="CE222" i="1"/>
  <c r="CE224" i="1"/>
  <c r="CE223" i="1"/>
  <c r="CF222" i="1"/>
  <c r="CF224" i="1"/>
  <c r="CF223" i="1"/>
  <c r="CG222" i="1"/>
  <c r="CD197" i="1"/>
  <c r="CD196" i="1"/>
  <c r="CE195" i="1"/>
  <c r="CE197" i="1"/>
  <c r="CE196" i="1"/>
  <c r="CF195" i="1"/>
  <c r="CF197" i="1"/>
  <c r="CF196" i="1"/>
  <c r="CG195" i="1"/>
  <c r="CG197" i="1"/>
  <c r="CG196" i="1"/>
  <c r="CF203" i="1"/>
  <c r="CF202" i="1"/>
  <c r="CG201" i="1"/>
  <c r="BW218" i="1"/>
  <c r="BW217" i="1"/>
  <c r="BX216" i="1"/>
  <c r="BX218" i="1"/>
  <c r="BX217" i="1"/>
  <c r="BY216" i="1"/>
  <c r="BY218" i="1"/>
  <c r="BY217" i="1"/>
  <c r="BZ216" i="1"/>
  <c r="BZ218" i="1"/>
  <c r="BZ217" i="1"/>
  <c r="CA216" i="1"/>
  <c r="CA218" i="1"/>
  <c r="CA217" i="1"/>
  <c r="CB216" i="1"/>
  <c r="CB218" i="1"/>
  <c r="CB217" i="1"/>
  <c r="CC216" i="1"/>
  <c r="BR233" i="1"/>
  <c r="BR232" i="1"/>
  <c r="BS231" i="1"/>
  <c r="CA215" i="1"/>
  <c r="CA214" i="1"/>
  <c r="CB213" i="1"/>
  <c r="BX230" i="1"/>
  <c r="BX229" i="1"/>
  <c r="BY228" i="1"/>
  <c r="BY230" i="1"/>
  <c r="BY229" i="1"/>
  <c r="BZ228" i="1"/>
  <c r="CD221" i="1"/>
  <c r="CD220" i="1"/>
  <c r="CE219" i="1"/>
  <c r="CE221" i="1"/>
  <c r="CE220" i="1"/>
  <c r="CF219" i="1"/>
  <c r="BS12" i="1"/>
  <c r="BR15" i="1"/>
  <c r="BR23" i="1"/>
  <c r="C234" i="1"/>
  <c r="BS234" i="1"/>
  <c r="CC218" i="1"/>
  <c r="CC217" i="1"/>
  <c r="CD216" i="1"/>
  <c r="CG203" i="1"/>
  <c r="CG202" i="1"/>
  <c r="BU227" i="1"/>
  <c r="BU226" i="1"/>
  <c r="BV225" i="1"/>
  <c r="CB215" i="1"/>
  <c r="CB214" i="1"/>
  <c r="CC213" i="1"/>
  <c r="CF221" i="1"/>
  <c r="CF220" i="1"/>
  <c r="CG219" i="1"/>
  <c r="BS233" i="1"/>
  <c r="BS232" i="1"/>
  <c r="BT231" i="1"/>
  <c r="BT233" i="1"/>
  <c r="BT232" i="1"/>
  <c r="BU231" i="1"/>
  <c r="BU233" i="1"/>
  <c r="BU232" i="1"/>
  <c r="BV231" i="1"/>
  <c r="BV233" i="1"/>
  <c r="BV232" i="1"/>
  <c r="BW231" i="1"/>
  <c r="BW233" i="1"/>
  <c r="BW232" i="1"/>
  <c r="BX231" i="1"/>
  <c r="BS236" i="1"/>
  <c r="BS235" i="1"/>
  <c r="BT234" i="1"/>
  <c r="BT236" i="1"/>
  <c r="BT235" i="1"/>
  <c r="BU234" i="1"/>
  <c r="BZ230" i="1"/>
  <c r="BZ229" i="1"/>
  <c r="CA228" i="1"/>
  <c r="CA230" i="1"/>
  <c r="CA229" i="1"/>
  <c r="CB228" i="1"/>
  <c r="CB230" i="1"/>
  <c r="CB229" i="1"/>
  <c r="CC228" i="1"/>
  <c r="CC230" i="1"/>
  <c r="CC229" i="1"/>
  <c r="CD228" i="1"/>
  <c r="CD230" i="1"/>
  <c r="CD229" i="1"/>
  <c r="CE228" i="1"/>
  <c r="CE230" i="1"/>
  <c r="CE229" i="1"/>
  <c r="CF228" i="1"/>
  <c r="CF230" i="1"/>
  <c r="CF229" i="1"/>
  <c r="CG228" i="1"/>
  <c r="CG230" i="1"/>
  <c r="CG229" i="1"/>
  <c r="CG224" i="1"/>
  <c r="CG223" i="1"/>
  <c r="BT12" i="1"/>
  <c r="BS15" i="1"/>
  <c r="BS23" i="1"/>
  <c r="C237" i="1"/>
  <c r="BT237" i="1"/>
  <c r="BT239" i="1"/>
  <c r="BT238" i="1"/>
  <c r="BU237" i="1"/>
  <c r="BU239" i="1"/>
  <c r="BU238" i="1"/>
  <c r="BV237" i="1"/>
  <c r="BV239" i="1"/>
  <c r="BV238" i="1"/>
  <c r="BW237" i="1"/>
  <c r="BW239" i="1"/>
  <c r="BW238" i="1"/>
  <c r="BX237" i="1"/>
  <c r="BX239" i="1"/>
  <c r="BX238" i="1"/>
  <c r="BY237" i="1"/>
  <c r="CC215" i="1"/>
  <c r="CC214" i="1"/>
  <c r="CD213" i="1"/>
  <c r="CD218" i="1"/>
  <c r="CD217" i="1"/>
  <c r="CE216" i="1"/>
  <c r="CE218" i="1"/>
  <c r="CE217" i="1"/>
  <c r="CF216" i="1"/>
  <c r="CF218" i="1"/>
  <c r="CF217" i="1"/>
  <c r="CG216" i="1"/>
  <c r="CG218" i="1"/>
  <c r="CG217" i="1"/>
  <c r="BX233" i="1"/>
  <c r="BX232" i="1"/>
  <c r="BY231" i="1"/>
  <c r="BY233" i="1"/>
  <c r="BY232" i="1"/>
  <c r="BZ231" i="1"/>
  <c r="BY239" i="1"/>
  <c r="BY238" i="1"/>
  <c r="BZ237" i="1"/>
  <c r="BU236" i="1"/>
  <c r="BU235" i="1"/>
  <c r="BV234" i="1"/>
  <c r="BV236" i="1"/>
  <c r="BV235" i="1"/>
  <c r="BW234" i="1"/>
  <c r="CG221" i="1"/>
  <c r="CG220" i="1"/>
  <c r="BV227" i="1"/>
  <c r="BV226" i="1"/>
  <c r="BW225" i="1"/>
  <c r="BU12" i="1"/>
  <c r="BT15" i="1"/>
  <c r="BT23" i="1"/>
  <c r="C240" i="1"/>
  <c r="BU240" i="1"/>
  <c r="BU242" i="1"/>
  <c r="BU241" i="1"/>
  <c r="BV240" i="1"/>
  <c r="BV242" i="1"/>
  <c r="BV241" i="1"/>
  <c r="BW240" i="1"/>
  <c r="BW242" i="1"/>
  <c r="BW241" i="1"/>
  <c r="BX240" i="1"/>
  <c r="BX242" i="1"/>
  <c r="BX241" i="1"/>
  <c r="BY240" i="1"/>
  <c r="BY242" i="1"/>
  <c r="BY241" i="1"/>
  <c r="BZ240" i="1"/>
  <c r="BZ242" i="1"/>
  <c r="BZ241" i="1"/>
  <c r="CA240" i="1"/>
  <c r="CA242" i="1"/>
  <c r="CA241" i="1"/>
  <c r="CB240" i="1"/>
  <c r="CB242" i="1"/>
  <c r="CB241" i="1"/>
  <c r="CC240" i="1"/>
  <c r="CC242" i="1"/>
  <c r="CC241" i="1"/>
  <c r="CD240" i="1"/>
  <c r="CD242" i="1"/>
  <c r="CD241" i="1"/>
  <c r="CE240" i="1"/>
  <c r="CE242" i="1"/>
  <c r="CE241" i="1"/>
  <c r="CF240" i="1"/>
  <c r="CF242" i="1"/>
  <c r="CF241" i="1"/>
  <c r="CG240" i="1"/>
  <c r="CG242" i="1"/>
  <c r="CG241" i="1"/>
  <c r="BW236" i="1"/>
  <c r="BW235" i="1"/>
  <c r="BX234" i="1"/>
  <c r="BX236" i="1"/>
  <c r="BX235" i="1"/>
  <c r="BY234" i="1"/>
  <c r="BY236" i="1"/>
  <c r="BY235" i="1"/>
  <c r="BZ234" i="1"/>
  <c r="BZ236" i="1"/>
  <c r="BZ235" i="1"/>
  <c r="CA234" i="1"/>
  <c r="CD215" i="1"/>
  <c r="CD214" i="1"/>
  <c r="CE213" i="1"/>
  <c r="CE215" i="1"/>
  <c r="CE214" i="1"/>
  <c r="CF213" i="1"/>
  <c r="CF215" i="1"/>
  <c r="CF214" i="1"/>
  <c r="CG213" i="1"/>
  <c r="BZ239" i="1"/>
  <c r="BZ238" i="1"/>
  <c r="CA237" i="1"/>
  <c r="CA239" i="1"/>
  <c r="CA238" i="1"/>
  <c r="CB237" i="1"/>
  <c r="CB239" i="1"/>
  <c r="CB238" i="1"/>
  <c r="CC237" i="1"/>
  <c r="CC239" i="1"/>
  <c r="CC238" i="1"/>
  <c r="CD237" i="1"/>
  <c r="CD239" i="1"/>
  <c r="CD238" i="1"/>
  <c r="CE237" i="1"/>
  <c r="CE239" i="1"/>
  <c r="CE238" i="1"/>
  <c r="CF237" i="1"/>
  <c r="CF239" i="1"/>
  <c r="CF238" i="1"/>
  <c r="CG237" i="1"/>
  <c r="BW227" i="1"/>
  <c r="BW226" i="1"/>
  <c r="BX225" i="1"/>
  <c r="BX227" i="1"/>
  <c r="BX226" i="1"/>
  <c r="BY225" i="1"/>
  <c r="BZ233" i="1"/>
  <c r="BZ232" i="1"/>
  <c r="CA231" i="1"/>
  <c r="BV12" i="1"/>
  <c r="BU15" i="1"/>
  <c r="BU23" i="1"/>
  <c r="C243" i="1"/>
  <c r="BV243" i="1"/>
  <c r="CG215" i="1"/>
  <c r="CG214" i="1"/>
  <c r="CA233" i="1"/>
  <c r="CA232" i="1"/>
  <c r="CB231" i="1"/>
  <c r="CB233" i="1"/>
  <c r="CB232" i="1"/>
  <c r="CC231" i="1"/>
  <c r="CC233" i="1"/>
  <c r="CC232" i="1"/>
  <c r="CD231" i="1"/>
  <c r="CD233" i="1"/>
  <c r="CD232" i="1"/>
  <c r="CE231" i="1"/>
  <c r="CE233" i="1"/>
  <c r="CE232" i="1"/>
  <c r="CF231" i="1"/>
  <c r="CF233" i="1"/>
  <c r="CF232" i="1"/>
  <c r="CG231" i="1"/>
  <c r="CA236" i="1"/>
  <c r="CA235" i="1"/>
  <c r="CB234" i="1"/>
  <c r="BV245" i="1"/>
  <c r="BV244" i="1"/>
  <c r="BW243" i="1"/>
  <c r="BW245" i="1"/>
  <c r="BW244" i="1"/>
  <c r="BX243" i="1"/>
  <c r="BX245" i="1"/>
  <c r="BX244" i="1"/>
  <c r="BY243" i="1"/>
  <c r="BY245" i="1"/>
  <c r="BY244" i="1"/>
  <c r="BZ243" i="1"/>
  <c r="BY227" i="1"/>
  <c r="BY226" i="1"/>
  <c r="BZ225" i="1"/>
  <c r="BZ227" i="1"/>
  <c r="BZ226" i="1"/>
  <c r="CA225" i="1"/>
  <c r="CA227" i="1"/>
  <c r="CA226" i="1"/>
  <c r="CB225" i="1"/>
  <c r="CB227" i="1"/>
  <c r="CB226" i="1"/>
  <c r="CC225" i="1"/>
  <c r="CC227" i="1"/>
  <c r="CC226" i="1"/>
  <c r="CD225" i="1"/>
  <c r="CG239" i="1"/>
  <c r="CG238" i="1"/>
  <c r="BW12" i="1"/>
  <c r="BV15" i="1"/>
  <c r="BV23" i="1"/>
  <c r="C246" i="1"/>
  <c r="BW246" i="1"/>
  <c r="BZ245" i="1"/>
  <c r="BZ244" i="1"/>
  <c r="CA243" i="1"/>
  <c r="CA245" i="1"/>
  <c r="CA244" i="1"/>
  <c r="CB243" i="1"/>
  <c r="CB245" i="1"/>
  <c r="CB244" i="1"/>
  <c r="CC243" i="1"/>
  <c r="CG233" i="1"/>
  <c r="CG232" i="1"/>
  <c r="BW248" i="1"/>
  <c r="BW247" i="1"/>
  <c r="BX246" i="1"/>
  <c r="CD227" i="1"/>
  <c r="CD226" i="1"/>
  <c r="CE225" i="1"/>
  <c r="CE227" i="1"/>
  <c r="CE226" i="1"/>
  <c r="CF225" i="1"/>
  <c r="CB236" i="1"/>
  <c r="CB235" i="1"/>
  <c r="CC234" i="1"/>
  <c r="BX12" i="1"/>
  <c r="BW15" i="1"/>
  <c r="BW23" i="1"/>
  <c r="C249" i="1"/>
  <c r="BX249" i="1"/>
  <c r="BX251" i="1"/>
  <c r="BX250" i="1"/>
  <c r="BY249" i="1"/>
  <c r="CF227" i="1"/>
  <c r="CF226" i="1"/>
  <c r="CG225" i="1"/>
  <c r="CC245" i="1"/>
  <c r="CC244" i="1"/>
  <c r="CD243" i="1"/>
  <c r="CD245" i="1"/>
  <c r="CD244" i="1"/>
  <c r="CE243" i="1"/>
  <c r="CE245" i="1"/>
  <c r="CE244" i="1"/>
  <c r="CF243" i="1"/>
  <c r="CF245" i="1"/>
  <c r="CF244" i="1"/>
  <c r="CG243" i="1"/>
  <c r="CG245" i="1"/>
  <c r="CG244" i="1"/>
  <c r="BY251" i="1"/>
  <c r="BY250" i="1"/>
  <c r="BZ249" i="1"/>
  <c r="BZ251" i="1"/>
  <c r="BZ250" i="1"/>
  <c r="CA249" i="1"/>
  <c r="CA251" i="1"/>
  <c r="CA250" i="1"/>
  <c r="CB249" i="1"/>
  <c r="CC236" i="1"/>
  <c r="CC235" i="1"/>
  <c r="CD234" i="1"/>
  <c r="CD236" i="1"/>
  <c r="CD235" i="1"/>
  <c r="CE234" i="1"/>
  <c r="BX248" i="1"/>
  <c r="BX247" i="1"/>
  <c r="BY246" i="1"/>
  <c r="BY12" i="1"/>
  <c r="BX15" i="1"/>
  <c r="BX23" i="1"/>
  <c r="C252" i="1"/>
  <c r="BY252" i="1"/>
  <c r="BY254" i="1"/>
  <c r="BY253" i="1"/>
  <c r="BZ252" i="1"/>
  <c r="BZ254" i="1"/>
  <c r="BZ253" i="1"/>
  <c r="CA252" i="1"/>
  <c r="CA254" i="1"/>
  <c r="CA253" i="1"/>
  <c r="CB252" i="1"/>
  <c r="CB254" i="1"/>
  <c r="CB253" i="1"/>
  <c r="CC252" i="1"/>
  <c r="CC254" i="1"/>
  <c r="CC253" i="1"/>
  <c r="CD252" i="1"/>
  <c r="CB251" i="1"/>
  <c r="CB250" i="1"/>
  <c r="CC249" i="1"/>
  <c r="BY248" i="1"/>
  <c r="BY247" i="1"/>
  <c r="BZ246" i="1"/>
  <c r="CG227" i="1"/>
  <c r="CG226" i="1"/>
  <c r="CD254" i="1"/>
  <c r="CD253" i="1"/>
  <c r="CE252" i="1"/>
  <c r="CE254" i="1"/>
  <c r="CE253" i="1"/>
  <c r="CF252" i="1"/>
  <c r="CF254" i="1"/>
  <c r="CF253" i="1"/>
  <c r="CG252" i="1"/>
  <c r="CG254" i="1"/>
  <c r="CG253" i="1"/>
  <c r="CE236" i="1"/>
  <c r="CE235" i="1"/>
  <c r="CF234" i="1"/>
  <c r="BZ12" i="1"/>
  <c r="BY15" i="1"/>
  <c r="BY23" i="1"/>
  <c r="C255" i="1"/>
  <c r="BZ255" i="1"/>
  <c r="CF236" i="1"/>
  <c r="CF235" i="1"/>
  <c r="CG234" i="1"/>
  <c r="CC251" i="1"/>
  <c r="CC250" i="1"/>
  <c r="CD249" i="1"/>
  <c r="BZ257" i="1"/>
  <c r="BZ256" i="1"/>
  <c r="CA255" i="1"/>
  <c r="CA257" i="1"/>
  <c r="CA256" i="1"/>
  <c r="CB255" i="1"/>
  <c r="BZ248" i="1"/>
  <c r="BZ247" i="1"/>
  <c r="CA246" i="1"/>
  <c r="CA248" i="1"/>
  <c r="CA247" i="1"/>
  <c r="CB246" i="1"/>
  <c r="CA12" i="1"/>
  <c r="BZ15" i="1"/>
  <c r="BZ23" i="1"/>
  <c r="C258" i="1"/>
  <c r="CA258" i="1"/>
  <c r="CA260" i="1"/>
  <c r="CA259" i="1"/>
  <c r="CB258" i="1"/>
  <c r="CB257" i="1"/>
  <c r="CB256" i="1"/>
  <c r="CC255" i="1"/>
  <c r="CD251" i="1"/>
  <c r="CD250" i="1"/>
  <c r="CE249" i="1"/>
  <c r="CB248" i="1"/>
  <c r="CB247" i="1"/>
  <c r="CC246" i="1"/>
  <c r="CC248" i="1"/>
  <c r="CC247" i="1"/>
  <c r="CD246" i="1"/>
  <c r="CD248" i="1"/>
  <c r="CD247" i="1"/>
  <c r="CE246" i="1"/>
  <c r="CB260" i="1"/>
  <c r="CB259" i="1"/>
  <c r="CC258" i="1"/>
  <c r="CC260" i="1"/>
  <c r="CC259" i="1"/>
  <c r="CD258" i="1"/>
  <c r="CD260" i="1"/>
  <c r="CD259" i="1"/>
  <c r="CE258" i="1"/>
  <c r="CG236" i="1"/>
  <c r="CG235" i="1"/>
  <c r="CB12" i="1"/>
  <c r="CA15" i="1"/>
  <c r="CA23" i="1"/>
  <c r="C261" i="1"/>
  <c r="CB261" i="1"/>
  <c r="CB263" i="1"/>
  <c r="CB262" i="1"/>
  <c r="CC261" i="1"/>
  <c r="CE251" i="1"/>
  <c r="CE250" i="1"/>
  <c r="CF249" i="1"/>
  <c r="CF251" i="1"/>
  <c r="CF250" i="1"/>
  <c r="CG249" i="1"/>
  <c r="CE260" i="1"/>
  <c r="CE259" i="1"/>
  <c r="CF258" i="1"/>
  <c r="CF260" i="1"/>
  <c r="CF259" i="1"/>
  <c r="CG258" i="1"/>
  <c r="CG260" i="1"/>
  <c r="CG259" i="1"/>
  <c r="CC257" i="1"/>
  <c r="CC256" i="1"/>
  <c r="CD255" i="1"/>
  <c r="CC263" i="1"/>
  <c r="CC262" i="1"/>
  <c r="CD261" i="1"/>
  <c r="CD263" i="1"/>
  <c r="CD262" i="1"/>
  <c r="CE261" i="1"/>
  <c r="CE248" i="1"/>
  <c r="CE247" i="1"/>
  <c r="CF246" i="1"/>
  <c r="CF248" i="1"/>
  <c r="CF247" i="1"/>
  <c r="CG246" i="1"/>
  <c r="CG248" i="1"/>
  <c r="CG247" i="1"/>
  <c r="CC12" i="1"/>
  <c r="CB15" i="1"/>
  <c r="CB23" i="1"/>
  <c r="C264" i="1"/>
  <c r="CC264" i="1"/>
  <c r="CG251" i="1"/>
  <c r="CG250" i="1"/>
  <c r="CE263" i="1"/>
  <c r="CE262" i="1"/>
  <c r="CF261" i="1"/>
  <c r="CF263" i="1"/>
  <c r="CF262" i="1"/>
  <c r="CG261" i="1"/>
  <c r="CG263" i="1"/>
  <c r="CG262" i="1"/>
  <c r="CC266" i="1"/>
  <c r="CC265" i="1"/>
  <c r="CD264" i="1"/>
  <c r="CD266" i="1"/>
  <c r="CD265" i="1"/>
  <c r="CE264" i="1"/>
  <c r="CD257" i="1"/>
  <c r="CD256" i="1"/>
  <c r="CE255" i="1"/>
  <c r="CD12" i="1"/>
  <c r="CC15" i="1"/>
  <c r="CC23" i="1"/>
  <c r="C267" i="1"/>
  <c r="CD267" i="1"/>
  <c r="CD269" i="1"/>
  <c r="CD268" i="1"/>
  <c r="CE267" i="1"/>
  <c r="CE257" i="1"/>
  <c r="CE256" i="1"/>
  <c r="CF255" i="1"/>
  <c r="CF257" i="1"/>
  <c r="CF256" i="1"/>
  <c r="CG255" i="1"/>
  <c r="CG257" i="1"/>
  <c r="CG256" i="1"/>
  <c r="CE269" i="1"/>
  <c r="CE268" i="1"/>
  <c r="CF267" i="1"/>
  <c r="CF269" i="1"/>
  <c r="CF268" i="1"/>
  <c r="CG267" i="1"/>
  <c r="CG269" i="1"/>
  <c r="CG268" i="1"/>
  <c r="CE266" i="1"/>
  <c r="CE265" i="1"/>
  <c r="CF264" i="1"/>
  <c r="CF266" i="1"/>
  <c r="CF265" i="1"/>
  <c r="CG264" i="1"/>
  <c r="CE12" i="1"/>
  <c r="CD15" i="1"/>
  <c r="CD23" i="1"/>
  <c r="C270" i="1"/>
  <c r="CE270" i="1"/>
  <c r="CE272" i="1"/>
  <c r="CE271" i="1"/>
  <c r="CF270" i="1"/>
  <c r="CF272" i="1"/>
  <c r="CF271" i="1"/>
  <c r="CG270" i="1"/>
  <c r="CG272" i="1"/>
  <c r="CG271" i="1"/>
  <c r="CG266" i="1"/>
  <c r="CG265" i="1"/>
  <c r="CF12" i="1"/>
  <c r="CE15" i="1"/>
  <c r="CE23" i="1"/>
  <c r="C273" i="1"/>
  <c r="CF273" i="1"/>
  <c r="CF275" i="1"/>
  <c r="CF274" i="1"/>
  <c r="CG273" i="1"/>
  <c r="CG275" i="1"/>
  <c r="CG274" i="1"/>
  <c r="CG12" i="1"/>
  <c r="CG15" i="1"/>
  <c r="CF15" i="1"/>
  <c r="CF23" i="1"/>
  <c r="C276" i="1"/>
  <c r="CG276" i="1"/>
  <c r="CG278" i="1"/>
  <c r="CG277" i="1"/>
  <c r="CG23" i="1"/>
  <c r="C9" i="1"/>
  <c r="C5" i="1"/>
  <c r="K14" i="1"/>
  <c r="O14" i="1"/>
  <c r="S14" i="1"/>
  <c r="W14" i="1"/>
  <c r="AA14" i="1"/>
  <c r="AE14" i="1"/>
  <c r="AI14" i="1"/>
  <c r="AM14" i="1"/>
  <c r="AQ14" i="1"/>
  <c r="AU14" i="1"/>
  <c r="AY14" i="1"/>
  <c r="BC14" i="1"/>
  <c r="BG14" i="1"/>
  <c r="BK14" i="1"/>
  <c r="BO14" i="1"/>
  <c r="BS14" i="1"/>
  <c r="BW14" i="1"/>
  <c r="CA14" i="1"/>
  <c r="CE14" i="1"/>
  <c r="L14" i="1"/>
  <c r="P14" i="1"/>
  <c r="T14" i="1"/>
  <c r="X14" i="1"/>
  <c r="AB14" i="1"/>
  <c r="AF14" i="1"/>
  <c r="AJ14" i="1"/>
  <c r="AN14" i="1"/>
  <c r="AR14" i="1"/>
  <c r="AV14" i="1"/>
  <c r="AZ14" i="1"/>
  <c r="BD14" i="1"/>
  <c r="BH14" i="1"/>
  <c r="BL14" i="1"/>
  <c r="BP14" i="1"/>
  <c r="BT14" i="1"/>
  <c r="BX14" i="1"/>
  <c r="CB14" i="1"/>
  <c r="CF14" i="1"/>
  <c r="M14" i="1"/>
  <c r="Q14" i="1"/>
  <c r="U14" i="1"/>
  <c r="Y14" i="1"/>
  <c r="AC14" i="1"/>
  <c r="AG14" i="1"/>
  <c r="AK14" i="1"/>
  <c r="AO14" i="1"/>
  <c r="AS14" i="1"/>
  <c r="AW14" i="1"/>
  <c r="BA14" i="1"/>
  <c r="BE14" i="1"/>
  <c r="BI14" i="1"/>
  <c r="BM14" i="1"/>
  <c r="BQ14" i="1"/>
  <c r="BU14" i="1"/>
  <c r="BY14" i="1"/>
  <c r="CC14" i="1"/>
  <c r="CG14" i="1"/>
  <c r="J14" i="1"/>
  <c r="N14" i="1"/>
  <c r="R14" i="1"/>
  <c r="V14" i="1"/>
  <c r="Z14" i="1"/>
  <c r="AD14" i="1"/>
  <c r="AH14" i="1"/>
  <c r="AL14" i="1"/>
  <c r="AP14" i="1"/>
  <c r="AT14" i="1"/>
  <c r="AX14" i="1"/>
  <c r="BB14" i="1"/>
  <c r="BF14" i="1"/>
  <c r="BJ14" i="1"/>
  <c r="BN14" i="1"/>
  <c r="BR14" i="1"/>
  <c r="BV14" i="1"/>
  <c r="BZ14" i="1"/>
  <c r="CD14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J59" i="1"/>
  <c r="J58" i="1"/>
  <c r="K57" i="1"/>
  <c r="K59" i="1"/>
  <c r="K58" i="1"/>
  <c r="E25" i="27"/>
  <c r="E26" i="27"/>
  <c r="BW25" i="27"/>
  <c r="AK25" i="27"/>
  <c r="Z25" i="27"/>
  <c r="BF25" i="27"/>
  <c r="AL25" i="27"/>
  <c r="BT25" i="27"/>
  <c r="AC25" i="27"/>
  <c r="AU25" i="27"/>
  <c r="AW25" i="27"/>
  <c r="Q25" i="27"/>
  <c r="U25" i="27"/>
  <c r="BJ25" i="27"/>
  <c r="BS25" i="27"/>
  <c r="BG25" i="27"/>
  <c r="O25" i="27"/>
  <c r="AS25" i="27"/>
  <c r="AD25" i="27"/>
  <c r="G25" i="27"/>
  <c r="H25" i="27"/>
  <c r="CA25" i="27"/>
  <c r="AQ25" i="27"/>
  <c r="BE25" i="27"/>
  <c r="BQ25" i="27"/>
  <c r="M25" i="27"/>
  <c r="N25" i="27"/>
  <c r="BY25" i="27"/>
  <c r="BD25" i="27"/>
  <c r="V25" i="27"/>
  <c r="Y25" i="27"/>
  <c r="BL25" i="27"/>
  <c r="AO25" i="27"/>
  <c r="AX25" i="27"/>
  <c r="BO25" i="27"/>
  <c r="BN25" i="27"/>
  <c r="BA25" i="27"/>
  <c r="BM25" i="27"/>
  <c r="AJ25" i="27"/>
  <c r="T25" i="27"/>
  <c r="X25" i="27"/>
  <c r="BX25" i="27"/>
  <c r="AA25" i="27"/>
  <c r="AT25" i="27"/>
  <c r="K25" i="27"/>
  <c r="W25" i="27"/>
  <c r="AF25" i="27"/>
  <c r="BC25" i="27"/>
  <c r="AN25" i="27"/>
  <c r="AH25" i="27"/>
  <c r="AP25" i="27"/>
  <c r="AZ25" i="27"/>
  <c r="BH25" i="27"/>
  <c r="AV25" i="27"/>
  <c r="CB25" i="27"/>
  <c r="AG25" i="27"/>
  <c r="AI25" i="27"/>
  <c r="BP25" i="27"/>
  <c r="J25" i="27"/>
  <c r="S25" i="27"/>
  <c r="BI25" i="27"/>
  <c r="P25" i="27"/>
  <c r="BR25" i="27"/>
  <c r="BZ25" i="27"/>
  <c r="L25" i="27"/>
  <c r="AB25" i="27"/>
  <c r="BK25" i="27"/>
  <c r="AR25" i="27"/>
  <c r="R25" i="27"/>
  <c r="BU25" i="27"/>
  <c r="AE25" i="27"/>
  <c r="BV25" i="27"/>
  <c r="AM25" i="27"/>
  <c r="I25" i="27"/>
  <c r="AY25" i="27"/>
  <c r="BB25" i="27"/>
  <c r="K184" i="25"/>
  <c r="E29" i="27"/>
  <c r="E31" i="27"/>
  <c r="K165" i="25"/>
  <c r="J55" i="1"/>
  <c r="K287" i="1"/>
  <c r="K294" i="1"/>
  <c r="K55" i="1"/>
  <c r="L54" i="1"/>
  <c r="L56" i="1"/>
  <c r="K289" i="1"/>
  <c r="K291" i="1"/>
  <c r="K296" i="1"/>
  <c r="K290" i="1"/>
  <c r="K295" i="1"/>
  <c r="L287" i="1"/>
  <c r="L294" i="1"/>
  <c r="K297" i="1"/>
  <c r="K300" i="1"/>
  <c r="L163" i="25"/>
  <c r="L55" i="1"/>
  <c r="M54" i="1"/>
  <c r="M56" i="1"/>
  <c r="L289" i="1"/>
  <c r="L291" i="1"/>
  <c r="L296" i="1"/>
  <c r="M287" i="1"/>
  <c r="M294" i="1"/>
  <c r="M55" i="1"/>
  <c r="M289" i="1"/>
  <c r="M290" i="1"/>
  <c r="M295" i="1"/>
  <c r="L290" i="1"/>
  <c r="L295" i="1"/>
  <c r="L297" i="1"/>
  <c r="L300" i="1"/>
  <c r="M163" i="25"/>
  <c r="N54" i="1"/>
  <c r="N56" i="1"/>
  <c r="M291" i="1"/>
  <c r="M296" i="1"/>
  <c r="M297" i="1"/>
  <c r="M300" i="1"/>
  <c r="N163" i="25"/>
  <c r="N287" i="1"/>
  <c r="N294" i="1"/>
  <c r="N55" i="1"/>
  <c r="O54" i="1"/>
  <c r="O56" i="1"/>
  <c r="N289" i="1"/>
  <c r="N291" i="1"/>
  <c r="N296" i="1"/>
  <c r="N290" i="1"/>
  <c r="N295" i="1"/>
  <c r="O287" i="1"/>
  <c r="O294" i="1"/>
  <c r="O55" i="1"/>
  <c r="N297" i="1"/>
  <c r="N300" i="1"/>
  <c r="O163" i="25"/>
  <c r="P54" i="1"/>
  <c r="P56" i="1"/>
  <c r="O289" i="1"/>
  <c r="O290" i="1"/>
  <c r="O295" i="1"/>
  <c r="O291" i="1"/>
  <c r="O296" i="1"/>
  <c r="P287" i="1"/>
  <c r="P294" i="1"/>
  <c r="P55" i="1"/>
  <c r="Q54" i="1"/>
  <c r="Q56" i="1"/>
  <c r="P289" i="1"/>
  <c r="O297" i="1"/>
  <c r="O300" i="1"/>
  <c r="P163" i="25"/>
  <c r="P291" i="1"/>
  <c r="P296" i="1"/>
  <c r="P290" i="1"/>
  <c r="P295" i="1"/>
  <c r="Q287" i="1"/>
  <c r="Q294" i="1"/>
  <c r="Q55" i="1"/>
  <c r="P297" i="1"/>
  <c r="P300" i="1"/>
  <c r="Q163" i="25"/>
  <c r="R54" i="1"/>
  <c r="R56" i="1"/>
  <c r="Q289" i="1"/>
  <c r="Q291" i="1"/>
  <c r="Q296" i="1"/>
  <c r="Q290" i="1"/>
  <c r="Q295" i="1"/>
  <c r="R287" i="1"/>
  <c r="R294" i="1"/>
  <c r="Q297" i="1"/>
  <c r="Q300" i="1"/>
  <c r="R163" i="25"/>
  <c r="R55" i="1"/>
  <c r="S54" i="1"/>
  <c r="S56" i="1"/>
  <c r="R289" i="1"/>
  <c r="R291" i="1"/>
  <c r="R296" i="1"/>
  <c r="R290" i="1"/>
  <c r="R295" i="1"/>
  <c r="S287" i="1"/>
  <c r="S294" i="1"/>
  <c r="S55" i="1"/>
  <c r="T54" i="1"/>
  <c r="T56" i="1"/>
  <c r="T287" i="1"/>
  <c r="T294" i="1"/>
  <c r="R297" i="1"/>
  <c r="R300" i="1"/>
  <c r="S163" i="25"/>
  <c r="S289" i="1"/>
  <c r="T55" i="1"/>
  <c r="S290" i="1"/>
  <c r="S295" i="1"/>
  <c r="S291" i="1"/>
  <c r="S296" i="1"/>
  <c r="U54" i="1"/>
  <c r="U56" i="1"/>
  <c r="U287" i="1"/>
  <c r="U294" i="1"/>
  <c r="T289" i="1"/>
  <c r="S297" i="1"/>
  <c r="S300" i="1"/>
  <c r="T163" i="25"/>
  <c r="U55" i="1"/>
  <c r="V54" i="1"/>
  <c r="V56" i="1"/>
  <c r="V287" i="1"/>
  <c r="V294" i="1"/>
  <c r="T291" i="1"/>
  <c r="T296" i="1"/>
  <c r="T290" i="1"/>
  <c r="T295" i="1"/>
  <c r="U289" i="1"/>
  <c r="U291" i="1"/>
  <c r="U296" i="1"/>
  <c r="T297" i="1"/>
  <c r="T300" i="1"/>
  <c r="U163" i="25"/>
  <c r="V55" i="1"/>
  <c r="W54" i="1"/>
  <c r="U290" i="1"/>
  <c r="U295" i="1"/>
  <c r="U297" i="1"/>
  <c r="U300" i="1"/>
  <c r="V163" i="25"/>
  <c r="V289" i="1"/>
  <c r="V291" i="1"/>
  <c r="V296" i="1"/>
  <c r="W56" i="1"/>
  <c r="W287" i="1"/>
  <c r="W294" i="1"/>
  <c r="V290" i="1"/>
  <c r="V295" i="1"/>
  <c r="V297" i="1"/>
  <c r="V300" i="1"/>
  <c r="W163" i="25"/>
  <c r="W55" i="1"/>
  <c r="W289" i="1"/>
  <c r="W291" i="1"/>
  <c r="W296" i="1"/>
  <c r="X54" i="1"/>
  <c r="X56" i="1"/>
  <c r="X287" i="1"/>
  <c r="X294" i="1"/>
  <c r="W290" i="1"/>
  <c r="W295" i="1"/>
  <c r="W297" i="1"/>
  <c r="W300" i="1"/>
  <c r="X163" i="25"/>
  <c r="X55" i="1"/>
  <c r="Y54" i="1"/>
  <c r="Y56" i="1"/>
  <c r="X289" i="1"/>
  <c r="X291" i="1"/>
  <c r="X296" i="1"/>
  <c r="X290" i="1"/>
  <c r="X295" i="1"/>
  <c r="Y287" i="1"/>
  <c r="Y294" i="1"/>
  <c r="X297" i="1"/>
  <c r="X300" i="1"/>
  <c r="Y163" i="25"/>
  <c r="Y55" i="1"/>
  <c r="Z54" i="1"/>
  <c r="Z56" i="1"/>
  <c r="Y289" i="1"/>
  <c r="Y290" i="1"/>
  <c r="Y295" i="1"/>
  <c r="Y291" i="1"/>
  <c r="Y296" i="1"/>
  <c r="Z287" i="1"/>
  <c r="Z294" i="1"/>
  <c r="Z55" i="1"/>
  <c r="AA54" i="1"/>
  <c r="AA56" i="1"/>
  <c r="AA287" i="1"/>
  <c r="AA294" i="1"/>
  <c r="AA55" i="1"/>
  <c r="AB54" i="1"/>
  <c r="Z289" i="1"/>
  <c r="Y297" i="1"/>
  <c r="Y300" i="1"/>
  <c r="Z163" i="25"/>
  <c r="AB56" i="1"/>
  <c r="AB287" i="1"/>
  <c r="AB294" i="1"/>
  <c r="AA289" i="1"/>
  <c r="Z290" i="1"/>
  <c r="Z295" i="1"/>
  <c r="Z291" i="1"/>
  <c r="Z296" i="1"/>
  <c r="AB55" i="1"/>
  <c r="AC54" i="1"/>
  <c r="AC56" i="1"/>
  <c r="Z297" i="1"/>
  <c r="Z300" i="1"/>
  <c r="AA163" i="25"/>
  <c r="AA290" i="1"/>
  <c r="AA295" i="1"/>
  <c r="AA291" i="1"/>
  <c r="AA296" i="1"/>
  <c r="AB289" i="1"/>
  <c r="AA297" i="1"/>
  <c r="AA300" i="1"/>
  <c r="AB163" i="25"/>
  <c r="AB290" i="1"/>
  <c r="AB295" i="1"/>
  <c r="AB291" i="1"/>
  <c r="AB296" i="1"/>
  <c r="AC287" i="1"/>
  <c r="AC294" i="1"/>
  <c r="AC55" i="1"/>
  <c r="AB297" i="1"/>
  <c r="AB300" i="1"/>
  <c r="AC163" i="25"/>
  <c r="AD54" i="1"/>
  <c r="AC289" i="1"/>
  <c r="AC291" i="1"/>
  <c r="AC296" i="1"/>
  <c r="AD56" i="1"/>
  <c r="AD287" i="1"/>
  <c r="AD294" i="1"/>
  <c r="AC290" i="1"/>
  <c r="AC295" i="1"/>
  <c r="AC297" i="1"/>
  <c r="AC300" i="1"/>
  <c r="AD163" i="25"/>
  <c r="AD55" i="1"/>
  <c r="AE54" i="1"/>
  <c r="AE56" i="1"/>
  <c r="AE287" i="1"/>
  <c r="AE294" i="1"/>
  <c r="AD289" i="1"/>
  <c r="AE55" i="1"/>
  <c r="AF54" i="1"/>
  <c r="AF56" i="1"/>
  <c r="AD291" i="1"/>
  <c r="AD296" i="1"/>
  <c r="AD290" i="1"/>
  <c r="AD295" i="1"/>
  <c r="AE289" i="1"/>
  <c r="AE291" i="1"/>
  <c r="AE296" i="1"/>
  <c r="AD297" i="1"/>
  <c r="AD300" i="1"/>
  <c r="AE163" i="25"/>
  <c r="AF287" i="1"/>
  <c r="AF294" i="1"/>
  <c r="AE290" i="1"/>
  <c r="AE295" i="1"/>
  <c r="AE297" i="1"/>
  <c r="AE300" i="1"/>
  <c r="AF163" i="25"/>
  <c r="AF55" i="1"/>
  <c r="AG54" i="1"/>
  <c r="AG56" i="1"/>
  <c r="AF289" i="1"/>
  <c r="AG287" i="1"/>
  <c r="AG294" i="1"/>
  <c r="AF290" i="1"/>
  <c r="AF295" i="1"/>
  <c r="AF291" i="1"/>
  <c r="AF296" i="1"/>
  <c r="AF297" i="1"/>
  <c r="AF300" i="1"/>
  <c r="AG163" i="25"/>
  <c r="AG55" i="1"/>
  <c r="AH54" i="1"/>
  <c r="AH56" i="1"/>
  <c r="AG289" i="1"/>
  <c r="AH287" i="1"/>
  <c r="AH294" i="1"/>
  <c r="AG290" i="1"/>
  <c r="AG295" i="1"/>
  <c r="AG291" i="1"/>
  <c r="AG296" i="1"/>
  <c r="AG297" i="1"/>
  <c r="AG300" i="1"/>
  <c r="AH163" i="25"/>
  <c r="AH55" i="1"/>
  <c r="AI54" i="1"/>
  <c r="AI56" i="1"/>
  <c r="AH289" i="1"/>
  <c r="AI287" i="1"/>
  <c r="AI294" i="1"/>
  <c r="AH290" i="1"/>
  <c r="AH295" i="1"/>
  <c r="AH291" i="1"/>
  <c r="AH296" i="1"/>
  <c r="AH297" i="1"/>
  <c r="AH300" i="1"/>
  <c r="AI163" i="25"/>
  <c r="AI55" i="1"/>
  <c r="AJ54" i="1"/>
  <c r="AJ56" i="1"/>
  <c r="AI289" i="1"/>
  <c r="AJ287" i="1"/>
  <c r="AJ294" i="1"/>
  <c r="AI291" i="1"/>
  <c r="AI296" i="1"/>
  <c r="AI290" i="1"/>
  <c r="AI295" i="1"/>
  <c r="AI297" i="1"/>
  <c r="AI300" i="1"/>
  <c r="AJ163" i="25"/>
  <c r="AJ55" i="1"/>
  <c r="AK54" i="1"/>
  <c r="AK56" i="1"/>
  <c r="AJ289" i="1"/>
  <c r="AK287" i="1"/>
  <c r="AK294" i="1"/>
  <c r="AJ291" i="1"/>
  <c r="AJ296" i="1"/>
  <c r="AJ290" i="1"/>
  <c r="AJ295" i="1"/>
  <c r="AJ297" i="1"/>
  <c r="AJ300" i="1"/>
  <c r="AK163" i="25"/>
  <c r="AK55" i="1"/>
  <c r="AL54" i="1"/>
  <c r="AL56" i="1"/>
  <c r="AK289" i="1"/>
  <c r="AL287" i="1"/>
  <c r="AL294" i="1"/>
  <c r="AK291" i="1"/>
  <c r="AK296" i="1"/>
  <c r="AK290" i="1"/>
  <c r="AK295" i="1"/>
  <c r="AK297" i="1"/>
  <c r="AK300" i="1"/>
  <c r="AL163" i="25"/>
  <c r="AL55" i="1"/>
  <c r="AM54" i="1"/>
  <c r="AM56" i="1"/>
  <c r="AL289" i="1"/>
  <c r="AM287" i="1"/>
  <c r="AM294" i="1"/>
  <c r="AL291" i="1"/>
  <c r="AL296" i="1"/>
  <c r="AL290" i="1"/>
  <c r="AL295" i="1"/>
  <c r="AL297" i="1"/>
  <c r="AL300" i="1"/>
  <c r="AM163" i="25"/>
  <c r="AM55" i="1"/>
  <c r="AN54" i="1"/>
  <c r="AN56" i="1"/>
  <c r="AM289" i="1"/>
  <c r="AN287" i="1"/>
  <c r="AN294" i="1"/>
  <c r="AM290" i="1"/>
  <c r="AM295" i="1"/>
  <c r="AM291" i="1"/>
  <c r="AM296" i="1"/>
  <c r="AM297" i="1"/>
  <c r="AM300" i="1"/>
  <c r="AN163" i="25"/>
  <c r="AN55" i="1"/>
  <c r="AO54" i="1"/>
  <c r="AO56" i="1"/>
  <c r="AN289" i="1"/>
  <c r="AO287" i="1"/>
  <c r="AO294" i="1"/>
  <c r="AN291" i="1"/>
  <c r="AN296" i="1"/>
  <c r="AN290" i="1"/>
  <c r="AN295" i="1"/>
  <c r="AN297" i="1"/>
  <c r="AN300" i="1"/>
  <c r="AO163" i="25"/>
  <c r="AO55" i="1"/>
  <c r="AP54" i="1"/>
  <c r="AP56" i="1"/>
  <c r="AO289" i="1"/>
  <c r="AP287" i="1"/>
  <c r="AP294" i="1"/>
  <c r="AO290" i="1"/>
  <c r="AO295" i="1"/>
  <c r="AO291" i="1"/>
  <c r="AO296" i="1"/>
  <c r="AO297" i="1"/>
  <c r="AO300" i="1"/>
  <c r="AP163" i="25"/>
  <c r="AP55" i="1"/>
  <c r="AQ54" i="1"/>
  <c r="AQ56" i="1"/>
  <c r="AP289" i="1"/>
  <c r="AQ287" i="1"/>
  <c r="AQ294" i="1"/>
  <c r="AP291" i="1"/>
  <c r="AP296" i="1"/>
  <c r="AP290" i="1"/>
  <c r="AP295" i="1"/>
  <c r="AP297" i="1"/>
  <c r="AP300" i="1"/>
  <c r="AQ163" i="25"/>
  <c r="AQ55" i="1"/>
  <c r="AR54" i="1"/>
  <c r="AR56" i="1"/>
  <c r="AQ289" i="1"/>
  <c r="AR287" i="1"/>
  <c r="AR294" i="1"/>
  <c r="AQ291" i="1"/>
  <c r="AQ296" i="1"/>
  <c r="AQ290" i="1"/>
  <c r="AQ295" i="1"/>
  <c r="AQ297" i="1"/>
  <c r="AQ300" i="1"/>
  <c r="AR163" i="25"/>
  <c r="AR55" i="1"/>
  <c r="AS54" i="1"/>
  <c r="AS56" i="1"/>
  <c r="AR289" i="1"/>
  <c r="AS287" i="1"/>
  <c r="AS294" i="1"/>
  <c r="AR291" i="1"/>
  <c r="AR296" i="1"/>
  <c r="AR290" i="1"/>
  <c r="AR295" i="1"/>
  <c r="AR297" i="1"/>
  <c r="AR300" i="1"/>
  <c r="AS163" i="25"/>
  <c r="AS55" i="1"/>
  <c r="AT54" i="1"/>
  <c r="AT56" i="1"/>
  <c r="AS289" i="1"/>
  <c r="AS290" i="1"/>
  <c r="AS295" i="1"/>
  <c r="AS291" i="1"/>
  <c r="AS296" i="1"/>
  <c r="AT287" i="1"/>
  <c r="AT294" i="1"/>
  <c r="AS297" i="1"/>
  <c r="AS300" i="1"/>
  <c r="AT163" i="25"/>
  <c r="AT55" i="1"/>
  <c r="AU54" i="1"/>
  <c r="AU56" i="1"/>
  <c r="AT289" i="1"/>
  <c r="AT290" i="1"/>
  <c r="AT295" i="1"/>
  <c r="AT291" i="1"/>
  <c r="AT296" i="1"/>
  <c r="AU287" i="1"/>
  <c r="AU294" i="1"/>
  <c r="AT297" i="1"/>
  <c r="AT300" i="1"/>
  <c r="AU163" i="25"/>
  <c r="AU55" i="1"/>
  <c r="AV54" i="1"/>
  <c r="AV56" i="1"/>
  <c r="AV287" i="1"/>
  <c r="AV294" i="1"/>
  <c r="AU289" i="1"/>
  <c r="AV55" i="1"/>
  <c r="AU290" i="1"/>
  <c r="AU295" i="1"/>
  <c r="AU291" i="1"/>
  <c r="AU296" i="1"/>
  <c r="AW54" i="1"/>
  <c r="AW56" i="1"/>
  <c r="AV289" i="1"/>
  <c r="AV290" i="1"/>
  <c r="AV295" i="1"/>
  <c r="AU297" i="1"/>
  <c r="AU300" i="1"/>
  <c r="AV163" i="25"/>
  <c r="AW287" i="1"/>
  <c r="AW294" i="1"/>
  <c r="AW55" i="1"/>
  <c r="AV291" i="1"/>
  <c r="AV296" i="1"/>
  <c r="AV297" i="1"/>
  <c r="AV300" i="1"/>
  <c r="AW163" i="25"/>
  <c r="AW289" i="1"/>
  <c r="AX54" i="1"/>
  <c r="AX56" i="1"/>
  <c r="AX55" i="1"/>
  <c r="AW290" i="1"/>
  <c r="AW295" i="1"/>
  <c r="AW291" i="1"/>
  <c r="AW296" i="1"/>
  <c r="AX287" i="1"/>
  <c r="AX294" i="1"/>
  <c r="AW297" i="1"/>
  <c r="AW300" i="1"/>
  <c r="AX163" i="25"/>
  <c r="AY54" i="1"/>
  <c r="AY56" i="1"/>
  <c r="AY287" i="1"/>
  <c r="AY294" i="1"/>
  <c r="AX289" i="1"/>
  <c r="AX291" i="1"/>
  <c r="AX296" i="1"/>
  <c r="AX290" i="1"/>
  <c r="AX295" i="1"/>
  <c r="AX297" i="1"/>
  <c r="AX300" i="1"/>
  <c r="AY163" i="25"/>
  <c r="AY55" i="1"/>
  <c r="AZ54" i="1"/>
  <c r="AZ56" i="1"/>
  <c r="AY289" i="1"/>
  <c r="AY291" i="1"/>
  <c r="AY296" i="1"/>
  <c r="AY290" i="1"/>
  <c r="AY295" i="1"/>
  <c r="AZ287" i="1"/>
  <c r="AZ294" i="1"/>
  <c r="AZ55" i="1"/>
  <c r="BA54" i="1"/>
  <c r="AZ289" i="1"/>
  <c r="AZ291" i="1"/>
  <c r="AZ296" i="1"/>
  <c r="AY297" i="1"/>
  <c r="AY300" i="1"/>
  <c r="AZ163" i="25"/>
  <c r="BA56" i="1"/>
  <c r="BA55" i="1"/>
  <c r="AZ290" i="1"/>
  <c r="AZ295" i="1"/>
  <c r="AZ297" i="1"/>
  <c r="AZ300" i="1"/>
  <c r="BA163" i="25"/>
  <c r="BB54" i="1"/>
  <c r="BB56" i="1"/>
  <c r="BB287" i="1"/>
  <c r="BB294" i="1"/>
  <c r="BA289" i="1"/>
  <c r="BA290" i="1"/>
  <c r="BA295" i="1"/>
  <c r="BA287" i="1"/>
  <c r="BA294" i="1"/>
  <c r="BA291" i="1"/>
  <c r="BA296" i="1"/>
  <c r="BA297" i="1"/>
  <c r="BA300" i="1"/>
  <c r="BB163" i="25"/>
  <c r="BB55" i="1"/>
  <c r="BC54" i="1"/>
  <c r="BC56" i="1"/>
  <c r="BB289" i="1"/>
  <c r="BB291" i="1"/>
  <c r="BB296" i="1"/>
  <c r="BB290" i="1"/>
  <c r="BB295" i="1"/>
  <c r="BC287" i="1"/>
  <c r="BC294" i="1"/>
  <c r="BC55" i="1"/>
  <c r="BD54" i="1"/>
  <c r="BD56" i="1"/>
  <c r="BB297" i="1"/>
  <c r="BB300" i="1"/>
  <c r="BC163" i="25"/>
  <c r="BC289" i="1"/>
  <c r="BC291" i="1"/>
  <c r="BC296" i="1"/>
  <c r="BC290" i="1"/>
  <c r="BC295" i="1"/>
  <c r="BD287" i="1"/>
  <c r="BD294" i="1"/>
  <c r="BC297" i="1"/>
  <c r="BC300" i="1"/>
  <c r="BD163" i="25"/>
  <c r="BD55" i="1"/>
  <c r="BE54" i="1"/>
  <c r="BE56" i="1"/>
  <c r="BD289" i="1"/>
  <c r="BD290" i="1"/>
  <c r="BD295" i="1"/>
  <c r="BD291" i="1"/>
  <c r="BD296" i="1"/>
  <c r="BE287" i="1"/>
  <c r="BE294" i="1"/>
  <c r="BE55" i="1"/>
  <c r="BF54" i="1"/>
  <c r="BF56" i="1"/>
  <c r="BD297" i="1"/>
  <c r="BD300" i="1"/>
  <c r="BE163" i="25"/>
  <c r="BE289" i="1"/>
  <c r="BE290" i="1"/>
  <c r="BE295" i="1"/>
  <c r="BE291" i="1"/>
  <c r="BE296" i="1"/>
  <c r="BF287" i="1"/>
  <c r="BF294" i="1"/>
  <c r="BE297" i="1"/>
  <c r="BE300" i="1"/>
  <c r="BF163" i="25"/>
  <c r="BF55" i="1"/>
  <c r="BG54" i="1"/>
  <c r="BG56" i="1"/>
  <c r="BF289" i="1"/>
  <c r="BG287" i="1"/>
  <c r="BG294" i="1"/>
  <c r="BF290" i="1"/>
  <c r="BF295" i="1"/>
  <c r="BF291" i="1"/>
  <c r="BF296" i="1"/>
  <c r="BF297" i="1"/>
  <c r="BF300" i="1"/>
  <c r="BG163" i="25"/>
  <c r="BG55" i="1"/>
  <c r="BH54" i="1"/>
  <c r="BH56" i="1"/>
  <c r="BG289" i="1"/>
  <c r="BG291" i="1"/>
  <c r="BG296" i="1"/>
  <c r="BG290" i="1"/>
  <c r="BG295" i="1"/>
  <c r="BH287" i="1"/>
  <c r="BH294" i="1"/>
  <c r="BH55" i="1"/>
  <c r="BI54" i="1"/>
  <c r="BI56" i="1"/>
  <c r="BG297" i="1"/>
  <c r="BG300" i="1"/>
  <c r="BH163" i="25"/>
  <c r="BH289" i="1"/>
  <c r="BH290" i="1"/>
  <c r="BH295" i="1"/>
  <c r="BH291" i="1"/>
  <c r="BH296" i="1"/>
  <c r="BI287" i="1"/>
  <c r="BI294" i="1"/>
  <c r="BH297" i="1"/>
  <c r="BH300" i="1"/>
  <c r="BI163" i="25"/>
  <c r="BI55" i="1"/>
  <c r="BJ54" i="1"/>
  <c r="BJ56" i="1"/>
  <c r="BI289" i="1"/>
  <c r="BI290" i="1"/>
  <c r="BI295" i="1"/>
  <c r="BI291" i="1"/>
  <c r="BI296" i="1"/>
  <c r="BJ287" i="1"/>
  <c r="BJ294" i="1"/>
  <c r="BJ55" i="1"/>
  <c r="BI297" i="1"/>
  <c r="BI300" i="1"/>
  <c r="BJ163" i="25"/>
  <c r="BK54" i="1"/>
  <c r="BK56" i="1"/>
  <c r="BJ289" i="1"/>
  <c r="BJ291" i="1"/>
  <c r="BJ296" i="1"/>
  <c r="BK287" i="1"/>
  <c r="BK294" i="1"/>
  <c r="BK55" i="1"/>
  <c r="BL54" i="1"/>
  <c r="BL56" i="1"/>
  <c r="BJ290" i="1"/>
  <c r="BJ295" i="1"/>
  <c r="BJ297" i="1"/>
  <c r="BJ300" i="1"/>
  <c r="BK163" i="25"/>
  <c r="BK289" i="1"/>
  <c r="BK291" i="1"/>
  <c r="BK296" i="1"/>
  <c r="BK290" i="1"/>
  <c r="BK295" i="1"/>
  <c r="BL287" i="1"/>
  <c r="BL294" i="1"/>
  <c r="BK297" i="1"/>
  <c r="BK300" i="1"/>
  <c r="BL163" i="25"/>
  <c r="BL55" i="1"/>
  <c r="BM54" i="1"/>
  <c r="BM56" i="1"/>
  <c r="BL289" i="1"/>
  <c r="BL290" i="1"/>
  <c r="BL295" i="1"/>
  <c r="BL291" i="1"/>
  <c r="BL296" i="1"/>
  <c r="BM287" i="1"/>
  <c r="BM294" i="1"/>
  <c r="BM55" i="1"/>
  <c r="BN54" i="1"/>
  <c r="BN56" i="1"/>
  <c r="BL297" i="1"/>
  <c r="BL300" i="1"/>
  <c r="BM163" i="25"/>
  <c r="BM289" i="1"/>
  <c r="BM290" i="1"/>
  <c r="BM295" i="1"/>
  <c r="BM291" i="1"/>
  <c r="BM296" i="1"/>
  <c r="BN287" i="1"/>
  <c r="BN294" i="1"/>
  <c r="BN55" i="1"/>
  <c r="BO54" i="1"/>
  <c r="BO56" i="1"/>
  <c r="BM297" i="1"/>
  <c r="BM300" i="1"/>
  <c r="BN163" i="25"/>
  <c r="BN289" i="1"/>
  <c r="BN290" i="1"/>
  <c r="BN295" i="1"/>
  <c r="BO287" i="1"/>
  <c r="BO294" i="1"/>
  <c r="BN291" i="1"/>
  <c r="BN296" i="1"/>
  <c r="BN297" i="1"/>
  <c r="BN300" i="1"/>
  <c r="BO163" i="25"/>
  <c r="BO55" i="1"/>
  <c r="BP54" i="1"/>
  <c r="BP56" i="1"/>
  <c r="BO289" i="1"/>
  <c r="BO291" i="1"/>
  <c r="BO296" i="1"/>
  <c r="BO290" i="1"/>
  <c r="BO295" i="1"/>
  <c r="BP287" i="1"/>
  <c r="BP294" i="1"/>
  <c r="BP55" i="1"/>
  <c r="BQ54" i="1"/>
  <c r="BQ56" i="1"/>
  <c r="BO297" i="1"/>
  <c r="BO300" i="1"/>
  <c r="BP163" i="25"/>
  <c r="BP289" i="1"/>
  <c r="BP290" i="1"/>
  <c r="BP295" i="1"/>
  <c r="BP291" i="1"/>
  <c r="BP296" i="1"/>
  <c r="BQ287" i="1"/>
  <c r="BQ294" i="1"/>
  <c r="BP297" i="1"/>
  <c r="BP300" i="1"/>
  <c r="BQ163" i="25"/>
  <c r="BQ55" i="1"/>
  <c r="BR54" i="1"/>
  <c r="BR56" i="1"/>
  <c r="BQ289" i="1"/>
  <c r="BQ290" i="1"/>
  <c r="BQ295" i="1"/>
  <c r="BQ291" i="1"/>
  <c r="BQ296" i="1"/>
  <c r="BR287" i="1"/>
  <c r="BR294" i="1"/>
  <c r="BR55" i="1"/>
  <c r="BQ297" i="1"/>
  <c r="BQ300" i="1"/>
  <c r="BR163" i="25"/>
  <c r="BS54" i="1"/>
  <c r="BS56" i="1"/>
  <c r="BR289" i="1"/>
  <c r="BR290" i="1"/>
  <c r="BR295" i="1"/>
  <c r="BS287" i="1"/>
  <c r="BS294" i="1"/>
  <c r="BS55" i="1"/>
  <c r="BT54" i="1"/>
  <c r="BR291" i="1"/>
  <c r="BR296" i="1"/>
  <c r="BR297" i="1"/>
  <c r="BR300" i="1"/>
  <c r="BS163" i="25"/>
  <c r="BS289" i="1"/>
  <c r="BS291" i="1"/>
  <c r="BS296" i="1"/>
  <c r="BT56" i="1"/>
  <c r="BT55" i="1"/>
  <c r="BU54" i="1"/>
  <c r="BU56" i="1"/>
  <c r="BS290" i="1"/>
  <c r="BS295" i="1"/>
  <c r="BS297" i="1"/>
  <c r="BS300" i="1"/>
  <c r="BT163" i="25"/>
  <c r="BT287" i="1"/>
  <c r="BT294" i="1"/>
  <c r="BT289" i="1"/>
  <c r="BT290" i="1"/>
  <c r="BT295" i="1"/>
  <c r="BU287" i="1"/>
  <c r="BU294" i="1"/>
  <c r="BT291" i="1"/>
  <c r="BT296" i="1"/>
  <c r="BT297" i="1"/>
  <c r="BT300" i="1"/>
  <c r="BU163" i="25"/>
  <c r="BU55" i="1"/>
  <c r="BV54" i="1"/>
  <c r="BV56" i="1"/>
  <c r="BU289" i="1"/>
  <c r="BU291" i="1"/>
  <c r="BU296" i="1"/>
  <c r="BU290" i="1"/>
  <c r="BU295" i="1"/>
  <c r="BV287" i="1"/>
  <c r="BV294" i="1"/>
  <c r="BV55" i="1"/>
  <c r="BW54" i="1"/>
  <c r="BW56" i="1"/>
  <c r="BU297" i="1"/>
  <c r="BU300" i="1"/>
  <c r="BV163" i="25"/>
  <c r="BW287" i="1"/>
  <c r="BW294" i="1"/>
  <c r="BV289" i="1"/>
  <c r="BW55" i="1"/>
  <c r="BX54" i="1"/>
  <c r="BX56" i="1"/>
  <c r="BV290" i="1"/>
  <c r="BV295" i="1"/>
  <c r="BV291" i="1"/>
  <c r="BV296" i="1"/>
  <c r="BW289" i="1"/>
  <c r="BW291" i="1"/>
  <c r="BW296" i="1"/>
  <c r="BV297" i="1"/>
  <c r="BV300" i="1"/>
  <c r="BW163" i="25"/>
  <c r="BX287" i="1"/>
  <c r="BX294" i="1"/>
  <c r="BW290" i="1"/>
  <c r="BW295" i="1"/>
  <c r="BW297" i="1"/>
  <c r="BW300" i="1"/>
  <c r="BX163" i="25"/>
  <c r="BX55" i="1"/>
  <c r="BY54" i="1"/>
  <c r="BY56" i="1"/>
  <c r="BX289" i="1"/>
  <c r="BX291" i="1"/>
  <c r="BX296" i="1"/>
  <c r="BX290" i="1"/>
  <c r="BX295" i="1"/>
  <c r="BY287" i="1"/>
  <c r="BY294" i="1"/>
  <c r="BX297" i="1"/>
  <c r="BX300" i="1"/>
  <c r="BY163" i="25"/>
  <c r="BY55" i="1"/>
  <c r="BZ54" i="1"/>
  <c r="BZ56" i="1"/>
  <c r="BY289" i="1"/>
  <c r="BY290" i="1"/>
  <c r="BY295" i="1"/>
  <c r="BY291" i="1"/>
  <c r="BY296" i="1"/>
  <c r="BZ287" i="1"/>
  <c r="BZ294" i="1"/>
  <c r="BZ55" i="1"/>
  <c r="CA54" i="1"/>
  <c r="CA56" i="1"/>
  <c r="BY297" i="1"/>
  <c r="BY300" i="1"/>
  <c r="BZ163" i="25"/>
  <c r="CA287" i="1"/>
  <c r="CA294" i="1"/>
  <c r="BZ289" i="1"/>
  <c r="CA55" i="1"/>
  <c r="CB54" i="1"/>
  <c r="CB56" i="1"/>
  <c r="BZ290" i="1"/>
  <c r="BZ295" i="1"/>
  <c r="BZ291" i="1"/>
  <c r="BZ296" i="1"/>
  <c r="CA289" i="1"/>
  <c r="CA291" i="1"/>
  <c r="CA296" i="1"/>
  <c r="BZ297" i="1"/>
  <c r="BZ300" i="1"/>
  <c r="CA163" i="25"/>
  <c r="CB287" i="1"/>
  <c r="CB294" i="1"/>
  <c r="CA290" i="1"/>
  <c r="CA295" i="1"/>
  <c r="CA297" i="1"/>
  <c r="CA300" i="1"/>
  <c r="CB163" i="25"/>
  <c r="CB55" i="1"/>
  <c r="CC54" i="1"/>
  <c r="CC56" i="1"/>
  <c r="CB289" i="1"/>
  <c r="CB291" i="1"/>
  <c r="CB296" i="1"/>
  <c r="CB290" i="1"/>
  <c r="CB295" i="1"/>
  <c r="CC287" i="1"/>
  <c r="CC294" i="1"/>
  <c r="CB297" i="1"/>
  <c r="CB300" i="1"/>
  <c r="CC163" i="25"/>
  <c r="CC55" i="1"/>
  <c r="CD54" i="1"/>
  <c r="CD56" i="1"/>
  <c r="CC289" i="1"/>
  <c r="CC290" i="1"/>
  <c r="CC295" i="1"/>
  <c r="CC291" i="1"/>
  <c r="CC296" i="1"/>
  <c r="CD287" i="1"/>
  <c r="CD294" i="1"/>
  <c r="CC297" i="1"/>
  <c r="CC300" i="1"/>
  <c r="CD163" i="25"/>
  <c r="CD55" i="1"/>
  <c r="CE54" i="1"/>
  <c r="CE56" i="1"/>
  <c r="CD289" i="1"/>
  <c r="CD291" i="1"/>
  <c r="CD296" i="1"/>
  <c r="CD290" i="1"/>
  <c r="CD295" i="1"/>
  <c r="CE287" i="1"/>
  <c r="CE294" i="1"/>
  <c r="CD297" i="1"/>
  <c r="CD300" i="1"/>
  <c r="CE163" i="25"/>
  <c r="CE55" i="1"/>
  <c r="CF54" i="1"/>
  <c r="CF56" i="1"/>
  <c r="CE289" i="1"/>
  <c r="CE290" i="1"/>
  <c r="CE295" i="1"/>
  <c r="CE291" i="1"/>
  <c r="CE296" i="1"/>
  <c r="CF287" i="1"/>
  <c r="CF294" i="1"/>
  <c r="CF55" i="1"/>
  <c r="CG54" i="1"/>
  <c r="CG56" i="1"/>
  <c r="CE297" i="1"/>
  <c r="CE300" i="1"/>
  <c r="CF163" i="25"/>
  <c r="CF289" i="1"/>
  <c r="CG287" i="1"/>
  <c r="CG294" i="1"/>
  <c r="CF290" i="1"/>
  <c r="CF295" i="1"/>
  <c r="CF291" i="1"/>
  <c r="CF296" i="1"/>
  <c r="CF297" i="1"/>
  <c r="CF300" i="1"/>
  <c r="CG163" i="25"/>
  <c r="CG55" i="1"/>
  <c r="CG289" i="1"/>
  <c r="CG290" i="1"/>
  <c r="CG295" i="1"/>
  <c r="CG291" i="1"/>
  <c r="CG296" i="1"/>
  <c r="CG297" i="1"/>
  <c r="CG300" i="1"/>
  <c r="C301" i="1"/>
  <c r="I5" i="1"/>
  <c r="T2" i="27"/>
  <c r="CH163" i="25"/>
  <c r="J163" i="25"/>
  <c r="B97" i="25"/>
  <c r="E55" i="25"/>
  <c r="D97" i="25"/>
  <c r="B132" i="25"/>
  <c r="B48" i="25"/>
  <c r="B118" i="25"/>
  <c r="B69" i="25"/>
  <c r="D34" i="25"/>
  <c r="I111" i="25"/>
  <c r="I69" i="25"/>
  <c r="G27" i="25"/>
  <c r="H125" i="25"/>
  <c r="F104" i="25"/>
  <c r="H76" i="25"/>
  <c r="I55" i="25"/>
  <c r="H41" i="25"/>
  <c r="G132" i="25"/>
  <c r="B111" i="25"/>
  <c r="I90" i="25"/>
  <c r="H69" i="25"/>
  <c r="G48" i="25"/>
  <c r="D27" i="25"/>
  <c r="I132" i="25"/>
  <c r="D125" i="25"/>
  <c r="H111" i="25"/>
  <c r="I104" i="25"/>
  <c r="E90" i="25"/>
  <c r="I83" i="25"/>
  <c r="F76" i="25"/>
  <c r="B62" i="25"/>
  <c r="D48" i="25"/>
  <c r="E41" i="25"/>
  <c r="I34" i="25"/>
  <c r="E125" i="25"/>
  <c r="G118" i="25"/>
  <c r="D104" i="25"/>
  <c r="E97" i="25"/>
  <c r="D83" i="25"/>
  <c r="D69" i="25"/>
  <c r="I62" i="25"/>
  <c r="H55" i="25"/>
  <c r="I41" i="25"/>
  <c r="F34" i="25"/>
  <c r="E20" i="25"/>
  <c r="F132" i="25"/>
  <c r="I125" i="25"/>
  <c r="H118" i="25"/>
  <c r="B104" i="25"/>
  <c r="G97" i="25"/>
  <c r="G90" i="25"/>
  <c r="G83" i="25"/>
  <c r="G76" i="25"/>
  <c r="E69" i="25"/>
  <c r="H62" i="25"/>
  <c r="E48" i="25"/>
  <c r="D41" i="25"/>
  <c r="H34" i="25"/>
  <c r="E27" i="25"/>
  <c r="F20" i="25"/>
  <c r="B20" i="25"/>
  <c r="D132" i="25"/>
  <c r="F125" i="25"/>
  <c r="B125" i="25"/>
  <c r="F118" i="25"/>
  <c r="I118" i="25"/>
  <c r="F111" i="25"/>
  <c r="G111" i="25"/>
  <c r="H104" i="25"/>
  <c r="F97" i="25"/>
  <c r="I97" i="25"/>
  <c r="B90" i="25"/>
  <c r="F90" i="25"/>
  <c r="H83" i="25"/>
  <c r="B83" i="25"/>
  <c r="D76" i="25"/>
  <c r="E76" i="25"/>
  <c r="F69" i="25"/>
  <c r="E62" i="25"/>
  <c r="G62" i="25"/>
  <c r="D55" i="25"/>
  <c r="G55" i="25"/>
  <c r="F48" i="25"/>
  <c r="D20" i="25"/>
  <c r="B41" i="25"/>
  <c r="E34" i="25"/>
  <c r="G34" i="25"/>
  <c r="I27" i="25"/>
  <c r="B27" i="25"/>
  <c r="G20" i="25"/>
  <c r="E132" i="25"/>
  <c r="H132" i="25"/>
  <c r="G125" i="25"/>
  <c r="D118" i="25"/>
  <c r="E118" i="25"/>
  <c r="E111" i="25"/>
  <c r="D111" i="25"/>
  <c r="G104" i="25"/>
  <c r="E104" i="25"/>
  <c r="H97" i="25"/>
  <c r="H90" i="25"/>
  <c r="D90" i="25"/>
  <c r="F83" i="25"/>
  <c r="E83" i="25"/>
  <c r="I76" i="25"/>
  <c r="G69" i="25"/>
  <c r="B76" i="25"/>
  <c r="F62" i="25"/>
  <c r="D62" i="25"/>
  <c r="F55" i="25"/>
  <c r="B55" i="25"/>
  <c r="I48" i="25"/>
  <c r="H48" i="25"/>
  <c r="F41" i="25"/>
  <c r="G41" i="25"/>
  <c r="B34" i="25"/>
  <c r="H27" i="25"/>
  <c r="F27" i="25"/>
  <c r="H20" i="25"/>
  <c r="I20" i="25"/>
  <c r="C111" i="25"/>
  <c r="U111" i="25"/>
  <c r="C83" i="25"/>
  <c r="CG83" i="25"/>
  <c r="C41" i="25"/>
  <c r="BS41" i="25"/>
  <c r="C55" i="25"/>
  <c r="AX55" i="25"/>
  <c r="C90" i="25"/>
  <c r="AT90" i="25"/>
  <c r="C27" i="25"/>
  <c r="BK27" i="25"/>
  <c r="C125" i="25"/>
  <c r="AH125" i="25"/>
  <c r="C132" i="25"/>
  <c r="C48" i="25"/>
  <c r="AA48" i="25"/>
  <c r="C104" i="25"/>
  <c r="AI104" i="25"/>
  <c r="C69" i="25"/>
  <c r="CA69" i="25"/>
  <c r="C34" i="25"/>
  <c r="J34" i="25"/>
  <c r="J35" i="25"/>
  <c r="C97" i="25"/>
  <c r="BA97" i="25"/>
  <c r="C76" i="25"/>
  <c r="AO76" i="25"/>
  <c r="C118" i="25"/>
  <c r="CG118" i="25"/>
  <c r="C62" i="25"/>
  <c r="BQ62" i="25"/>
  <c r="C20" i="25"/>
  <c r="L20" i="25"/>
  <c r="BS27" i="25"/>
  <c r="BL27" i="25"/>
  <c r="R41" i="25"/>
  <c r="CA55" i="25"/>
  <c r="BP69" i="25"/>
  <c r="BJ83" i="25"/>
  <c r="BX34" i="25"/>
  <c r="BP41" i="25"/>
  <c r="BG90" i="25"/>
  <c r="AD27" i="25"/>
  <c r="BX111" i="25"/>
  <c r="BT97" i="25"/>
  <c r="BV55" i="25"/>
  <c r="BR55" i="25"/>
  <c r="AC55" i="25"/>
  <c r="BI83" i="25"/>
  <c r="BD83" i="25"/>
  <c r="BS55" i="25"/>
  <c r="BN69" i="25"/>
  <c r="AU55" i="25"/>
  <c r="BF20" i="25"/>
  <c r="N20" i="25"/>
  <c r="CA20" i="25"/>
  <c r="AU20" i="25"/>
  <c r="AZ20" i="25"/>
  <c r="X20" i="25"/>
  <c r="AA20" i="25"/>
  <c r="AU41" i="25"/>
  <c r="AK41" i="25"/>
  <c r="BP83" i="25"/>
  <c r="BT20" i="25"/>
  <c r="M20" i="25"/>
  <c r="BM69" i="25"/>
  <c r="BJ20" i="25"/>
  <c r="AJ20" i="25"/>
  <c r="P20" i="25"/>
  <c r="BV27" i="25"/>
  <c r="CE125" i="25"/>
  <c r="BW83" i="25"/>
  <c r="BK55" i="25"/>
  <c r="BW55" i="25"/>
  <c r="BQ97" i="25"/>
  <c r="CF55" i="25"/>
  <c r="L27" i="25"/>
  <c r="R55" i="25"/>
  <c r="U83" i="25"/>
  <c r="BI20" i="25"/>
  <c r="CE20" i="25"/>
  <c r="AB20" i="25"/>
  <c r="AT20" i="25"/>
  <c r="CB27" i="25"/>
  <c r="CA83" i="25"/>
  <c r="AS27" i="25"/>
  <c r="BX20" i="25"/>
  <c r="S20" i="25"/>
  <c r="AW20" i="25"/>
  <c r="T20" i="25"/>
  <c r="BZ27" i="25"/>
  <c r="BO41" i="25"/>
  <c r="BT27" i="25"/>
  <c r="BZ55" i="25"/>
  <c r="CG27" i="25"/>
  <c r="BQ27" i="25"/>
  <c r="AN41" i="25"/>
  <c r="AX27" i="25"/>
  <c r="O83" i="25"/>
  <c r="J39" i="25"/>
  <c r="J40" i="25"/>
  <c r="J37" i="25"/>
  <c r="J36" i="25"/>
  <c r="J38" i="25"/>
  <c r="BV132" i="25"/>
  <c r="AW132" i="25"/>
  <c r="AX132" i="25"/>
  <c r="AK132" i="25"/>
  <c r="AI132" i="25"/>
  <c r="AO132" i="25"/>
  <c r="AB132" i="25"/>
  <c r="AD132" i="25"/>
  <c r="X132" i="25"/>
  <c r="S132" i="25"/>
  <c r="CG132" i="25"/>
  <c r="AY132" i="25"/>
  <c r="BP132" i="25"/>
  <c r="BD132" i="25"/>
  <c r="T132" i="25"/>
  <c r="AA132" i="25"/>
  <c r="AN132" i="25"/>
  <c r="AT132" i="25"/>
  <c r="Z132" i="25"/>
  <c r="AF132" i="25"/>
  <c r="R132" i="25"/>
  <c r="M132" i="25"/>
  <c r="BB132" i="25"/>
  <c r="BX132" i="25"/>
  <c r="BO132" i="25"/>
  <c r="AS132" i="25"/>
  <c r="BF132" i="25"/>
  <c r="AV132" i="25"/>
  <c r="AJ132" i="25"/>
  <c r="AM132" i="25"/>
  <c r="Q132" i="25"/>
  <c r="Y132" i="25"/>
  <c r="O132" i="25"/>
  <c r="L132" i="25"/>
  <c r="BR132" i="25"/>
  <c r="AQ132" i="25"/>
  <c r="U132" i="25"/>
  <c r="J132" i="25"/>
  <c r="J133" i="25"/>
  <c r="BN132" i="25"/>
  <c r="BY132" i="25"/>
  <c r="BA132" i="25"/>
  <c r="AG132" i="25"/>
  <c r="N132" i="25"/>
  <c r="AZ132" i="25"/>
  <c r="BS132" i="25"/>
  <c r="CD132" i="25"/>
  <c r="AR132" i="25"/>
  <c r="W132" i="25"/>
  <c r="P132" i="25"/>
  <c r="BT132" i="25"/>
  <c r="CF132" i="25"/>
  <c r="BI132" i="25"/>
  <c r="BU132" i="25"/>
  <c r="BZ132" i="25"/>
  <c r="CA132" i="25"/>
  <c r="V132" i="25"/>
  <c r="AP132" i="25"/>
  <c r="CB132" i="25"/>
  <c r="BG132" i="25"/>
  <c r="AU132" i="25"/>
  <c r="BW132" i="25"/>
  <c r="BC132" i="25"/>
  <c r="BM132" i="25"/>
  <c r="CE132" i="25"/>
  <c r="BH132" i="25"/>
  <c r="AE132" i="25"/>
  <c r="BE132" i="25"/>
  <c r="AL132" i="25"/>
  <c r="CC132" i="25"/>
  <c r="CH132" i="25"/>
  <c r="BL132" i="25"/>
  <c r="AE20" i="25"/>
  <c r="AK20" i="25"/>
  <c r="BQ132" i="25"/>
  <c r="CD104" i="25"/>
  <c r="BQ34" i="25"/>
  <c r="BD62" i="25"/>
  <c r="AU62" i="25"/>
  <c r="CB48" i="25"/>
  <c r="BA34" i="25"/>
  <c r="BS48" i="25"/>
  <c r="S104" i="25"/>
  <c r="BD76" i="25"/>
  <c r="CC20" i="25"/>
  <c r="BS20" i="25"/>
  <c r="BP20" i="25"/>
  <c r="BL20" i="25"/>
  <c r="AX20" i="25"/>
  <c r="AQ20" i="25"/>
  <c r="AL20" i="25"/>
  <c r="Z20" i="25"/>
  <c r="Q20" i="25"/>
  <c r="K20" i="25"/>
  <c r="BN20" i="25"/>
  <c r="Y20" i="25"/>
  <c r="BV20" i="25"/>
  <c r="BK62" i="25"/>
  <c r="AP62" i="25"/>
  <c r="AY97" i="25"/>
  <c r="BZ97" i="25"/>
  <c r="BG97" i="25"/>
  <c r="AU97" i="25"/>
  <c r="BI97" i="25"/>
  <c r="AR97" i="25"/>
  <c r="AQ97" i="25"/>
  <c r="AM97" i="25"/>
  <c r="Z97" i="25"/>
  <c r="AD97" i="25"/>
  <c r="AA97" i="25"/>
  <c r="U97" i="25"/>
  <c r="J97" i="25"/>
  <c r="J98" i="25"/>
  <c r="O97" i="25"/>
  <c r="BL97" i="25"/>
  <c r="BH97" i="25"/>
  <c r="BO97" i="25"/>
  <c r="BN97" i="25"/>
  <c r="AL97" i="25"/>
  <c r="AP97" i="25"/>
  <c r="AC97" i="25"/>
  <c r="W97" i="25"/>
  <c r="X97" i="25"/>
  <c r="S97" i="25"/>
  <c r="K97" i="25"/>
  <c r="CF97" i="25"/>
  <c r="BS97" i="25"/>
  <c r="BD97" i="25"/>
  <c r="BF97" i="25"/>
  <c r="AI97" i="25"/>
  <c r="AO97" i="25"/>
  <c r="AK97" i="25"/>
  <c r="P97" i="25"/>
  <c r="T97" i="25"/>
  <c r="R97" i="25"/>
  <c r="L97" i="25"/>
  <c r="BR97" i="25"/>
  <c r="BE97" i="25"/>
  <c r="AS97" i="25"/>
  <c r="BB97" i="25"/>
  <c r="AW97" i="25"/>
  <c r="AE97" i="25"/>
  <c r="AB97" i="25"/>
  <c r="AF97" i="25"/>
  <c r="N97" i="25"/>
  <c r="M97" i="25"/>
  <c r="BM97" i="25"/>
  <c r="CE97" i="25"/>
  <c r="AN97" i="25"/>
  <c r="AZ97" i="25"/>
  <c r="BJ97" i="25"/>
  <c r="CA97" i="25"/>
  <c r="AX97" i="25"/>
  <c r="AT97" i="25"/>
  <c r="V97" i="25"/>
  <c r="CB97" i="25"/>
  <c r="CD97" i="25"/>
  <c r="BP97" i="25"/>
  <c r="BX97" i="25"/>
  <c r="AV97" i="25"/>
  <c r="AH97" i="25"/>
  <c r="Q97" i="25"/>
  <c r="CG97" i="25"/>
  <c r="AJ97" i="25"/>
  <c r="AG97" i="25"/>
  <c r="BV97" i="25"/>
  <c r="BC97" i="25"/>
  <c r="BU97" i="25"/>
  <c r="CH97" i="25"/>
  <c r="BY97" i="25"/>
  <c r="CC97" i="25"/>
  <c r="BY34" i="25"/>
  <c r="BH69" i="25"/>
  <c r="BG69" i="25"/>
  <c r="BI69" i="25"/>
  <c r="BC69" i="25"/>
  <c r="BE69" i="25"/>
  <c r="AT69" i="25"/>
  <c r="AU69" i="25"/>
  <c r="AN69" i="25"/>
  <c r="AH69" i="25"/>
  <c r="AA69" i="25"/>
  <c r="Y69" i="25"/>
  <c r="S69" i="25"/>
  <c r="Q69" i="25"/>
  <c r="N69" i="25"/>
  <c r="BX69" i="25"/>
  <c r="CB69" i="25"/>
  <c r="BB69" i="25"/>
  <c r="BO69" i="25"/>
  <c r="BF69" i="25"/>
  <c r="AX69" i="25"/>
  <c r="BD69" i="25"/>
  <c r="AS69" i="25"/>
  <c r="AR69" i="25"/>
  <c r="AM69" i="25"/>
  <c r="U69" i="25"/>
  <c r="AE69" i="25"/>
  <c r="X69" i="25"/>
  <c r="R69" i="25"/>
  <c r="T69" i="25"/>
  <c r="M69" i="25"/>
  <c r="BR69" i="25"/>
  <c r="CH69" i="25"/>
  <c r="AO69" i="25"/>
  <c r="W69" i="25"/>
  <c r="AV69" i="25"/>
  <c r="BA69" i="25"/>
  <c r="AK69" i="25"/>
  <c r="AQ69" i="25"/>
  <c r="AI69" i="25"/>
  <c r="AL69" i="25"/>
  <c r="AD69" i="25"/>
  <c r="Z69" i="25"/>
  <c r="P69" i="25"/>
  <c r="O69" i="25"/>
  <c r="K69" i="25"/>
  <c r="CC69" i="25"/>
  <c r="AF69" i="25"/>
  <c r="AW69" i="25"/>
  <c r="AZ69" i="25"/>
  <c r="BV69" i="25"/>
  <c r="BK69" i="25"/>
  <c r="BQ69" i="25"/>
  <c r="AP69" i="25"/>
  <c r="V69" i="25"/>
  <c r="BW69" i="25"/>
  <c r="CE69" i="25"/>
  <c r="BT69" i="25"/>
  <c r="BL69" i="25"/>
  <c r="AJ69" i="25"/>
  <c r="J69" i="25"/>
  <c r="J70" i="25"/>
  <c r="BS69" i="25"/>
  <c r="BY69" i="25"/>
  <c r="AY69" i="25"/>
  <c r="AB69" i="25"/>
  <c r="L69" i="25"/>
  <c r="CG69" i="25"/>
  <c r="BZ69" i="25"/>
  <c r="CD69" i="25"/>
  <c r="CF69" i="25"/>
  <c r="BH76" i="25"/>
  <c r="X62" i="25"/>
  <c r="BZ20" i="25"/>
  <c r="BO20" i="25"/>
  <c r="AY20" i="25"/>
  <c r="CD20" i="25"/>
  <c r="BW97" i="25"/>
  <c r="BP90" i="25"/>
  <c r="CA90" i="25"/>
  <c r="AO90" i="25"/>
  <c r="BO90" i="25"/>
  <c r="AV90" i="25"/>
  <c r="BI90" i="25"/>
  <c r="AN90" i="25"/>
  <c r="AP90" i="25"/>
  <c r="AI90" i="25"/>
  <c r="AE90" i="25"/>
  <c r="AB90" i="25"/>
  <c r="X90" i="25"/>
  <c r="S90" i="25"/>
  <c r="Q90" i="25"/>
  <c r="J90" i="25"/>
  <c r="J91" i="25"/>
  <c r="BW90" i="25"/>
  <c r="BV90" i="25"/>
  <c r="AG90" i="25"/>
  <c r="BN90" i="25"/>
  <c r="AW90" i="25"/>
  <c r="BE90" i="25"/>
  <c r="BM90" i="25"/>
  <c r="AZ90" i="25"/>
  <c r="W90" i="25"/>
  <c r="AJ90" i="25"/>
  <c r="AH90" i="25"/>
  <c r="T90" i="25"/>
  <c r="V90" i="25"/>
  <c r="M90" i="25"/>
  <c r="BS90" i="25"/>
  <c r="BU90" i="25"/>
  <c r="CC90" i="25"/>
  <c r="AS90" i="25"/>
  <c r="CG90" i="25"/>
  <c r="BT90" i="25"/>
  <c r="BD90" i="25"/>
  <c r="BH90" i="25"/>
  <c r="AR90" i="25"/>
  <c r="AU90" i="25"/>
  <c r="BL90" i="25"/>
  <c r="AQ90" i="25"/>
  <c r="AL90" i="25"/>
  <c r="Y90" i="25"/>
  <c r="AF90" i="25"/>
  <c r="L90" i="25"/>
  <c r="O90" i="25"/>
  <c r="N90" i="25"/>
  <c r="BX90" i="25"/>
  <c r="P90" i="25"/>
  <c r="BB90" i="25"/>
  <c r="CE90" i="25"/>
  <c r="BQ90" i="25"/>
  <c r="BF90" i="25"/>
  <c r="Z90" i="25"/>
  <c r="CH90" i="25"/>
  <c r="BC90" i="25"/>
  <c r="CB90" i="25"/>
  <c r="AA90" i="25"/>
  <c r="AX90" i="25"/>
  <c r="CD90" i="25"/>
  <c r="AY90" i="25"/>
  <c r="AM90" i="25"/>
  <c r="U90" i="25"/>
  <c r="BR90" i="25"/>
  <c r="BY90" i="25"/>
  <c r="CF90" i="25"/>
  <c r="BK90" i="25"/>
  <c r="AK90" i="25"/>
  <c r="R90" i="25"/>
  <c r="BJ90" i="25"/>
  <c r="BZ90" i="25"/>
  <c r="AX62" i="25"/>
  <c r="AG62" i="25"/>
  <c r="BV76" i="25"/>
  <c r="BK132" i="25"/>
  <c r="BD118" i="25"/>
  <c r="BR125" i="25"/>
  <c r="BW48" i="25"/>
  <c r="AZ125" i="25"/>
  <c r="BT125" i="25"/>
  <c r="BS111" i="25"/>
  <c r="AC69" i="25"/>
  <c r="R48" i="25"/>
  <c r="BA90" i="25"/>
  <c r="R76" i="25"/>
  <c r="K132" i="25"/>
  <c r="BE118" i="25"/>
  <c r="AM104" i="25"/>
  <c r="BL104" i="25"/>
  <c r="AO104" i="25"/>
  <c r="AV104" i="25"/>
  <c r="BF104" i="25"/>
  <c r="AX104" i="25"/>
  <c r="AQ104" i="25"/>
  <c r="AF104" i="25"/>
  <c r="AJ104" i="25"/>
  <c r="AE104" i="25"/>
  <c r="L104" i="25"/>
  <c r="P104" i="25"/>
  <c r="BR104" i="25"/>
  <c r="V104" i="25"/>
  <c r="BP104" i="25"/>
  <c r="CB104" i="25"/>
  <c r="BJ104" i="25"/>
  <c r="BB104" i="25"/>
  <c r="BI104" i="25"/>
  <c r="BE104" i="25"/>
  <c r="AU104" i="25"/>
  <c r="AH104" i="25"/>
  <c r="AC104" i="25"/>
  <c r="AD104" i="25"/>
  <c r="T104" i="25"/>
  <c r="Q104" i="25"/>
  <c r="N104" i="25"/>
  <c r="BT104" i="25"/>
  <c r="CG104" i="25"/>
  <c r="AY104" i="25"/>
  <c r="CA104" i="25"/>
  <c r="BC104" i="25"/>
  <c r="AN104" i="25"/>
  <c r="BH104" i="25"/>
  <c r="AS104" i="25"/>
  <c r="AL104" i="25"/>
  <c r="AK104" i="25"/>
  <c r="W104" i="25"/>
  <c r="AB104" i="25"/>
  <c r="U104" i="25"/>
  <c r="O104" i="25"/>
  <c r="K104" i="25"/>
  <c r="BQ104" i="25"/>
  <c r="X104" i="25"/>
  <c r="AW104" i="25"/>
  <c r="AR104" i="25"/>
  <c r="Z104" i="25"/>
  <c r="AG104" i="25"/>
  <c r="M104" i="25"/>
  <c r="BO104" i="25"/>
  <c r="BX104" i="25"/>
  <c r="AT104" i="25"/>
  <c r="BU104" i="25"/>
  <c r="AP104" i="25"/>
  <c r="BG104" i="25"/>
  <c r="Y104" i="25"/>
  <c r="J104" i="25"/>
  <c r="J105" i="25"/>
  <c r="BM104" i="25"/>
  <c r="CE104" i="25"/>
  <c r="BZ104" i="25"/>
  <c r="BA104" i="25"/>
  <c r="AA104" i="25"/>
  <c r="BW104" i="25"/>
  <c r="BD104" i="25"/>
  <c r="BN104" i="25"/>
  <c r="CF104" i="25"/>
  <c r="BY104" i="25"/>
  <c r="R104" i="25"/>
  <c r="BV104" i="25"/>
  <c r="CG20" i="25"/>
  <c r="BY20" i="25"/>
  <c r="BU20" i="25"/>
  <c r="BK20" i="25"/>
  <c r="BH20" i="25"/>
  <c r="BB20" i="25"/>
  <c r="AO20" i="25"/>
  <c r="AI20" i="25"/>
  <c r="AD20" i="25"/>
  <c r="W20" i="25"/>
  <c r="AR20" i="25"/>
  <c r="BR20" i="25"/>
  <c r="AN20" i="25"/>
  <c r="AC20" i="25"/>
  <c r="AE62" i="25"/>
  <c r="AD62" i="25"/>
  <c r="P62" i="25"/>
  <c r="N62" i="25"/>
  <c r="K62" i="25"/>
  <c r="AC62" i="25"/>
  <c r="V62" i="25"/>
  <c r="T62" i="25"/>
  <c r="O62" i="25"/>
  <c r="J62" i="25"/>
  <c r="J63" i="25"/>
  <c r="AF62" i="25"/>
  <c r="AA62" i="25"/>
  <c r="Q62" i="25"/>
  <c r="M62" i="25"/>
  <c r="BU62" i="25"/>
  <c r="CA62" i="25"/>
  <c r="AL62" i="25"/>
  <c r="AO62" i="25"/>
  <c r="BC62" i="25"/>
  <c r="R62" i="25"/>
  <c r="BS62" i="25"/>
  <c r="AK62" i="25"/>
  <c r="AS62" i="25"/>
  <c r="BG62" i="25"/>
  <c r="BW62" i="25"/>
  <c r="AR62" i="25"/>
  <c r="AI62" i="25"/>
  <c r="BO62" i="25"/>
  <c r="BY62" i="25"/>
  <c r="AM62" i="25"/>
  <c r="CG62" i="25"/>
  <c r="AH62" i="25"/>
  <c r="L62" i="25"/>
  <c r="AJ62" i="25"/>
  <c r="AW62" i="25"/>
  <c r="BB62" i="25"/>
  <c r="S62" i="25"/>
  <c r="BL62" i="25"/>
  <c r="BX62" i="25"/>
  <c r="AV62" i="25"/>
  <c r="BA62" i="25"/>
  <c r="BJ62" i="25"/>
  <c r="BM62" i="25"/>
  <c r="BN62" i="25"/>
  <c r="BT62" i="25"/>
  <c r="BE62" i="25"/>
  <c r="BH62" i="25"/>
  <c r="BI62" i="25"/>
  <c r="BZ62" i="25"/>
  <c r="CC62" i="25"/>
  <c r="AZ62" i="25"/>
  <c r="BF62" i="25"/>
  <c r="Z62" i="25"/>
  <c r="W62" i="25"/>
  <c r="Y62" i="25"/>
  <c r="AB62" i="25"/>
  <c r="CB62" i="25"/>
  <c r="CD62" i="25"/>
  <c r="CH62" i="25"/>
  <c r="AN62" i="25"/>
  <c r="AT62" i="25"/>
  <c r="CF62" i="25"/>
  <c r="CE62" i="25"/>
  <c r="AV34" i="25"/>
  <c r="BT34" i="25"/>
  <c r="AZ34" i="25"/>
  <c r="BK34" i="25"/>
  <c r="AP34" i="25"/>
  <c r="BE34" i="25"/>
  <c r="AT34" i="25"/>
  <c r="AR34" i="25"/>
  <c r="AQ34" i="25"/>
  <c r="AE34" i="25"/>
  <c r="AD34" i="25"/>
  <c r="W34" i="25"/>
  <c r="P34" i="25"/>
  <c r="N34" i="25"/>
  <c r="BP34" i="25"/>
  <c r="BJ34" i="25"/>
  <c r="R34" i="25"/>
  <c r="BH34" i="25"/>
  <c r="AL34" i="25"/>
  <c r="BD34" i="25"/>
  <c r="AJ34" i="25"/>
  <c r="AN34" i="25"/>
  <c r="AG34" i="25"/>
  <c r="AA34" i="25"/>
  <c r="V34" i="25"/>
  <c r="V35" i="25"/>
  <c r="U34" i="25"/>
  <c r="T34" i="25"/>
  <c r="M34" i="25"/>
  <c r="BM34" i="25"/>
  <c r="BS34" i="25"/>
  <c r="BV34" i="25"/>
  <c r="AO34" i="25"/>
  <c r="BB34" i="25"/>
  <c r="BN34" i="25"/>
  <c r="AY34" i="25"/>
  <c r="BG34" i="25"/>
  <c r="BC34" i="25"/>
  <c r="AS34" i="25"/>
  <c r="AM34" i="25"/>
  <c r="AK34" i="25"/>
  <c r="Z34" i="25"/>
  <c r="O34" i="25"/>
  <c r="Q34" i="25"/>
  <c r="S34" i="25"/>
  <c r="K34" i="25"/>
  <c r="BR34" i="25"/>
  <c r="CF34" i="25"/>
  <c r="BL34" i="25"/>
  <c r="AH34" i="25"/>
  <c r="AB34" i="25"/>
  <c r="CC34" i="25"/>
  <c r="CA34" i="25"/>
  <c r="AX34" i="25"/>
  <c r="Y34" i="25"/>
  <c r="X34" i="25"/>
  <c r="CB34" i="25"/>
  <c r="CH34" i="25"/>
  <c r="BZ34" i="25"/>
  <c r="AW34" i="25"/>
  <c r="BF34" i="25"/>
  <c r="AI34" i="25"/>
  <c r="L34" i="25"/>
  <c r="BI34" i="25"/>
  <c r="AF34" i="25"/>
  <c r="BU34" i="25"/>
  <c r="CG34" i="25"/>
  <c r="CD34" i="25"/>
  <c r="BW34" i="25"/>
  <c r="BU76" i="25"/>
  <c r="BB48" i="25"/>
  <c r="BW20" i="25"/>
  <c r="BG20" i="25"/>
  <c r="BD20" i="25"/>
  <c r="AV20" i="25"/>
  <c r="AS20" i="25"/>
  <c r="AF20" i="25"/>
  <c r="V20" i="25"/>
  <c r="R20" i="25"/>
  <c r="CD125" i="25"/>
  <c r="CE34" i="25"/>
  <c r="BP62" i="25"/>
  <c r="BU69" i="25"/>
  <c r="BR48" i="25"/>
  <c r="AQ62" i="25"/>
  <c r="CC104" i="25"/>
  <c r="AC34" i="25"/>
  <c r="AG69" i="25"/>
  <c r="K90" i="25"/>
  <c r="BK104" i="25"/>
  <c r="BZ76" i="25"/>
  <c r="BR76" i="25"/>
  <c r="BK76" i="25"/>
  <c r="BC76" i="25"/>
  <c r="BE76" i="25"/>
  <c r="AJ76" i="25"/>
  <c r="AN76" i="25"/>
  <c r="AK76" i="25"/>
  <c r="AM76" i="25"/>
  <c r="AG76" i="25"/>
  <c r="AH76" i="25"/>
  <c r="X76" i="25"/>
  <c r="S76" i="25"/>
  <c r="P76" i="25"/>
  <c r="N76" i="25"/>
  <c r="BX76" i="25"/>
  <c r="BP76" i="25"/>
  <c r="AW76" i="25"/>
  <c r="AY76" i="25"/>
  <c r="BB76" i="25"/>
  <c r="AZ76" i="25"/>
  <c r="BA76" i="25"/>
  <c r="W76" i="25"/>
  <c r="AL76" i="25"/>
  <c r="AF76" i="25"/>
  <c r="AC76" i="25"/>
  <c r="Z76" i="25"/>
  <c r="Q76" i="25"/>
  <c r="K76" i="25"/>
  <c r="L76" i="25"/>
  <c r="BQ76" i="25"/>
  <c r="BW76" i="25"/>
  <c r="CD76" i="25"/>
  <c r="CB76" i="25"/>
  <c r="BS76" i="25"/>
  <c r="BN76" i="25"/>
  <c r="AP76" i="25"/>
  <c r="BM76" i="25"/>
  <c r="BO76" i="25"/>
  <c r="AU76" i="25"/>
  <c r="AX76" i="25"/>
  <c r="AS76" i="25"/>
  <c r="AD76" i="25"/>
  <c r="AE76" i="25"/>
  <c r="AB76" i="25"/>
  <c r="U76" i="25"/>
  <c r="V76" i="25"/>
  <c r="T76" i="25"/>
  <c r="J76" i="25"/>
  <c r="J77" i="25"/>
  <c r="BG76" i="25"/>
  <c r="CE76" i="25"/>
  <c r="BL76" i="25"/>
  <c r="AT76" i="25"/>
  <c r="AI76" i="25"/>
  <c r="O76" i="25"/>
  <c r="CF76" i="25"/>
  <c r="BI76" i="25"/>
  <c r="AR76" i="25"/>
  <c r="AA76" i="25"/>
  <c r="M76" i="25"/>
  <c r="BT76" i="25"/>
  <c r="CA76" i="25"/>
  <c r="CG76" i="25"/>
  <c r="CC76" i="25"/>
  <c r="BF76" i="25"/>
  <c r="AQ76" i="25"/>
  <c r="Y76" i="25"/>
  <c r="BY76" i="25"/>
  <c r="AV76" i="25"/>
  <c r="J20" i="25"/>
  <c r="J21" i="25"/>
  <c r="O20" i="25"/>
  <c r="CF20" i="25"/>
  <c r="CB20" i="25"/>
  <c r="BQ20" i="25"/>
  <c r="BM20" i="25"/>
  <c r="BE20" i="25"/>
  <c r="AG20" i="25"/>
  <c r="U20" i="25"/>
  <c r="AP20" i="25"/>
  <c r="BZ118" i="25"/>
  <c r="CH118" i="25"/>
  <c r="Y118" i="25"/>
  <c r="AT118" i="25"/>
  <c r="BC118" i="25"/>
  <c r="AR118" i="25"/>
  <c r="AN118" i="25"/>
  <c r="AP118" i="25"/>
  <c r="AK118" i="25"/>
  <c r="AI118" i="25"/>
  <c r="U118" i="25"/>
  <c r="W118" i="25"/>
  <c r="S118" i="25"/>
  <c r="L118" i="25"/>
  <c r="CD118" i="25"/>
  <c r="BJ118" i="25"/>
  <c r="BK118" i="25"/>
  <c r="AG118" i="25"/>
  <c r="BB118" i="25"/>
  <c r="BL118" i="25"/>
  <c r="Z118" i="25"/>
  <c r="AO118" i="25"/>
  <c r="AJ118" i="25"/>
  <c r="AF118" i="25"/>
  <c r="R118" i="25"/>
  <c r="M118" i="25"/>
  <c r="P118" i="25"/>
  <c r="K118" i="25"/>
  <c r="CC118" i="25"/>
  <c r="AQ118" i="25"/>
  <c r="BI118" i="25"/>
  <c r="BG118" i="25"/>
  <c r="BA118" i="25"/>
  <c r="AX118" i="25"/>
  <c r="N118" i="25"/>
  <c r="AM118" i="25"/>
  <c r="AH118" i="25"/>
  <c r="AD118" i="25"/>
  <c r="AB118" i="25"/>
  <c r="V118" i="25"/>
  <c r="O118" i="25"/>
  <c r="J118" i="25"/>
  <c r="J119" i="25"/>
  <c r="BF118" i="25"/>
  <c r="AS118" i="25"/>
  <c r="AE118" i="25"/>
  <c r="Q118" i="25"/>
  <c r="X118" i="25"/>
  <c r="BT118" i="25"/>
  <c r="AW118" i="25"/>
  <c r="AC118" i="25"/>
  <c r="BP118" i="25"/>
  <c r="AY118" i="25"/>
  <c r="AU118" i="25"/>
  <c r="AA118" i="25"/>
  <c r="AV118" i="25"/>
  <c r="BO118" i="25"/>
  <c r="BW118" i="25"/>
  <c r="BM118" i="25"/>
  <c r="BU118" i="25"/>
  <c r="AL118" i="25"/>
  <c r="BQ118" i="25"/>
  <c r="AZ118" i="25"/>
  <c r="T118" i="25"/>
  <c r="BN118" i="25"/>
  <c r="BY118" i="25"/>
  <c r="CE118" i="25"/>
  <c r="CF118" i="25"/>
  <c r="BH118" i="25"/>
  <c r="BS118" i="25"/>
  <c r="BR118" i="25"/>
  <c r="BX118" i="25"/>
  <c r="CA118" i="25"/>
  <c r="CH76" i="25"/>
  <c r="AZ104" i="25"/>
  <c r="CF48" i="25"/>
  <c r="BO48" i="25"/>
  <c r="BP48" i="25"/>
  <c r="BE48" i="25"/>
  <c r="AW48" i="25"/>
  <c r="BJ48" i="25"/>
  <c r="BD48" i="25"/>
  <c r="AP48" i="25"/>
  <c r="AS48" i="25"/>
  <c r="AQ48" i="25"/>
  <c r="AJ48" i="25"/>
  <c r="W48" i="25"/>
  <c r="X48" i="25"/>
  <c r="K48" i="25"/>
  <c r="Q48" i="25"/>
  <c r="Q49" i="25"/>
  <c r="L48" i="25"/>
  <c r="CD48" i="25"/>
  <c r="BQ48" i="25"/>
  <c r="BC48" i="25"/>
  <c r="BL48" i="25"/>
  <c r="AF48" i="25"/>
  <c r="AN48" i="25"/>
  <c r="BK48" i="25"/>
  <c r="BA48" i="25"/>
  <c r="AE48" i="25"/>
  <c r="AO48" i="25"/>
  <c r="AK48" i="25"/>
  <c r="AG48" i="25"/>
  <c r="AC48" i="25"/>
  <c r="V48" i="25"/>
  <c r="S48" i="25"/>
  <c r="J48" i="25"/>
  <c r="J49" i="25"/>
  <c r="BV48" i="25"/>
  <c r="AR48" i="25"/>
  <c r="AU48" i="25"/>
  <c r="BM48" i="25"/>
  <c r="BT48" i="25"/>
  <c r="BG48" i="25"/>
  <c r="AZ48" i="25"/>
  <c r="AV48" i="25"/>
  <c r="AM48" i="25"/>
  <c r="AB48" i="25"/>
  <c r="AD48" i="25"/>
  <c r="Y48" i="25"/>
  <c r="T48" i="25"/>
  <c r="P48" i="25"/>
  <c r="N48" i="25"/>
  <c r="BZ48" i="25"/>
  <c r="CE48" i="25"/>
  <c r="AX48" i="25"/>
  <c r="CC48" i="25"/>
  <c r="BH48" i="25"/>
  <c r="AY48" i="25"/>
  <c r="Z48" i="25"/>
  <c r="M48" i="25"/>
  <c r="CH48" i="25"/>
  <c r="AH48" i="25"/>
  <c r="BF48" i="25"/>
  <c r="AT48" i="25"/>
  <c r="U48" i="25"/>
  <c r="BY48" i="25"/>
  <c r="CA48" i="25"/>
  <c r="CG48" i="25"/>
  <c r="BU48" i="25"/>
  <c r="BI48" i="25"/>
  <c r="BN48" i="25"/>
  <c r="AI48" i="25"/>
  <c r="O48" i="25"/>
  <c r="BX48" i="25"/>
  <c r="AC132" i="25"/>
  <c r="CH20" i="25"/>
  <c r="BA20" i="25"/>
  <c r="BB125" i="25"/>
  <c r="BN125" i="25"/>
  <c r="AK125" i="25"/>
  <c r="BE125" i="25"/>
  <c r="AM125" i="25"/>
  <c r="AY125" i="25"/>
  <c r="W125" i="25"/>
  <c r="AP125" i="25"/>
  <c r="AJ125" i="25"/>
  <c r="S125" i="25"/>
  <c r="AA125" i="25"/>
  <c r="M125" i="25"/>
  <c r="O125" i="25"/>
  <c r="BM125" i="25"/>
  <c r="BD125" i="25"/>
  <c r="AW125" i="25"/>
  <c r="AN125" i="25"/>
  <c r="AV125" i="25"/>
  <c r="AL125" i="25"/>
  <c r="AE125" i="25"/>
  <c r="T125" i="25"/>
  <c r="K125" i="25"/>
  <c r="AI125" i="25"/>
  <c r="U125" i="25"/>
  <c r="BJ125" i="25"/>
  <c r="BG125" i="25"/>
  <c r="BK125" i="25"/>
  <c r="AD125" i="25"/>
  <c r="AQ125" i="25"/>
  <c r="AF125" i="25"/>
  <c r="AG125" i="25"/>
  <c r="Q125" i="25"/>
  <c r="N125" i="25"/>
  <c r="BL125" i="25"/>
  <c r="BX125" i="25"/>
  <c r="CC125" i="25"/>
  <c r="CF125" i="25"/>
  <c r="CA125" i="25"/>
  <c r="BH125" i="25"/>
  <c r="AS125" i="25"/>
  <c r="BI125" i="25"/>
  <c r="AU125" i="25"/>
  <c r="AO125" i="25"/>
  <c r="AB125" i="25"/>
  <c r="Z125" i="25"/>
  <c r="P125" i="25"/>
  <c r="J125" i="25"/>
  <c r="J126" i="25"/>
  <c r="BU125" i="25"/>
  <c r="BZ125" i="25"/>
  <c r="AX125" i="25"/>
  <c r="X125" i="25"/>
  <c r="BY125" i="25"/>
  <c r="CH125" i="25"/>
  <c r="Y125" i="25"/>
  <c r="BV125" i="25"/>
  <c r="CG125" i="25"/>
  <c r="BC125" i="25"/>
  <c r="R125" i="25"/>
  <c r="BF125" i="25"/>
  <c r="BA125" i="25"/>
  <c r="BP125" i="25"/>
  <c r="BQ125" i="25"/>
  <c r="AT125" i="25"/>
  <c r="V125" i="25"/>
  <c r="L125" i="25"/>
  <c r="BO125" i="25"/>
  <c r="BS125" i="25"/>
  <c r="BW125" i="25"/>
  <c r="CB125" i="25"/>
  <c r="AH132" i="25"/>
  <c r="BC20" i="25"/>
  <c r="AM20" i="25"/>
  <c r="AH20" i="25"/>
  <c r="BV118" i="25"/>
  <c r="AD90" i="25"/>
  <c r="AY62" i="25"/>
  <c r="BV62" i="25"/>
  <c r="CH111" i="25"/>
  <c r="BF111" i="25"/>
  <c r="BM111" i="25"/>
  <c r="BL111" i="25"/>
  <c r="BQ111" i="25"/>
  <c r="AD111" i="25"/>
  <c r="AL111" i="25"/>
  <c r="AV111" i="25"/>
  <c r="AJ111" i="25"/>
  <c r="AC111" i="25"/>
  <c r="M111" i="25"/>
  <c r="V111" i="25"/>
  <c r="W111" i="25"/>
  <c r="O111" i="25"/>
  <c r="K111" i="25"/>
  <c r="CA111" i="25"/>
  <c r="BR111" i="25"/>
  <c r="AW111" i="25"/>
  <c r="BG111" i="25"/>
  <c r="BB111" i="25"/>
  <c r="AU111" i="25"/>
  <c r="AX111" i="25"/>
  <c r="Z111" i="25"/>
  <c r="T111" i="25"/>
  <c r="L111" i="25"/>
  <c r="P111" i="25"/>
  <c r="BU111" i="25"/>
  <c r="BZ111" i="25"/>
  <c r="AN111" i="25"/>
  <c r="AS111" i="25"/>
  <c r="AM111" i="25"/>
  <c r="BC111" i="25"/>
  <c r="AR111" i="25"/>
  <c r="AT111" i="25"/>
  <c r="AE111" i="25"/>
  <c r="N111" i="25"/>
  <c r="S111" i="25"/>
  <c r="J111" i="25"/>
  <c r="J112" i="25"/>
  <c r="BE111" i="25"/>
  <c r="BH111" i="25"/>
  <c r="BT111" i="25"/>
  <c r="BV111" i="25"/>
  <c r="CC111" i="25"/>
  <c r="CF111" i="25"/>
  <c r="BI111" i="25"/>
  <c r="AH111" i="25"/>
  <c r="AK111" i="25"/>
  <c r="AI111" i="25"/>
  <c r="BK111" i="25"/>
  <c r="BA111" i="25"/>
  <c r="AO111" i="25"/>
  <c r="AA111" i="25"/>
  <c r="AB111" i="25"/>
  <c r="X111" i="25"/>
  <c r="R111" i="25"/>
  <c r="CB111" i="25"/>
  <c r="BW111" i="25"/>
  <c r="BO111" i="25"/>
  <c r="AG111" i="25"/>
  <c r="Q111" i="25"/>
  <c r="AQ111" i="25"/>
  <c r="CG111" i="25"/>
  <c r="CE111" i="25"/>
  <c r="AY111" i="25"/>
  <c r="AF111" i="25"/>
  <c r="BN111" i="25"/>
  <c r="BY111" i="25"/>
  <c r="CD111" i="25"/>
  <c r="AP111" i="25"/>
  <c r="BD111" i="25"/>
  <c r="Y111" i="25"/>
  <c r="BS104" i="25"/>
  <c r="BJ132" i="25"/>
  <c r="BK97" i="25"/>
  <c r="BR62" i="25"/>
  <c r="AR125" i="25"/>
  <c r="CB118" i="25"/>
  <c r="BP111" i="25"/>
  <c r="BJ111" i="25"/>
  <c r="BO34" i="25"/>
  <c r="CH104" i="25"/>
  <c r="AU34" i="25"/>
  <c r="U62" i="25"/>
  <c r="BJ69" i="25"/>
  <c r="AL48" i="25"/>
  <c r="AC90" i="25"/>
  <c r="BJ76" i="25"/>
  <c r="Y97" i="25"/>
  <c r="AZ111" i="25"/>
  <c r="AC125" i="25"/>
  <c r="CE55" i="25"/>
  <c r="BJ27" i="25"/>
  <c r="BD55" i="25"/>
  <c r="CC55" i="25"/>
  <c r="AL41" i="25"/>
  <c r="CH55" i="25"/>
  <c r="CF41" i="25"/>
  <c r="CD27" i="25"/>
  <c r="CE83" i="25"/>
  <c r="CB83" i="25"/>
  <c r="BQ41" i="25"/>
  <c r="Z41" i="25"/>
  <c r="AP41" i="25"/>
  <c r="BJ41" i="25"/>
  <c r="O27" i="25"/>
  <c r="X27" i="25"/>
  <c r="AU27" i="25"/>
  <c r="Q55" i="25"/>
  <c r="Q56" i="25"/>
  <c r="AM55" i="25"/>
  <c r="W83" i="25"/>
  <c r="AE83" i="25"/>
  <c r="AS83" i="25"/>
  <c r="BM55" i="25"/>
  <c r="BB55" i="25"/>
  <c r="AN55" i="25"/>
  <c r="BE55" i="25"/>
  <c r="AD55" i="25"/>
  <c r="AB55" i="25"/>
  <c r="AI55" i="25"/>
  <c r="AL55" i="25"/>
  <c r="V55" i="25"/>
  <c r="Z55" i="25"/>
  <c r="K55" i="25"/>
  <c r="O55" i="25"/>
  <c r="N55" i="25"/>
  <c r="BI55" i="25"/>
  <c r="AO55" i="25"/>
  <c r="BG55" i="25"/>
  <c r="AR55" i="25"/>
  <c r="BJ55" i="25"/>
  <c r="BP55" i="25"/>
  <c r="AY55" i="25"/>
  <c r="BA55" i="25"/>
  <c r="AT55" i="25"/>
  <c r="AK55" i="25"/>
  <c r="AH55" i="25"/>
  <c r="Y55" i="25"/>
  <c r="X55" i="25"/>
  <c r="U55" i="25"/>
  <c r="P55" i="25"/>
  <c r="L55" i="25"/>
  <c r="BX55" i="25"/>
  <c r="AJ55" i="25"/>
  <c r="BH55" i="25"/>
  <c r="BL55" i="25"/>
  <c r="AS55" i="25"/>
  <c r="AZ55" i="25"/>
  <c r="AQ55" i="25"/>
  <c r="AG55" i="25"/>
  <c r="AF55" i="25"/>
  <c r="W55" i="25"/>
  <c r="S55" i="25"/>
  <c r="T55" i="25"/>
  <c r="M55" i="25"/>
  <c r="AV55" i="25"/>
  <c r="BO55" i="25"/>
  <c r="BT55" i="25"/>
  <c r="CC83" i="25"/>
  <c r="BL83" i="25"/>
  <c r="AR83" i="25"/>
  <c r="BC83" i="25"/>
  <c r="AD83" i="25"/>
  <c r="BE83" i="25"/>
  <c r="AO83" i="25"/>
  <c r="AY83" i="25"/>
  <c r="V83" i="25"/>
  <c r="AL83" i="25"/>
  <c r="AA83" i="25"/>
  <c r="AC83" i="25"/>
  <c r="Q83" i="25"/>
  <c r="K83" i="25"/>
  <c r="J83" i="25"/>
  <c r="J84" i="25"/>
  <c r="CF83" i="25"/>
  <c r="CH83" i="25"/>
  <c r="AT83" i="25"/>
  <c r="BM83" i="25"/>
  <c r="BH83" i="25"/>
  <c r="AP83" i="25"/>
  <c r="AX83" i="25"/>
  <c r="BO83" i="25"/>
  <c r="BF83" i="25"/>
  <c r="R83" i="25"/>
  <c r="AW83" i="25"/>
  <c r="AH83" i="25"/>
  <c r="AK83" i="25"/>
  <c r="Y83" i="25"/>
  <c r="Z83" i="25"/>
  <c r="T83" i="25"/>
  <c r="P83" i="25"/>
  <c r="M83" i="25"/>
  <c r="BT83" i="25"/>
  <c r="BZ83" i="25"/>
  <c r="BS83" i="25"/>
  <c r="AV83" i="25"/>
  <c r="BK83" i="25"/>
  <c r="AZ83" i="25"/>
  <c r="BB83" i="25"/>
  <c r="AN83" i="25"/>
  <c r="AB83" i="25"/>
  <c r="AM83" i="25"/>
  <c r="AI83" i="25"/>
  <c r="X83" i="25"/>
  <c r="S83" i="25"/>
  <c r="N83" i="25"/>
  <c r="BQ83" i="25"/>
  <c r="AJ83" i="25"/>
  <c r="BY83" i="25"/>
  <c r="CD83" i="25"/>
  <c r="BX83" i="25"/>
  <c r="CB41" i="25"/>
  <c r="BY41" i="25"/>
  <c r="BR83" i="25"/>
  <c r="BU55" i="25"/>
  <c r="BQ55" i="25"/>
  <c r="BN55" i="25"/>
  <c r="BM27" i="25"/>
  <c r="BU27" i="25"/>
  <c r="BG41" i="25"/>
  <c r="BG83" i="25"/>
  <c r="AB41" i="25"/>
  <c r="BB41" i="25"/>
  <c r="T27" i="25"/>
  <c r="AK27" i="25"/>
  <c r="AA55" i="25"/>
  <c r="AW55" i="25"/>
  <c r="BC55" i="25"/>
  <c r="AG83" i="25"/>
  <c r="BA83" i="25"/>
  <c r="BN83" i="25"/>
  <c r="AW27" i="25"/>
  <c r="BR27" i="25"/>
  <c r="BI27" i="25"/>
  <c r="AJ27" i="25"/>
  <c r="AO27" i="25"/>
  <c r="AR27" i="25"/>
  <c r="AI27" i="25"/>
  <c r="J27" i="25"/>
  <c r="J28" i="25"/>
  <c r="W27" i="25"/>
  <c r="Y27" i="25"/>
  <c r="S27" i="25"/>
  <c r="Q27" i="25"/>
  <c r="K27" i="25"/>
  <c r="BB27" i="25"/>
  <c r="BD27" i="25"/>
  <c r="BE27" i="25"/>
  <c r="AY27" i="25"/>
  <c r="BH27" i="25"/>
  <c r="BO27" i="25"/>
  <c r="BC27" i="25"/>
  <c r="AZ27" i="25"/>
  <c r="AN27" i="25"/>
  <c r="AH27" i="25"/>
  <c r="AF27" i="25"/>
  <c r="AG27" i="25"/>
  <c r="AA27" i="25"/>
  <c r="V27" i="25"/>
  <c r="P27" i="25"/>
  <c r="N27" i="25"/>
  <c r="BW27" i="25"/>
  <c r="AL27" i="25"/>
  <c r="BN27" i="25"/>
  <c r="BP27" i="25"/>
  <c r="AT27" i="25"/>
  <c r="BG27" i="25"/>
  <c r="AM27" i="25"/>
  <c r="AE27" i="25"/>
  <c r="AC27" i="25"/>
  <c r="AB27" i="25"/>
  <c r="U27" i="25"/>
  <c r="R27" i="25"/>
  <c r="M27" i="25"/>
  <c r="BY27" i="25"/>
  <c r="CE27" i="25"/>
  <c r="CC27" i="25"/>
  <c r="BF27" i="25"/>
  <c r="BK41" i="25"/>
  <c r="BI41" i="25"/>
  <c r="BH41" i="25"/>
  <c r="BM41" i="25"/>
  <c r="AT41" i="25"/>
  <c r="BA41" i="25"/>
  <c r="Q41" i="25"/>
  <c r="AG41" i="25"/>
  <c r="U41" i="25"/>
  <c r="AA41" i="25"/>
  <c r="T41" i="25"/>
  <c r="P41" i="25"/>
  <c r="L41" i="25"/>
  <c r="BX41" i="25"/>
  <c r="CC41" i="25"/>
  <c r="CH41" i="25"/>
  <c r="BU41" i="25"/>
  <c r="BF41" i="25"/>
  <c r="BC41" i="25"/>
  <c r="AR41" i="25"/>
  <c r="BE41" i="25"/>
  <c r="AF41" i="25"/>
  <c r="AX41" i="25"/>
  <c r="AQ41" i="25"/>
  <c r="AD41" i="25"/>
  <c r="Y41" i="25"/>
  <c r="V41" i="25"/>
  <c r="M41" i="25"/>
  <c r="O41" i="25"/>
  <c r="K41" i="25"/>
  <c r="BW41" i="25"/>
  <c r="BZ41" i="25"/>
  <c r="AZ41" i="25"/>
  <c r="AV41" i="25"/>
  <c r="AI41" i="25"/>
  <c r="AO41" i="25"/>
  <c r="BD41" i="25"/>
  <c r="AC41" i="25"/>
  <c r="AJ41" i="25"/>
  <c r="AM41" i="25"/>
  <c r="X41" i="25"/>
  <c r="AE41" i="25"/>
  <c r="W41" i="25"/>
  <c r="W42" i="25"/>
  <c r="S41" i="25"/>
  <c r="N41" i="25"/>
  <c r="BV41" i="25"/>
  <c r="CD41" i="25"/>
  <c r="AY41" i="25"/>
  <c r="BT41" i="25"/>
  <c r="CF27" i="25"/>
  <c r="BY55" i="25"/>
  <c r="CH27" i="25"/>
  <c r="CG55" i="25"/>
  <c r="CE41" i="25"/>
  <c r="CB55" i="25"/>
  <c r="BA27" i="25"/>
  <c r="AV27" i="25"/>
  <c r="AS41" i="25"/>
  <c r="BV83" i="25"/>
  <c r="BX27" i="25"/>
  <c r="AP27" i="25"/>
  <c r="CG41" i="25"/>
  <c r="CD55" i="25"/>
  <c r="BR41" i="25"/>
  <c r="BL41" i="25"/>
  <c r="CA41" i="25"/>
  <c r="BU83" i="25"/>
  <c r="J41" i="25"/>
  <c r="J42" i="25"/>
  <c r="AH41" i="25"/>
  <c r="AW41" i="25"/>
  <c r="BN41" i="25"/>
  <c r="Z27" i="25"/>
  <c r="AQ27" i="25"/>
  <c r="CA27" i="25"/>
  <c r="J55" i="25"/>
  <c r="J56" i="25"/>
  <c r="AE55" i="25"/>
  <c r="AP55" i="25"/>
  <c r="BF55" i="25"/>
  <c r="L83" i="25"/>
  <c r="AF83" i="25"/>
  <c r="AQ83" i="25"/>
  <c r="AU83" i="25"/>
  <c r="J58" i="25"/>
  <c r="J57" i="25"/>
  <c r="K56" i="25"/>
  <c r="J60" i="25"/>
  <c r="J59" i="25"/>
  <c r="J101" i="25"/>
  <c r="J102" i="25"/>
  <c r="J100" i="25"/>
  <c r="J99" i="25"/>
  <c r="K98" i="25"/>
  <c r="J135" i="25"/>
  <c r="J134" i="25"/>
  <c r="K133" i="25"/>
  <c r="J136" i="25"/>
  <c r="J137" i="25"/>
  <c r="J44" i="25"/>
  <c r="J43" i="25"/>
  <c r="K42" i="25"/>
  <c r="J45" i="25"/>
  <c r="J46" i="25"/>
  <c r="J47" i="25"/>
  <c r="J114" i="25"/>
  <c r="J113" i="25"/>
  <c r="K112" i="25"/>
  <c r="J115" i="25"/>
  <c r="J116" i="25"/>
  <c r="W46" i="25"/>
  <c r="W47" i="25"/>
  <c r="W45" i="25"/>
  <c r="J24" i="25"/>
  <c r="J25" i="25"/>
  <c r="J26" i="25"/>
  <c r="J23" i="25"/>
  <c r="J22" i="25"/>
  <c r="K21" i="25"/>
  <c r="K35" i="25"/>
  <c r="V39" i="25"/>
  <c r="V40" i="25"/>
  <c r="V38" i="25"/>
  <c r="J30" i="25"/>
  <c r="J29" i="25"/>
  <c r="K28" i="25"/>
  <c r="J31" i="25"/>
  <c r="J32" i="25"/>
  <c r="J33" i="25"/>
  <c r="J52" i="25"/>
  <c r="J53" i="25"/>
  <c r="J51" i="25"/>
  <c r="J50" i="25"/>
  <c r="K49" i="25"/>
  <c r="J122" i="25"/>
  <c r="J123" i="25"/>
  <c r="J121" i="25"/>
  <c r="J120" i="25"/>
  <c r="K119" i="25"/>
  <c r="J79" i="25"/>
  <c r="J78" i="25"/>
  <c r="K77" i="25"/>
  <c r="J80" i="25"/>
  <c r="J81" i="25"/>
  <c r="J93" i="25"/>
  <c r="J92" i="25"/>
  <c r="K91" i="25"/>
  <c r="J95" i="25"/>
  <c r="J94" i="25"/>
  <c r="J72" i="25"/>
  <c r="J71" i="25"/>
  <c r="K70" i="25"/>
  <c r="J73" i="25"/>
  <c r="J74" i="25"/>
  <c r="J87" i="25"/>
  <c r="J88" i="25"/>
  <c r="J86" i="25"/>
  <c r="J85" i="25"/>
  <c r="K84" i="25"/>
  <c r="Q59" i="25"/>
  <c r="Q60" i="25"/>
  <c r="J130" i="25"/>
  <c r="J128" i="25"/>
  <c r="J127" i="25"/>
  <c r="K126" i="25"/>
  <c r="J129" i="25"/>
  <c r="Q53" i="25"/>
  <c r="Q52" i="25"/>
  <c r="J66" i="25"/>
  <c r="J65" i="25"/>
  <c r="J64" i="25"/>
  <c r="J68" i="25"/>
  <c r="J67" i="25"/>
  <c r="J109" i="25"/>
  <c r="J107" i="25"/>
  <c r="J106" i="25"/>
  <c r="K105" i="25"/>
  <c r="J108" i="25"/>
  <c r="K109" i="25"/>
  <c r="K107" i="25"/>
  <c r="K106" i="25"/>
  <c r="L105" i="25"/>
  <c r="K108" i="25"/>
  <c r="K72" i="25"/>
  <c r="K71" i="25"/>
  <c r="L70" i="25"/>
  <c r="K74" i="25"/>
  <c r="K73" i="25"/>
  <c r="K80" i="25"/>
  <c r="K79" i="25"/>
  <c r="K78" i="25"/>
  <c r="L77" i="25"/>
  <c r="K81" i="25"/>
  <c r="K53" i="25"/>
  <c r="K52" i="25"/>
  <c r="K51" i="25"/>
  <c r="K50" i="25"/>
  <c r="L49" i="25"/>
  <c r="K24" i="25"/>
  <c r="K23" i="25"/>
  <c r="K22" i="25"/>
  <c r="L21" i="25"/>
  <c r="K25" i="25"/>
  <c r="K26" i="25"/>
  <c r="K129" i="25"/>
  <c r="K128" i="25"/>
  <c r="K127" i="25"/>
  <c r="L126" i="25"/>
  <c r="K130" i="25"/>
  <c r="K122" i="25"/>
  <c r="K121" i="25"/>
  <c r="K120" i="25"/>
  <c r="L119" i="25"/>
  <c r="K123" i="25"/>
  <c r="K32" i="25"/>
  <c r="K33" i="25"/>
  <c r="K30" i="25"/>
  <c r="K29" i="25"/>
  <c r="L28" i="25"/>
  <c r="K31" i="25"/>
  <c r="K100" i="25"/>
  <c r="K99" i="25"/>
  <c r="L98" i="25"/>
  <c r="K102" i="25"/>
  <c r="K101" i="25"/>
  <c r="K59" i="25"/>
  <c r="K58" i="25"/>
  <c r="K57" i="25"/>
  <c r="L56" i="25"/>
  <c r="K60" i="25"/>
  <c r="K183" i="25"/>
  <c r="K93" i="25"/>
  <c r="K92" i="25"/>
  <c r="L91" i="25"/>
  <c r="K94" i="25"/>
  <c r="K95" i="25"/>
  <c r="K44" i="25"/>
  <c r="K43" i="25"/>
  <c r="L42" i="25"/>
  <c r="K46" i="25"/>
  <c r="K47" i="25"/>
  <c r="K45" i="25"/>
  <c r="K87" i="25"/>
  <c r="K86" i="25"/>
  <c r="K85" i="25"/>
  <c r="L84" i="25"/>
  <c r="K88" i="25"/>
  <c r="K37" i="25"/>
  <c r="K36" i="25"/>
  <c r="L35" i="25"/>
  <c r="K39" i="25"/>
  <c r="K40" i="25"/>
  <c r="K38" i="25"/>
  <c r="Q183" i="25"/>
  <c r="J182" i="25"/>
  <c r="J183" i="25"/>
  <c r="K63" i="25"/>
  <c r="K114" i="25"/>
  <c r="K113" i="25"/>
  <c r="L112" i="25"/>
  <c r="K116" i="25"/>
  <c r="K115" i="25"/>
  <c r="K136" i="25"/>
  <c r="K137" i="25"/>
  <c r="K135" i="25"/>
  <c r="K134" i="25"/>
  <c r="L133" i="25"/>
  <c r="J181" i="25"/>
  <c r="L128" i="25"/>
  <c r="L127" i="25"/>
  <c r="M126" i="25"/>
  <c r="L130" i="25"/>
  <c r="L129" i="25"/>
  <c r="L38" i="25"/>
  <c r="L37" i="25"/>
  <c r="L36" i="25"/>
  <c r="M35" i="25"/>
  <c r="L39" i="25"/>
  <c r="L40" i="25"/>
  <c r="L100" i="25"/>
  <c r="L99" i="25"/>
  <c r="M98" i="25"/>
  <c r="L102" i="25"/>
  <c r="L101" i="25"/>
  <c r="L52" i="25"/>
  <c r="L51" i="25"/>
  <c r="L50" i="25"/>
  <c r="M49" i="25"/>
  <c r="L53" i="25"/>
  <c r="L116" i="25"/>
  <c r="L115" i="25"/>
  <c r="L114" i="25"/>
  <c r="L113" i="25"/>
  <c r="M112" i="25"/>
  <c r="L87" i="25"/>
  <c r="L86" i="25"/>
  <c r="L85" i="25"/>
  <c r="M84" i="25"/>
  <c r="L88" i="25"/>
  <c r="L95" i="25"/>
  <c r="L94" i="25"/>
  <c r="L93" i="25"/>
  <c r="L92" i="25"/>
  <c r="M91" i="25"/>
  <c r="L74" i="25"/>
  <c r="L72" i="25"/>
  <c r="L71" i="25"/>
  <c r="M70" i="25"/>
  <c r="L73" i="25"/>
  <c r="L136" i="25"/>
  <c r="L137" i="25"/>
  <c r="L135" i="25"/>
  <c r="L134" i="25"/>
  <c r="M133" i="25"/>
  <c r="J185" i="25"/>
  <c r="K67" i="25"/>
  <c r="K66" i="25"/>
  <c r="K65" i="25"/>
  <c r="K64" i="25"/>
  <c r="L122" i="25"/>
  <c r="L123" i="25"/>
  <c r="L121" i="25"/>
  <c r="L120" i="25"/>
  <c r="M119" i="25"/>
  <c r="K181" i="25"/>
  <c r="L107" i="25"/>
  <c r="L106" i="25"/>
  <c r="M105" i="25"/>
  <c r="L109" i="25"/>
  <c r="L108" i="25"/>
  <c r="L44" i="25"/>
  <c r="L43" i="25"/>
  <c r="M42" i="25"/>
  <c r="L45" i="25"/>
  <c r="L46" i="25"/>
  <c r="L47" i="25"/>
  <c r="L58" i="25"/>
  <c r="L57" i="25"/>
  <c r="L59" i="25"/>
  <c r="L60" i="25"/>
  <c r="L32" i="25"/>
  <c r="L33" i="25"/>
  <c r="L31" i="25"/>
  <c r="L30" i="25"/>
  <c r="L29" i="25"/>
  <c r="M28" i="25"/>
  <c r="L23" i="25"/>
  <c r="L25" i="25"/>
  <c r="L24" i="25"/>
  <c r="L79" i="25"/>
  <c r="L78" i="25"/>
  <c r="M77" i="25"/>
  <c r="L80" i="25"/>
  <c r="L81" i="25"/>
  <c r="K182" i="25"/>
  <c r="L183" i="25"/>
  <c r="K185" i="25"/>
  <c r="K154" i="25"/>
  <c r="K156" i="25"/>
  <c r="K161" i="25"/>
  <c r="K166" i="25"/>
  <c r="M56" i="25"/>
  <c r="M80" i="25"/>
  <c r="M79" i="25"/>
  <c r="M78" i="25"/>
  <c r="N77" i="25"/>
  <c r="M81" i="25"/>
  <c r="K68" i="25"/>
  <c r="L63" i="25"/>
  <c r="M51" i="25"/>
  <c r="M50" i="25"/>
  <c r="N49" i="25"/>
  <c r="M52" i="25"/>
  <c r="M53" i="25"/>
  <c r="M130" i="25"/>
  <c r="M128" i="25"/>
  <c r="M127" i="25"/>
  <c r="N126" i="25"/>
  <c r="M129" i="25"/>
  <c r="L26" i="25"/>
  <c r="L181" i="25"/>
  <c r="M122" i="25"/>
  <c r="M123" i="25"/>
  <c r="M121" i="25"/>
  <c r="M120" i="25"/>
  <c r="N119" i="25"/>
  <c r="M94" i="25"/>
  <c r="M93" i="25"/>
  <c r="M92" i="25"/>
  <c r="N91" i="25"/>
  <c r="M95" i="25"/>
  <c r="L182" i="25"/>
  <c r="L22" i="25"/>
  <c r="M21" i="25"/>
  <c r="M44" i="25"/>
  <c r="M43" i="25"/>
  <c r="N42" i="25"/>
  <c r="M46" i="25"/>
  <c r="M47" i="25"/>
  <c r="M45" i="25"/>
  <c r="M137" i="25"/>
  <c r="M135" i="25"/>
  <c r="M134" i="25"/>
  <c r="N133" i="25"/>
  <c r="M136" i="25"/>
  <c r="M88" i="25"/>
  <c r="M86" i="25"/>
  <c r="M85" i="25"/>
  <c r="N84" i="25"/>
  <c r="M87" i="25"/>
  <c r="M102" i="25"/>
  <c r="M100" i="25"/>
  <c r="M99" i="25"/>
  <c r="N98" i="25"/>
  <c r="M101" i="25"/>
  <c r="M39" i="25"/>
  <c r="M40" i="25"/>
  <c r="M37" i="25"/>
  <c r="M36" i="25"/>
  <c r="N35" i="25"/>
  <c r="M38" i="25"/>
  <c r="M31" i="25"/>
  <c r="M30" i="25"/>
  <c r="M29" i="25"/>
  <c r="N28" i="25"/>
  <c r="M32" i="25"/>
  <c r="M33" i="25"/>
  <c r="M107" i="25"/>
  <c r="M106" i="25"/>
  <c r="N105" i="25"/>
  <c r="M108" i="25"/>
  <c r="M109" i="25"/>
  <c r="M73" i="25"/>
  <c r="M74" i="25"/>
  <c r="M72" i="25"/>
  <c r="M71" i="25"/>
  <c r="N70" i="25"/>
  <c r="M114" i="25"/>
  <c r="M113" i="25"/>
  <c r="N112" i="25"/>
  <c r="M115" i="25"/>
  <c r="M116" i="25"/>
  <c r="N114" i="25"/>
  <c r="N113" i="25"/>
  <c r="O112" i="25"/>
  <c r="N116" i="25"/>
  <c r="N115" i="25"/>
  <c r="N101" i="25"/>
  <c r="N102" i="25"/>
  <c r="N100" i="25"/>
  <c r="N99" i="25"/>
  <c r="O98" i="25"/>
  <c r="N81" i="25"/>
  <c r="N80" i="25"/>
  <c r="N79" i="25"/>
  <c r="N78" i="25"/>
  <c r="O77" i="25"/>
  <c r="N72" i="25"/>
  <c r="N71" i="25"/>
  <c r="O70" i="25"/>
  <c r="N73" i="25"/>
  <c r="N74" i="25"/>
  <c r="N53" i="25"/>
  <c r="N51" i="25"/>
  <c r="N50" i="25"/>
  <c r="O49" i="25"/>
  <c r="N52" i="25"/>
  <c r="N46" i="25"/>
  <c r="N47" i="25"/>
  <c r="N44" i="25"/>
  <c r="N43" i="25"/>
  <c r="O42" i="25"/>
  <c r="N45" i="25"/>
  <c r="N121" i="25"/>
  <c r="N120" i="25"/>
  <c r="O119" i="25"/>
  <c r="N123" i="25"/>
  <c r="N122" i="25"/>
  <c r="L65" i="25"/>
  <c r="L141" i="25"/>
  <c r="L148" i="25"/>
  <c r="L66" i="25"/>
  <c r="F24" i="27"/>
  <c r="L67" i="25"/>
  <c r="F36" i="27"/>
  <c r="F40" i="27"/>
  <c r="N88" i="25"/>
  <c r="N87" i="25"/>
  <c r="N86" i="25"/>
  <c r="N85" i="25"/>
  <c r="O84" i="25"/>
  <c r="N107" i="25"/>
  <c r="N106" i="25"/>
  <c r="O105" i="25"/>
  <c r="N108" i="25"/>
  <c r="N109" i="25"/>
  <c r="N32" i="25"/>
  <c r="N33" i="25"/>
  <c r="N31" i="25"/>
  <c r="N30" i="25"/>
  <c r="N29" i="25"/>
  <c r="O28" i="25"/>
  <c r="N38" i="25"/>
  <c r="N37" i="25"/>
  <c r="N36" i="25"/>
  <c r="O35" i="25"/>
  <c r="N39" i="25"/>
  <c r="N40" i="25"/>
  <c r="M23" i="25"/>
  <c r="M22" i="25"/>
  <c r="N21" i="25"/>
  <c r="M25" i="25"/>
  <c r="M24" i="25"/>
  <c r="N94" i="25"/>
  <c r="N95" i="25"/>
  <c r="N93" i="25"/>
  <c r="N92" i="25"/>
  <c r="O91" i="25"/>
  <c r="N128" i="25"/>
  <c r="N127" i="25"/>
  <c r="O126" i="25"/>
  <c r="N130" i="25"/>
  <c r="N129" i="25"/>
  <c r="N137" i="25"/>
  <c r="N136" i="25"/>
  <c r="N135" i="25"/>
  <c r="N134" i="25"/>
  <c r="O133" i="25"/>
  <c r="M59" i="25"/>
  <c r="M58" i="25"/>
  <c r="M57" i="25"/>
  <c r="N56" i="25"/>
  <c r="M60" i="25"/>
  <c r="M183" i="25"/>
  <c r="L64" i="25"/>
  <c r="L143" i="25"/>
  <c r="L144" i="25"/>
  <c r="L149" i="25"/>
  <c r="O128" i="25"/>
  <c r="O127" i="25"/>
  <c r="P126" i="25"/>
  <c r="O130" i="25"/>
  <c r="O129" i="25"/>
  <c r="O95" i="25"/>
  <c r="O93" i="25"/>
  <c r="O92" i="25"/>
  <c r="P91" i="25"/>
  <c r="O94" i="25"/>
  <c r="O137" i="25"/>
  <c r="O136" i="25"/>
  <c r="O135" i="25"/>
  <c r="O134" i="25"/>
  <c r="P133" i="25"/>
  <c r="O100" i="25"/>
  <c r="O99" i="25"/>
  <c r="P98" i="25"/>
  <c r="O101" i="25"/>
  <c r="O102" i="25"/>
  <c r="O108" i="25"/>
  <c r="O109" i="25"/>
  <c r="O107" i="25"/>
  <c r="O106" i="25"/>
  <c r="P105" i="25"/>
  <c r="O80" i="25"/>
  <c r="O79" i="25"/>
  <c r="O78" i="25"/>
  <c r="P77" i="25"/>
  <c r="O81" i="25"/>
  <c r="O115" i="25"/>
  <c r="O116" i="25"/>
  <c r="O114" i="25"/>
  <c r="O113" i="25"/>
  <c r="P112" i="25"/>
  <c r="M26" i="25"/>
  <c r="M181" i="25"/>
  <c r="O30" i="25"/>
  <c r="O29" i="25"/>
  <c r="P28" i="25"/>
  <c r="O32" i="25"/>
  <c r="O33" i="25"/>
  <c r="O31" i="25"/>
  <c r="O37" i="25"/>
  <c r="O36" i="25"/>
  <c r="P35" i="25"/>
  <c r="O39" i="25"/>
  <c r="O40" i="25"/>
  <c r="O38" i="25"/>
  <c r="O121" i="25"/>
  <c r="O120" i="25"/>
  <c r="P119" i="25"/>
  <c r="O123" i="25"/>
  <c r="O122" i="25"/>
  <c r="O74" i="25"/>
  <c r="O72" i="25"/>
  <c r="O71" i="25"/>
  <c r="P70" i="25"/>
  <c r="O73" i="25"/>
  <c r="O88" i="25"/>
  <c r="O86" i="25"/>
  <c r="O85" i="25"/>
  <c r="P84" i="25"/>
  <c r="O87" i="25"/>
  <c r="N58" i="25"/>
  <c r="N57" i="25"/>
  <c r="N60" i="25"/>
  <c r="N183" i="25"/>
  <c r="N59" i="25"/>
  <c r="M182" i="25"/>
  <c r="N23" i="25"/>
  <c r="N25" i="25"/>
  <c r="N24" i="25"/>
  <c r="F29" i="27"/>
  <c r="F31" i="27"/>
  <c r="L165" i="25"/>
  <c r="F26" i="27"/>
  <c r="L184" i="25"/>
  <c r="L185" i="25"/>
  <c r="L154" i="25"/>
  <c r="L156" i="25"/>
  <c r="L161" i="25"/>
  <c r="O53" i="25"/>
  <c r="O52" i="25"/>
  <c r="O51" i="25"/>
  <c r="O50" i="25"/>
  <c r="P49" i="25"/>
  <c r="O44" i="25"/>
  <c r="O43" i="25"/>
  <c r="P42" i="25"/>
  <c r="O45" i="25"/>
  <c r="O46" i="25"/>
  <c r="O47" i="25"/>
  <c r="L68" i="25"/>
  <c r="L145" i="25"/>
  <c r="L150" i="25"/>
  <c r="M63" i="25"/>
  <c r="M65" i="25"/>
  <c r="M141" i="25"/>
  <c r="M148" i="25"/>
  <c r="P86" i="25"/>
  <c r="P85" i="25"/>
  <c r="Q84" i="25"/>
  <c r="P88" i="25"/>
  <c r="P87" i="25"/>
  <c r="P114" i="25"/>
  <c r="P113" i="25"/>
  <c r="Q112" i="25"/>
  <c r="P115" i="25"/>
  <c r="P116" i="25"/>
  <c r="P45" i="25"/>
  <c r="P44" i="25"/>
  <c r="P43" i="25"/>
  <c r="Q42" i="25"/>
  <c r="P46" i="25"/>
  <c r="P47" i="25"/>
  <c r="O56" i="25"/>
  <c r="P101" i="25"/>
  <c r="P102" i="25"/>
  <c r="P100" i="25"/>
  <c r="P99" i="25"/>
  <c r="Q98" i="25"/>
  <c r="P53" i="25"/>
  <c r="P51" i="25"/>
  <c r="P50" i="25"/>
  <c r="P52" i="25"/>
  <c r="Q51" i="25"/>
  <c r="Q50" i="25"/>
  <c r="R49" i="25"/>
  <c r="P74" i="25"/>
  <c r="P73" i="25"/>
  <c r="P72" i="25"/>
  <c r="P71" i="25"/>
  <c r="Q70" i="25"/>
  <c r="P32" i="25"/>
  <c r="P33" i="25"/>
  <c r="P31" i="25"/>
  <c r="P30" i="25"/>
  <c r="P29" i="25"/>
  <c r="Q28" i="25"/>
  <c r="P137" i="25"/>
  <c r="P136" i="25"/>
  <c r="P135" i="25"/>
  <c r="P134" i="25"/>
  <c r="Q133" i="25"/>
  <c r="P95" i="25"/>
  <c r="P93" i="25"/>
  <c r="P92" i="25"/>
  <c r="Q91" i="25"/>
  <c r="P94" i="25"/>
  <c r="P128" i="25"/>
  <c r="P127" i="25"/>
  <c r="Q126" i="25"/>
  <c r="P130" i="25"/>
  <c r="P129" i="25"/>
  <c r="L166" i="25"/>
  <c r="P121" i="25"/>
  <c r="P120" i="25"/>
  <c r="Q119" i="25"/>
  <c r="P123" i="25"/>
  <c r="P122" i="25"/>
  <c r="P109" i="25"/>
  <c r="P108" i="25"/>
  <c r="P107" i="25"/>
  <c r="P106" i="25"/>
  <c r="Q105" i="25"/>
  <c r="N182" i="25"/>
  <c r="N22" i="25"/>
  <c r="O21" i="25"/>
  <c r="N26" i="25"/>
  <c r="N181" i="25"/>
  <c r="P38" i="25"/>
  <c r="P39" i="25"/>
  <c r="P40" i="25"/>
  <c r="P37" i="25"/>
  <c r="P36" i="25"/>
  <c r="Q35" i="25"/>
  <c r="P81" i="25"/>
  <c r="P80" i="25"/>
  <c r="P79" i="25"/>
  <c r="P78" i="25"/>
  <c r="Q77" i="25"/>
  <c r="M66" i="25"/>
  <c r="G24" i="27"/>
  <c r="M67" i="25"/>
  <c r="G36" i="27"/>
  <c r="G40" i="27"/>
  <c r="M64" i="25"/>
  <c r="N63" i="25"/>
  <c r="Q93" i="25"/>
  <c r="Q92" i="25"/>
  <c r="R91" i="25"/>
  <c r="Q94" i="25"/>
  <c r="Q95" i="25"/>
  <c r="Q87" i="25"/>
  <c r="Q88" i="25"/>
  <c r="Q86" i="25"/>
  <c r="Q85" i="25"/>
  <c r="R84" i="25"/>
  <c r="Q128" i="25"/>
  <c r="Q127" i="25"/>
  <c r="R126" i="25"/>
  <c r="Q130" i="25"/>
  <c r="Q129" i="25"/>
  <c r="Q100" i="25"/>
  <c r="Q99" i="25"/>
  <c r="R98" i="25"/>
  <c r="Q102" i="25"/>
  <c r="Q101" i="25"/>
  <c r="Q81" i="25"/>
  <c r="Q80" i="25"/>
  <c r="Q79" i="25"/>
  <c r="Q78" i="25"/>
  <c r="R77" i="25"/>
  <c r="O24" i="25"/>
  <c r="O25" i="25"/>
  <c r="O23" i="25"/>
  <c r="Q45" i="25"/>
  <c r="Q46" i="25"/>
  <c r="Q47" i="25"/>
  <c r="Q44" i="25"/>
  <c r="Q43" i="25"/>
  <c r="R42" i="25"/>
  <c r="Q115" i="25"/>
  <c r="Q114" i="25"/>
  <c r="Q113" i="25"/>
  <c r="R112" i="25"/>
  <c r="Q116" i="25"/>
  <c r="R52" i="25"/>
  <c r="R53" i="25"/>
  <c r="R51" i="25"/>
  <c r="R50" i="25"/>
  <c r="S49" i="25"/>
  <c r="Q37" i="25"/>
  <c r="Q36" i="25"/>
  <c r="R35" i="25"/>
  <c r="Q38" i="25"/>
  <c r="Q39" i="25"/>
  <c r="Q40" i="25"/>
  <c r="Q30" i="25"/>
  <c r="Q29" i="25"/>
  <c r="R28" i="25"/>
  <c r="Q31" i="25"/>
  <c r="Q32" i="25"/>
  <c r="Q33" i="25"/>
  <c r="Q72" i="25"/>
  <c r="Q71" i="25"/>
  <c r="R70" i="25"/>
  <c r="Q74" i="25"/>
  <c r="Q73" i="25"/>
  <c r="Q107" i="25"/>
  <c r="Q106" i="25"/>
  <c r="R105" i="25"/>
  <c r="Q108" i="25"/>
  <c r="Q109" i="25"/>
  <c r="Q123" i="25"/>
  <c r="Q121" i="25"/>
  <c r="Q120" i="25"/>
  <c r="R119" i="25"/>
  <c r="Q122" i="25"/>
  <c r="Q137" i="25"/>
  <c r="Q135" i="25"/>
  <c r="Q134" i="25"/>
  <c r="R133" i="25"/>
  <c r="Q136" i="25"/>
  <c r="O59" i="25"/>
  <c r="O58" i="25"/>
  <c r="O57" i="25"/>
  <c r="O60" i="25"/>
  <c r="O183" i="25"/>
  <c r="M143" i="25"/>
  <c r="M145" i="25"/>
  <c r="M150" i="25"/>
  <c r="M68" i="25"/>
  <c r="S52" i="25"/>
  <c r="S51" i="25"/>
  <c r="S50" i="25"/>
  <c r="T49" i="25"/>
  <c r="S53" i="25"/>
  <c r="R129" i="25"/>
  <c r="R130" i="25"/>
  <c r="R128" i="25"/>
  <c r="R127" i="25"/>
  <c r="S126" i="25"/>
  <c r="R86" i="25"/>
  <c r="R85" i="25"/>
  <c r="S84" i="25"/>
  <c r="R88" i="25"/>
  <c r="R87" i="25"/>
  <c r="R46" i="25"/>
  <c r="R47" i="25"/>
  <c r="R45" i="25"/>
  <c r="R44" i="25"/>
  <c r="R43" i="25"/>
  <c r="S42" i="25"/>
  <c r="P56" i="25"/>
  <c r="R73" i="25"/>
  <c r="R74" i="25"/>
  <c r="R72" i="25"/>
  <c r="R71" i="25"/>
  <c r="S70" i="25"/>
  <c r="R102" i="25"/>
  <c r="R101" i="25"/>
  <c r="R100" i="25"/>
  <c r="R99" i="25"/>
  <c r="S98" i="25"/>
  <c r="R93" i="25"/>
  <c r="R92" i="25"/>
  <c r="S91" i="25"/>
  <c r="R94" i="25"/>
  <c r="R95" i="25"/>
  <c r="O26" i="25"/>
  <c r="O181" i="25"/>
  <c r="R80" i="25"/>
  <c r="R81" i="25"/>
  <c r="R79" i="25"/>
  <c r="R78" i="25"/>
  <c r="S77" i="25"/>
  <c r="G29" i="27"/>
  <c r="G31" i="27"/>
  <c r="M165" i="25"/>
  <c r="G26" i="27"/>
  <c r="M184" i="25"/>
  <c r="M185" i="25"/>
  <c r="M154" i="25"/>
  <c r="M156" i="25"/>
  <c r="N66" i="25"/>
  <c r="H24" i="27"/>
  <c r="N67" i="25"/>
  <c r="H36" i="27"/>
  <c r="H40" i="27"/>
  <c r="N65" i="25"/>
  <c r="N141" i="25"/>
  <c r="N148" i="25"/>
  <c r="O182" i="25"/>
  <c r="R137" i="25"/>
  <c r="R135" i="25"/>
  <c r="R134" i="25"/>
  <c r="S133" i="25"/>
  <c r="R136" i="25"/>
  <c r="R30" i="25"/>
  <c r="R29" i="25"/>
  <c r="S28" i="25"/>
  <c r="R32" i="25"/>
  <c r="R33" i="25"/>
  <c r="R31" i="25"/>
  <c r="R114" i="25"/>
  <c r="R113" i="25"/>
  <c r="S112" i="25"/>
  <c r="R116" i="25"/>
  <c r="R115" i="25"/>
  <c r="R107" i="25"/>
  <c r="R106" i="25"/>
  <c r="S105" i="25"/>
  <c r="R108" i="25"/>
  <c r="R109" i="25"/>
  <c r="R123" i="25"/>
  <c r="R122" i="25"/>
  <c r="R121" i="25"/>
  <c r="R120" i="25"/>
  <c r="S119" i="25"/>
  <c r="R39" i="25"/>
  <c r="R40" i="25"/>
  <c r="R38" i="25"/>
  <c r="R37" i="25"/>
  <c r="R36" i="25"/>
  <c r="S35" i="25"/>
  <c r="O22" i="25"/>
  <c r="P21" i="25"/>
  <c r="M144" i="25"/>
  <c r="M149" i="25"/>
  <c r="M151" i="25"/>
  <c r="M161" i="25"/>
  <c r="S31" i="25"/>
  <c r="S32" i="25"/>
  <c r="S33" i="25"/>
  <c r="S30" i="25"/>
  <c r="S29" i="25"/>
  <c r="T28" i="25"/>
  <c r="S93" i="25"/>
  <c r="S92" i="25"/>
  <c r="T91" i="25"/>
  <c r="S95" i="25"/>
  <c r="S94" i="25"/>
  <c r="S38" i="25"/>
  <c r="S37" i="25"/>
  <c r="S36" i="25"/>
  <c r="T35" i="25"/>
  <c r="S39" i="25"/>
  <c r="S40" i="25"/>
  <c r="T53" i="25"/>
  <c r="T51" i="25"/>
  <c r="T50" i="25"/>
  <c r="U49" i="25"/>
  <c r="T52" i="25"/>
  <c r="S121" i="25"/>
  <c r="S120" i="25"/>
  <c r="T119" i="25"/>
  <c r="S122" i="25"/>
  <c r="S123" i="25"/>
  <c r="S108" i="25"/>
  <c r="S107" i="25"/>
  <c r="S106" i="25"/>
  <c r="T105" i="25"/>
  <c r="S109" i="25"/>
  <c r="S102" i="25"/>
  <c r="S101" i="25"/>
  <c r="S100" i="25"/>
  <c r="S99" i="25"/>
  <c r="T98" i="25"/>
  <c r="S130" i="25"/>
  <c r="S129" i="25"/>
  <c r="S128" i="25"/>
  <c r="S127" i="25"/>
  <c r="T126" i="25"/>
  <c r="S72" i="25"/>
  <c r="S71" i="25"/>
  <c r="T70" i="25"/>
  <c r="S73" i="25"/>
  <c r="S74" i="25"/>
  <c r="S86" i="25"/>
  <c r="S85" i="25"/>
  <c r="T84" i="25"/>
  <c r="S87" i="25"/>
  <c r="S88" i="25"/>
  <c r="S116" i="25"/>
  <c r="S115" i="25"/>
  <c r="S114" i="25"/>
  <c r="S113" i="25"/>
  <c r="T112" i="25"/>
  <c r="S46" i="25"/>
  <c r="S47" i="25"/>
  <c r="S44" i="25"/>
  <c r="S43" i="25"/>
  <c r="T42" i="25"/>
  <c r="S45" i="25"/>
  <c r="S135" i="25"/>
  <c r="S134" i="25"/>
  <c r="T133" i="25"/>
  <c r="S136" i="25"/>
  <c r="S137" i="25"/>
  <c r="S79" i="25"/>
  <c r="S78" i="25"/>
  <c r="T77" i="25"/>
  <c r="S81" i="25"/>
  <c r="S80" i="25"/>
  <c r="H29" i="27"/>
  <c r="H31" i="27"/>
  <c r="N165" i="25"/>
  <c r="H26" i="27"/>
  <c r="N184" i="25"/>
  <c r="N185" i="25"/>
  <c r="N154" i="25"/>
  <c r="N156" i="25"/>
  <c r="P25" i="25"/>
  <c r="P24" i="25"/>
  <c r="P23" i="25"/>
  <c r="N64" i="25"/>
  <c r="P58" i="25"/>
  <c r="P57" i="25"/>
  <c r="P60" i="25"/>
  <c r="P183" i="25"/>
  <c r="P59" i="25"/>
  <c r="Q58" i="25"/>
  <c r="Q57" i="25"/>
  <c r="R56" i="25"/>
  <c r="T128" i="25"/>
  <c r="T127" i="25"/>
  <c r="U126" i="25"/>
  <c r="T129" i="25"/>
  <c r="T130" i="25"/>
  <c r="T74" i="25"/>
  <c r="T73" i="25"/>
  <c r="T72" i="25"/>
  <c r="T71" i="25"/>
  <c r="U70" i="25"/>
  <c r="T114" i="25"/>
  <c r="T113" i="25"/>
  <c r="U112" i="25"/>
  <c r="T115" i="25"/>
  <c r="T116" i="25"/>
  <c r="T108" i="25"/>
  <c r="T107" i="25"/>
  <c r="T106" i="25"/>
  <c r="U105" i="25"/>
  <c r="T109" i="25"/>
  <c r="T95" i="25"/>
  <c r="T93" i="25"/>
  <c r="T92" i="25"/>
  <c r="U91" i="25"/>
  <c r="T94" i="25"/>
  <c r="R59" i="25"/>
  <c r="R58" i="25"/>
  <c r="R57" i="25"/>
  <c r="S56" i="25"/>
  <c r="R60" i="25"/>
  <c r="R183" i="25"/>
  <c r="N68" i="25"/>
  <c r="O63" i="25"/>
  <c r="P26" i="25"/>
  <c r="P181" i="25"/>
  <c r="N143" i="25"/>
  <c r="T79" i="25"/>
  <c r="T78" i="25"/>
  <c r="U77" i="25"/>
  <c r="T80" i="25"/>
  <c r="T81" i="25"/>
  <c r="U52" i="25"/>
  <c r="U53" i="25"/>
  <c r="U51" i="25"/>
  <c r="U50" i="25"/>
  <c r="V49" i="25"/>
  <c r="T30" i="25"/>
  <c r="T29" i="25"/>
  <c r="U28" i="25"/>
  <c r="T31" i="25"/>
  <c r="T32" i="25"/>
  <c r="T33" i="25"/>
  <c r="P22" i="25"/>
  <c r="Q21" i="25"/>
  <c r="P182" i="25"/>
  <c r="T86" i="25"/>
  <c r="T85" i="25"/>
  <c r="U84" i="25"/>
  <c r="T87" i="25"/>
  <c r="T88" i="25"/>
  <c r="T135" i="25"/>
  <c r="T134" i="25"/>
  <c r="U133" i="25"/>
  <c r="T136" i="25"/>
  <c r="T137" i="25"/>
  <c r="T45" i="25"/>
  <c r="T44" i="25"/>
  <c r="T43" i="25"/>
  <c r="U42" i="25"/>
  <c r="T46" i="25"/>
  <c r="T47" i="25"/>
  <c r="M166" i="25"/>
  <c r="T101" i="25"/>
  <c r="T100" i="25"/>
  <c r="T99" i="25"/>
  <c r="U98" i="25"/>
  <c r="T102" i="25"/>
  <c r="T122" i="25"/>
  <c r="T123" i="25"/>
  <c r="T121" i="25"/>
  <c r="T120" i="25"/>
  <c r="U119" i="25"/>
  <c r="T37" i="25"/>
  <c r="T36" i="25"/>
  <c r="U35" i="25"/>
  <c r="T39" i="25"/>
  <c r="T40" i="25"/>
  <c r="T38" i="25"/>
  <c r="U123" i="25"/>
  <c r="U122" i="25"/>
  <c r="U121" i="25"/>
  <c r="U120" i="25"/>
  <c r="V119" i="25"/>
  <c r="U46" i="25"/>
  <c r="U47" i="25"/>
  <c r="U44" i="25"/>
  <c r="U43" i="25"/>
  <c r="V42" i="25"/>
  <c r="U45" i="25"/>
  <c r="V52" i="25"/>
  <c r="V51" i="25"/>
  <c r="V50" i="25"/>
  <c r="W49" i="25"/>
  <c r="V53" i="25"/>
  <c r="U38" i="25"/>
  <c r="U39" i="25"/>
  <c r="U40" i="25"/>
  <c r="U37" i="25"/>
  <c r="U36" i="25"/>
  <c r="V37" i="25"/>
  <c r="V36" i="25"/>
  <c r="W35" i="25"/>
  <c r="U86" i="25"/>
  <c r="U85" i="25"/>
  <c r="V84" i="25"/>
  <c r="U87" i="25"/>
  <c r="U88" i="25"/>
  <c r="U74" i="25"/>
  <c r="U73" i="25"/>
  <c r="U72" i="25"/>
  <c r="U71" i="25"/>
  <c r="V70" i="25"/>
  <c r="U114" i="25"/>
  <c r="U113" i="25"/>
  <c r="V112" i="25"/>
  <c r="U115" i="25"/>
  <c r="U116" i="25"/>
  <c r="U135" i="25"/>
  <c r="U134" i="25"/>
  <c r="V133" i="25"/>
  <c r="U137" i="25"/>
  <c r="U136" i="25"/>
  <c r="U31" i="25"/>
  <c r="U30" i="25"/>
  <c r="U29" i="25"/>
  <c r="V28" i="25"/>
  <c r="U32" i="25"/>
  <c r="U33" i="25"/>
  <c r="U130" i="25"/>
  <c r="U129" i="25"/>
  <c r="U128" i="25"/>
  <c r="U127" i="25"/>
  <c r="V126" i="25"/>
  <c r="U81" i="25"/>
  <c r="U79" i="25"/>
  <c r="U78" i="25"/>
  <c r="V77" i="25"/>
  <c r="U80" i="25"/>
  <c r="Q23" i="25"/>
  <c r="Q22" i="25"/>
  <c r="R21" i="25"/>
  <c r="Q24" i="25"/>
  <c r="Q25" i="25"/>
  <c r="O66" i="25"/>
  <c r="I24" i="27"/>
  <c r="O67" i="25"/>
  <c r="I36" i="27"/>
  <c r="I40" i="27"/>
  <c r="O65" i="25"/>
  <c r="O141" i="25"/>
  <c r="O148" i="25"/>
  <c r="U101" i="25"/>
  <c r="U100" i="25"/>
  <c r="U99" i="25"/>
  <c r="V98" i="25"/>
  <c r="U102" i="25"/>
  <c r="N144" i="25"/>
  <c r="N149" i="25"/>
  <c r="N145" i="25"/>
  <c r="N150" i="25"/>
  <c r="S58" i="25"/>
  <c r="S57" i="25"/>
  <c r="T56" i="25"/>
  <c r="S59" i="25"/>
  <c r="S60" i="25"/>
  <c r="S183" i="25"/>
  <c r="U93" i="25"/>
  <c r="U92" i="25"/>
  <c r="V91" i="25"/>
  <c r="U95" i="25"/>
  <c r="U94" i="25"/>
  <c r="U108" i="25"/>
  <c r="U107" i="25"/>
  <c r="U106" i="25"/>
  <c r="V105" i="25"/>
  <c r="U109" i="25"/>
  <c r="V80" i="25"/>
  <c r="V81" i="25"/>
  <c r="V79" i="25"/>
  <c r="V78" i="25"/>
  <c r="W77" i="25"/>
  <c r="W81" i="25"/>
  <c r="V32" i="25"/>
  <c r="V33" i="25"/>
  <c r="V31" i="25"/>
  <c r="V30" i="25"/>
  <c r="V29" i="25"/>
  <c r="W28" i="25"/>
  <c r="V115" i="25"/>
  <c r="V116" i="25"/>
  <c r="V114" i="25"/>
  <c r="V113" i="25"/>
  <c r="W112" i="25"/>
  <c r="V45" i="25"/>
  <c r="V46" i="25"/>
  <c r="V47" i="25"/>
  <c r="V44" i="25"/>
  <c r="V43" i="25"/>
  <c r="W44" i="25"/>
  <c r="W43" i="25"/>
  <c r="X42" i="25"/>
  <c r="V101" i="25"/>
  <c r="V102" i="25"/>
  <c r="V100" i="25"/>
  <c r="V99" i="25"/>
  <c r="W98" i="25"/>
  <c r="W52" i="25"/>
  <c r="W53" i="25"/>
  <c r="W51" i="25"/>
  <c r="W50" i="25"/>
  <c r="X49" i="25"/>
  <c r="V122" i="25"/>
  <c r="V123" i="25"/>
  <c r="V121" i="25"/>
  <c r="V120" i="25"/>
  <c r="W119" i="25"/>
  <c r="V86" i="25"/>
  <c r="V85" i="25"/>
  <c r="W84" i="25"/>
  <c r="V87" i="25"/>
  <c r="V88" i="25"/>
  <c r="Q26" i="25"/>
  <c r="Q181" i="25"/>
  <c r="V73" i="25"/>
  <c r="V74" i="25"/>
  <c r="V72" i="25"/>
  <c r="V71" i="25"/>
  <c r="W70" i="25"/>
  <c r="Q182" i="25"/>
  <c r="W79" i="25"/>
  <c r="W78" i="25"/>
  <c r="X77" i="25"/>
  <c r="V130" i="25"/>
  <c r="V128" i="25"/>
  <c r="V127" i="25"/>
  <c r="W126" i="25"/>
  <c r="V129" i="25"/>
  <c r="V135" i="25"/>
  <c r="V134" i="25"/>
  <c r="W133" i="25"/>
  <c r="V136" i="25"/>
  <c r="V137" i="25"/>
  <c r="V108" i="25"/>
  <c r="V107" i="25"/>
  <c r="V106" i="25"/>
  <c r="W105" i="25"/>
  <c r="V109" i="25"/>
  <c r="T58" i="25"/>
  <c r="T57" i="25"/>
  <c r="U56" i="25"/>
  <c r="T59" i="25"/>
  <c r="T60" i="25"/>
  <c r="T183" i="25"/>
  <c r="R23" i="25"/>
  <c r="R24" i="25"/>
  <c r="R25" i="25"/>
  <c r="V93" i="25"/>
  <c r="V92" i="25"/>
  <c r="W91" i="25"/>
  <c r="V94" i="25"/>
  <c r="V95" i="25"/>
  <c r="O64" i="25"/>
  <c r="N151" i="25"/>
  <c r="N161" i="25"/>
  <c r="I29" i="27"/>
  <c r="I31" i="27"/>
  <c r="O165" i="25"/>
  <c r="I26" i="27"/>
  <c r="O184" i="25"/>
  <c r="O185" i="25"/>
  <c r="O154" i="25"/>
  <c r="O156" i="25"/>
  <c r="W39" i="25"/>
  <c r="W40" i="25"/>
  <c r="W37" i="25"/>
  <c r="W36" i="25"/>
  <c r="X35" i="25"/>
  <c r="W38" i="25"/>
  <c r="W80" i="25"/>
  <c r="X80" i="25"/>
  <c r="X53" i="25"/>
  <c r="X52" i="25"/>
  <c r="X51" i="25"/>
  <c r="X50" i="25"/>
  <c r="Y49" i="25"/>
  <c r="W32" i="25"/>
  <c r="W33" i="25"/>
  <c r="W31" i="25"/>
  <c r="W30" i="25"/>
  <c r="W29" i="25"/>
  <c r="X28" i="25"/>
  <c r="W114" i="25"/>
  <c r="W113" i="25"/>
  <c r="X112" i="25"/>
  <c r="W116" i="25"/>
  <c r="W115" i="25"/>
  <c r="W128" i="25"/>
  <c r="W127" i="25"/>
  <c r="X126" i="25"/>
  <c r="W130" i="25"/>
  <c r="W129" i="25"/>
  <c r="W101" i="25"/>
  <c r="W102" i="25"/>
  <c r="W100" i="25"/>
  <c r="W99" i="25"/>
  <c r="X98" i="25"/>
  <c r="X39" i="25"/>
  <c r="X40" i="25"/>
  <c r="X37" i="25"/>
  <c r="X36" i="25"/>
  <c r="Y35" i="25"/>
  <c r="X38" i="25"/>
  <c r="N166" i="25"/>
  <c r="R182" i="25"/>
  <c r="O68" i="25"/>
  <c r="P63" i="25"/>
  <c r="O143" i="25"/>
  <c r="U58" i="25"/>
  <c r="U57" i="25"/>
  <c r="V56" i="25"/>
  <c r="U60" i="25"/>
  <c r="U183" i="25"/>
  <c r="U59" i="25"/>
  <c r="W74" i="25"/>
  <c r="W73" i="25"/>
  <c r="W72" i="25"/>
  <c r="W71" i="25"/>
  <c r="X70" i="25"/>
  <c r="W121" i="25"/>
  <c r="W120" i="25"/>
  <c r="X119" i="25"/>
  <c r="W122" i="25"/>
  <c r="W123" i="25"/>
  <c r="R26" i="25"/>
  <c r="R181" i="25"/>
  <c r="R22" i="25"/>
  <c r="S21" i="25"/>
  <c r="W95" i="25"/>
  <c r="W93" i="25"/>
  <c r="W92" i="25"/>
  <c r="X91" i="25"/>
  <c r="W94" i="25"/>
  <c r="W109" i="25"/>
  <c r="W108" i="25"/>
  <c r="W107" i="25"/>
  <c r="W106" i="25"/>
  <c r="X105" i="25"/>
  <c r="W136" i="25"/>
  <c r="W137" i="25"/>
  <c r="W135" i="25"/>
  <c r="W134" i="25"/>
  <c r="X133" i="25"/>
  <c r="X81" i="25"/>
  <c r="X79" i="25"/>
  <c r="X78" i="25"/>
  <c r="Y77" i="25"/>
  <c r="W87" i="25"/>
  <c r="W86" i="25"/>
  <c r="W85" i="25"/>
  <c r="X84" i="25"/>
  <c r="W88" i="25"/>
  <c r="X46" i="25"/>
  <c r="X47" i="25"/>
  <c r="X45" i="25"/>
  <c r="X44" i="25"/>
  <c r="X43" i="25"/>
  <c r="Y42" i="25"/>
  <c r="X93" i="25"/>
  <c r="X92" i="25"/>
  <c r="Y91" i="25"/>
  <c r="X95" i="25"/>
  <c r="X94" i="25"/>
  <c r="X73" i="25"/>
  <c r="X72" i="25"/>
  <c r="X71" i="25"/>
  <c r="Y70" i="25"/>
  <c r="X74" i="25"/>
  <c r="Y79" i="25"/>
  <c r="Y78" i="25"/>
  <c r="Z77" i="25"/>
  <c r="Y81" i="25"/>
  <c r="Y80" i="25"/>
  <c r="V59" i="25"/>
  <c r="V58" i="25"/>
  <c r="V57" i="25"/>
  <c r="W56" i="25"/>
  <c r="V60" i="25"/>
  <c r="V183" i="25"/>
  <c r="Y52" i="25"/>
  <c r="Y53" i="25"/>
  <c r="Y51" i="25"/>
  <c r="Y50" i="25"/>
  <c r="Z49" i="25"/>
  <c r="X107" i="25"/>
  <c r="X106" i="25"/>
  <c r="Y105" i="25"/>
  <c r="X109" i="25"/>
  <c r="X108" i="25"/>
  <c r="Y46" i="25"/>
  <c r="Y47" i="25"/>
  <c r="Y45" i="25"/>
  <c r="Y44" i="25"/>
  <c r="Y43" i="25"/>
  <c r="Z42" i="25"/>
  <c r="X86" i="25"/>
  <c r="X85" i="25"/>
  <c r="Y84" i="25"/>
  <c r="X88" i="25"/>
  <c r="X87" i="25"/>
  <c r="X30" i="25"/>
  <c r="X29" i="25"/>
  <c r="Y28" i="25"/>
  <c r="X32" i="25"/>
  <c r="X33" i="25"/>
  <c r="X31" i="25"/>
  <c r="X123" i="25"/>
  <c r="X121" i="25"/>
  <c r="X120" i="25"/>
  <c r="Y119" i="25"/>
  <c r="X122" i="25"/>
  <c r="X101" i="25"/>
  <c r="X102" i="25"/>
  <c r="X100" i="25"/>
  <c r="X99" i="25"/>
  <c r="Y98" i="25"/>
  <c r="X115" i="25"/>
  <c r="X116" i="25"/>
  <c r="X114" i="25"/>
  <c r="X113" i="25"/>
  <c r="Y112" i="25"/>
  <c r="O144" i="25"/>
  <c r="O149" i="25"/>
  <c r="O145" i="25"/>
  <c r="O150" i="25"/>
  <c r="X137" i="25"/>
  <c r="X136" i="25"/>
  <c r="X135" i="25"/>
  <c r="X134" i="25"/>
  <c r="Y133" i="25"/>
  <c r="P67" i="25"/>
  <c r="J36" i="27"/>
  <c r="J40" i="27"/>
  <c r="P66" i="25"/>
  <c r="J24" i="27"/>
  <c r="P65" i="25"/>
  <c r="P141" i="25"/>
  <c r="P148" i="25"/>
  <c r="Y38" i="25"/>
  <c r="Y37" i="25"/>
  <c r="Y36" i="25"/>
  <c r="Z35" i="25"/>
  <c r="Y39" i="25"/>
  <c r="Y40" i="25"/>
  <c r="S23" i="25"/>
  <c r="S22" i="25"/>
  <c r="T21" i="25"/>
  <c r="S25" i="25"/>
  <c r="S24" i="25"/>
  <c r="X129" i="25"/>
  <c r="X130" i="25"/>
  <c r="X128" i="25"/>
  <c r="X127" i="25"/>
  <c r="Y126" i="25"/>
  <c r="P64" i="25"/>
  <c r="Y88" i="25"/>
  <c r="Y87" i="25"/>
  <c r="Y86" i="25"/>
  <c r="Y85" i="25"/>
  <c r="Z84" i="25"/>
  <c r="Z51" i="25"/>
  <c r="Z50" i="25"/>
  <c r="AA49" i="25"/>
  <c r="Z53" i="25"/>
  <c r="Z52" i="25"/>
  <c r="Y102" i="25"/>
  <c r="Y100" i="25"/>
  <c r="Y99" i="25"/>
  <c r="Z98" i="25"/>
  <c r="Y101" i="25"/>
  <c r="Y30" i="25"/>
  <c r="Y29" i="25"/>
  <c r="Z28" i="25"/>
  <c r="Y31" i="25"/>
  <c r="Y32" i="25"/>
  <c r="Y33" i="25"/>
  <c r="Z79" i="25"/>
  <c r="Z78" i="25"/>
  <c r="AA77" i="25"/>
  <c r="Z81" i="25"/>
  <c r="Z80" i="25"/>
  <c r="Y135" i="25"/>
  <c r="Y134" i="25"/>
  <c r="Z133" i="25"/>
  <c r="Y137" i="25"/>
  <c r="Y136" i="25"/>
  <c r="Z39" i="25"/>
  <c r="Z40" i="25"/>
  <c r="Z37" i="25"/>
  <c r="Z36" i="25"/>
  <c r="AA35" i="25"/>
  <c r="Z38" i="25"/>
  <c r="Y123" i="25"/>
  <c r="Y121" i="25"/>
  <c r="Y120" i="25"/>
  <c r="Z119" i="25"/>
  <c r="Y122" i="25"/>
  <c r="Z46" i="25"/>
  <c r="Z47" i="25"/>
  <c r="Z44" i="25"/>
  <c r="Z43" i="25"/>
  <c r="AA42" i="25"/>
  <c r="Z45" i="25"/>
  <c r="Y73" i="25"/>
  <c r="Y72" i="25"/>
  <c r="Y71" i="25"/>
  <c r="Z70" i="25"/>
  <c r="Y74" i="25"/>
  <c r="Y95" i="25"/>
  <c r="Y94" i="25"/>
  <c r="Y93" i="25"/>
  <c r="Y92" i="25"/>
  <c r="Z91" i="25"/>
  <c r="W60" i="25"/>
  <c r="W183" i="25"/>
  <c r="W59" i="25"/>
  <c r="W58" i="25"/>
  <c r="W57" i="25"/>
  <c r="X56" i="25"/>
  <c r="Y115" i="25"/>
  <c r="Y116" i="25"/>
  <c r="Y114" i="25"/>
  <c r="Y113" i="25"/>
  <c r="Z112" i="25"/>
  <c r="Y129" i="25"/>
  <c r="Y128" i="25"/>
  <c r="Y127" i="25"/>
  <c r="Z126" i="25"/>
  <c r="Y130" i="25"/>
  <c r="S182" i="25"/>
  <c r="T23" i="25"/>
  <c r="T25" i="25"/>
  <c r="T24" i="25"/>
  <c r="O151" i="25"/>
  <c r="O161" i="25"/>
  <c r="Y107" i="25"/>
  <c r="Y106" i="25"/>
  <c r="Z105" i="25"/>
  <c r="Y108" i="25"/>
  <c r="Y109" i="25"/>
  <c r="S26" i="25"/>
  <c r="S181" i="25"/>
  <c r="P143" i="25"/>
  <c r="J29" i="27"/>
  <c r="J31" i="27"/>
  <c r="P165" i="25"/>
  <c r="J26" i="27"/>
  <c r="P184" i="25"/>
  <c r="P185" i="25"/>
  <c r="P154" i="25"/>
  <c r="P156" i="25"/>
  <c r="P68" i="25"/>
  <c r="Q63" i="25"/>
  <c r="Z100" i="25"/>
  <c r="Z99" i="25"/>
  <c r="AA98" i="25"/>
  <c r="Z101" i="25"/>
  <c r="Z102" i="25"/>
  <c r="Z86" i="25"/>
  <c r="Z85" i="25"/>
  <c r="AA84" i="25"/>
  <c r="Z87" i="25"/>
  <c r="Z88" i="25"/>
  <c r="Z116" i="25"/>
  <c r="Z114" i="25"/>
  <c r="Z113" i="25"/>
  <c r="AA112" i="25"/>
  <c r="Z115" i="25"/>
  <c r="Z30" i="25"/>
  <c r="Z29" i="25"/>
  <c r="AA28" i="25"/>
  <c r="Z31" i="25"/>
  <c r="Z32" i="25"/>
  <c r="Z33" i="25"/>
  <c r="X58" i="25"/>
  <c r="X57" i="25"/>
  <c r="Y56" i="25"/>
  <c r="X60" i="25"/>
  <c r="X183" i="25"/>
  <c r="X59" i="25"/>
  <c r="AA53" i="25"/>
  <c r="AA51" i="25"/>
  <c r="AA50" i="25"/>
  <c r="AB49" i="25"/>
  <c r="AA52" i="25"/>
  <c r="Z93" i="25"/>
  <c r="Z92" i="25"/>
  <c r="AA91" i="25"/>
  <c r="Z94" i="25"/>
  <c r="Z95" i="25"/>
  <c r="Z122" i="25"/>
  <c r="Z123" i="25"/>
  <c r="Z121" i="25"/>
  <c r="Z120" i="25"/>
  <c r="AA119" i="25"/>
  <c r="AA79" i="25"/>
  <c r="AA78" i="25"/>
  <c r="AB77" i="25"/>
  <c r="AA80" i="25"/>
  <c r="AA81" i="25"/>
  <c r="O166" i="25"/>
  <c r="Z129" i="25"/>
  <c r="Z128" i="25"/>
  <c r="Z127" i="25"/>
  <c r="AA126" i="25"/>
  <c r="Z130" i="25"/>
  <c r="Z74" i="25"/>
  <c r="Z73" i="25"/>
  <c r="Z72" i="25"/>
  <c r="Z71" i="25"/>
  <c r="AA70" i="25"/>
  <c r="AA44" i="25"/>
  <c r="AA43" i="25"/>
  <c r="AB42" i="25"/>
  <c r="AA46" i="25"/>
  <c r="AA47" i="25"/>
  <c r="AA45" i="25"/>
  <c r="P144" i="25"/>
  <c r="P149" i="25"/>
  <c r="P145" i="25"/>
  <c r="P150" i="25"/>
  <c r="T182" i="25"/>
  <c r="T22" i="25"/>
  <c r="U21" i="25"/>
  <c r="Z109" i="25"/>
  <c r="Z108" i="25"/>
  <c r="Z107" i="25"/>
  <c r="Z106" i="25"/>
  <c r="AA105" i="25"/>
  <c r="T26" i="25"/>
  <c r="T181" i="25"/>
  <c r="AA37" i="25"/>
  <c r="AA36" i="25"/>
  <c r="AB35" i="25"/>
  <c r="AA39" i="25"/>
  <c r="AA40" i="25"/>
  <c r="AA38" i="25"/>
  <c r="Z135" i="25"/>
  <c r="Z134" i="25"/>
  <c r="AA133" i="25"/>
  <c r="Z137" i="25"/>
  <c r="Z136" i="25"/>
  <c r="Q66" i="25"/>
  <c r="Q67" i="25"/>
  <c r="K36" i="27"/>
  <c r="K40" i="27"/>
  <c r="Q65" i="25"/>
  <c r="Q141" i="25"/>
  <c r="Q148" i="25"/>
  <c r="AA130" i="25"/>
  <c r="AA129" i="25"/>
  <c r="AA128" i="25"/>
  <c r="AA127" i="25"/>
  <c r="AB126" i="25"/>
  <c r="AB81" i="25"/>
  <c r="AB79" i="25"/>
  <c r="AB78" i="25"/>
  <c r="AC77" i="25"/>
  <c r="AB80" i="25"/>
  <c r="Y60" i="25"/>
  <c r="Y183" i="25"/>
  <c r="Y59" i="25"/>
  <c r="Y58" i="25"/>
  <c r="Y57" i="25"/>
  <c r="Z56" i="25"/>
  <c r="AB39" i="25"/>
  <c r="AB40" i="25"/>
  <c r="AB38" i="25"/>
  <c r="AB37" i="25"/>
  <c r="AB36" i="25"/>
  <c r="AC35" i="25"/>
  <c r="AA135" i="25"/>
  <c r="AA134" i="25"/>
  <c r="AB133" i="25"/>
  <c r="AA136" i="25"/>
  <c r="AA137" i="25"/>
  <c r="AA87" i="25"/>
  <c r="AA86" i="25"/>
  <c r="AA85" i="25"/>
  <c r="AB84" i="25"/>
  <c r="AA88" i="25"/>
  <c r="U23" i="25"/>
  <c r="U22" i="25"/>
  <c r="V21" i="25"/>
  <c r="U24" i="25"/>
  <c r="U25" i="25"/>
  <c r="P151" i="25"/>
  <c r="P161" i="25"/>
  <c r="P166" i="25"/>
  <c r="AA74" i="25"/>
  <c r="AA72" i="25"/>
  <c r="AA71" i="25"/>
  <c r="AB70" i="25"/>
  <c r="AA73" i="25"/>
  <c r="AA102" i="25"/>
  <c r="AA100" i="25"/>
  <c r="AA99" i="25"/>
  <c r="AB98" i="25"/>
  <c r="AA101" i="25"/>
  <c r="AA107" i="25"/>
  <c r="AA106" i="25"/>
  <c r="AB105" i="25"/>
  <c r="AA109" i="25"/>
  <c r="AA108" i="25"/>
  <c r="AB46" i="25"/>
  <c r="AB47" i="25"/>
  <c r="AB45" i="25"/>
  <c r="AB44" i="25"/>
  <c r="AB43" i="25"/>
  <c r="AC42" i="25"/>
  <c r="AA123" i="25"/>
  <c r="AA122" i="25"/>
  <c r="AA121" i="25"/>
  <c r="AA120" i="25"/>
  <c r="AB119" i="25"/>
  <c r="AA93" i="25"/>
  <c r="AA92" i="25"/>
  <c r="AB91" i="25"/>
  <c r="AA95" i="25"/>
  <c r="AA94" i="25"/>
  <c r="AB51" i="25"/>
  <c r="AB50" i="25"/>
  <c r="AC49" i="25"/>
  <c r="AB52" i="25"/>
  <c r="AB53" i="25"/>
  <c r="AA31" i="25"/>
  <c r="AA32" i="25"/>
  <c r="AA33" i="25"/>
  <c r="AA30" i="25"/>
  <c r="AA29" i="25"/>
  <c r="AB28" i="25"/>
  <c r="AA116" i="25"/>
  <c r="AA114" i="25"/>
  <c r="AA113" i="25"/>
  <c r="AB112" i="25"/>
  <c r="AA115" i="25"/>
  <c r="Q64" i="25"/>
  <c r="Q143" i="25"/>
  <c r="K24" i="27"/>
  <c r="AB74" i="25"/>
  <c r="AB73" i="25"/>
  <c r="AB72" i="25"/>
  <c r="AB71" i="25"/>
  <c r="AC70" i="25"/>
  <c r="AB128" i="25"/>
  <c r="AB127" i="25"/>
  <c r="AC126" i="25"/>
  <c r="AB130" i="25"/>
  <c r="AB129" i="25"/>
  <c r="AB107" i="25"/>
  <c r="AB106" i="25"/>
  <c r="AC105" i="25"/>
  <c r="AB108" i="25"/>
  <c r="AB109" i="25"/>
  <c r="AB116" i="25"/>
  <c r="AB115" i="25"/>
  <c r="AB114" i="25"/>
  <c r="AB113" i="25"/>
  <c r="AC112" i="25"/>
  <c r="AC51" i="25"/>
  <c r="AC50" i="25"/>
  <c r="AD49" i="25"/>
  <c r="AC53" i="25"/>
  <c r="AC52" i="25"/>
  <c r="AB122" i="25"/>
  <c r="AB121" i="25"/>
  <c r="AB120" i="25"/>
  <c r="AC119" i="25"/>
  <c r="AB123" i="25"/>
  <c r="Z58" i="25"/>
  <c r="Z57" i="25"/>
  <c r="AA56" i="25"/>
  <c r="Z59" i="25"/>
  <c r="Z60" i="25"/>
  <c r="Z183" i="25"/>
  <c r="AC81" i="25"/>
  <c r="AC79" i="25"/>
  <c r="AC78" i="25"/>
  <c r="AD77" i="25"/>
  <c r="AC80" i="25"/>
  <c r="AB93" i="25"/>
  <c r="AB92" i="25"/>
  <c r="AC91" i="25"/>
  <c r="AB94" i="25"/>
  <c r="AB95" i="25"/>
  <c r="AC46" i="25"/>
  <c r="AC47" i="25"/>
  <c r="AC45" i="25"/>
  <c r="AC44" i="25"/>
  <c r="AC43" i="25"/>
  <c r="AD42" i="25"/>
  <c r="AC38" i="25"/>
  <c r="AC39" i="25"/>
  <c r="AC40" i="25"/>
  <c r="AC37" i="25"/>
  <c r="AC36" i="25"/>
  <c r="AD35" i="25"/>
  <c r="U26" i="25"/>
  <c r="U181" i="25"/>
  <c r="V23" i="25"/>
  <c r="V22" i="25"/>
  <c r="W21" i="25"/>
  <c r="V24" i="25"/>
  <c r="V25" i="25"/>
  <c r="AB32" i="25"/>
  <c r="AB33" i="25"/>
  <c r="AB31" i="25"/>
  <c r="AB30" i="25"/>
  <c r="AB29" i="25"/>
  <c r="AC28" i="25"/>
  <c r="AB101" i="25"/>
  <c r="AB102" i="25"/>
  <c r="AB100" i="25"/>
  <c r="AB99" i="25"/>
  <c r="AC98" i="25"/>
  <c r="U182" i="25"/>
  <c r="AB87" i="25"/>
  <c r="AB88" i="25"/>
  <c r="AB86" i="25"/>
  <c r="AB85" i="25"/>
  <c r="AC84" i="25"/>
  <c r="AB136" i="25"/>
  <c r="AB135" i="25"/>
  <c r="AB134" i="25"/>
  <c r="AC133" i="25"/>
  <c r="AB137" i="25"/>
  <c r="Q144" i="25"/>
  <c r="Q149" i="25"/>
  <c r="Q145" i="25"/>
  <c r="Q150" i="25"/>
  <c r="K26" i="27"/>
  <c r="Q184" i="25"/>
  <c r="Q185" i="25"/>
  <c r="Q154" i="25"/>
  <c r="Q156" i="25"/>
  <c r="K29" i="27"/>
  <c r="K31" i="27"/>
  <c r="Q165" i="25"/>
  <c r="R63" i="25"/>
  <c r="Q68" i="25"/>
  <c r="AC109" i="25"/>
  <c r="AC108" i="25"/>
  <c r="AC107" i="25"/>
  <c r="AC106" i="25"/>
  <c r="AD105" i="25"/>
  <c r="AC73" i="25"/>
  <c r="AC72" i="25"/>
  <c r="AC71" i="25"/>
  <c r="AD70" i="25"/>
  <c r="AC74" i="25"/>
  <c r="AA58" i="25"/>
  <c r="AA57" i="25"/>
  <c r="AB56" i="25"/>
  <c r="AA60" i="25"/>
  <c r="AA183" i="25"/>
  <c r="AA59" i="25"/>
  <c r="AD39" i="25"/>
  <c r="AD40" i="25"/>
  <c r="AD37" i="25"/>
  <c r="AD36" i="25"/>
  <c r="AE35" i="25"/>
  <c r="AD38" i="25"/>
  <c r="AD53" i="25"/>
  <c r="AD51" i="25"/>
  <c r="AD50" i="25"/>
  <c r="AE49" i="25"/>
  <c r="AD52" i="25"/>
  <c r="AC130" i="25"/>
  <c r="AC129" i="25"/>
  <c r="AC128" i="25"/>
  <c r="AC127" i="25"/>
  <c r="AD126" i="25"/>
  <c r="AC101" i="25"/>
  <c r="AC102" i="25"/>
  <c r="AC100" i="25"/>
  <c r="AC99" i="25"/>
  <c r="AD98" i="25"/>
  <c r="AC123" i="25"/>
  <c r="AC121" i="25"/>
  <c r="AC120" i="25"/>
  <c r="AD119" i="25"/>
  <c r="AC122" i="25"/>
  <c r="W23" i="25"/>
  <c r="W24" i="25"/>
  <c r="W25" i="25"/>
  <c r="AD45" i="25"/>
  <c r="AD44" i="25"/>
  <c r="AD43" i="25"/>
  <c r="AE42" i="25"/>
  <c r="AD46" i="25"/>
  <c r="AD47" i="25"/>
  <c r="AC88" i="25"/>
  <c r="AC87" i="25"/>
  <c r="AC86" i="25"/>
  <c r="AC85" i="25"/>
  <c r="AD84" i="25"/>
  <c r="AC30" i="25"/>
  <c r="AC29" i="25"/>
  <c r="AD28" i="25"/>
  <c r="AC31" i="25"/>
  <c r="AC32" i="25"/>
  <c r="AC33" i="25"/>
  <c r="V26" i="25"/>
  <c r="V181" i="25"/>
  <c r="AC114" i="25"/>
  <c r="AC113" i="25"/>
  <c r="AD112" i="25"/>
  <c r="AC115" i="25"/>
  <c r="AC116" i="25"/>
  <c r="V182" i="25"/>
  <c r="AC137" i="25"/>
  <c r="AC136" i="25"/>
  <c r="AC135" i="25"/>
  <c r="AC134" i="25"/>
  <c r="AD133" i="25"/>
  <c r="AD81" i="25"/>
  <c r="AD80" i="25"/>
  <c r="AD79" i="25"/>
  <c r="AD78" i="25"/>
  <c r="AE77" i="25"/>
  <c r="AC93" i="25"/>
  <c r="AC92" i="25"/>
  <c r="AD91" i="25"/>
  <c r="AC94" i="25"/>
  <c r="AC95" i="25"/>
  <c r="Q151" i="25"/>
  <c r="Q161" i="25"/>
  <c r="Q166" i="25"/>
  <c r="R65" i="25"/>
  <c r="R141" i="25"/>
  <c r="R148" i="25"/>
  <c r="R66" i="25"/>
  <c r="L24" i="27"/>
  <c r="R67" i="25"/>
  <c r="L36" i="27"/>
  <c r="L40" i="27"/>
  <c r="AD136" i="25"/>
  <c r="AD137" i="25"/>
  <c r="AD135" i="25"/>
  <c r="AD134" i="25"/>
  <c r="AE133" i="25"/>
  <c r="AD109" i="25"/>
  <c r="AD107" i="25"/>
  <c r="AD106" i="25"/>
  <c r="AE105" i="25"/>
  <c r="AD108" i="25"/>
  <c r="AD128" i="25"/>
  <c r="AD127" i="25"/>
  <c r="AE126" i="25"/>
  <c r="AD129" i="25"/>
  <c r="AD130" i="25"/>
  <c r="AD123" i="25"/>
  <c r="AD121" i="25"/>
  <c r="AD120" i="25"/>
  <c r="AE119" i="25"/>
  <c r="AD122" i="25"/>
  <c r="AE80" i="25"/>
  <c r="AE81" i="25"/>
  <c r="AE79" i="25"/>
  <c r="AE78" i="25"/>
  <c r="AF77" i="25"/>
  <c r="AD95" i="25"/>
  <c r="AD93" i="25"/>
  <c r="AD92" i="25"/>
  <c r="AE91" i="25"/>
  <c r="AD94" i="25"/>
  <c r="AD114" i="25"/>
  <c r="AD113" i="25"/>
  <c r="AE112" i="25"/>
  <c r="AD115" i="25"/>
  <c r="AD116" i="25"/>
  <c r="AD87" i="25"/>
  <c r="AD86" i="25"/>
  <c r="AD85" i="25"/>
  <c r="AE84" i="25"/>
  <c r="AD88" i="25"/>
  <c r="W182" i="25"/>
  <c r="AE44" i="25"/>
  <c r="AE43" i="25"/>
  <c r="AF42" i="25"/>
  <c r="AE45" i="25"/>
  <c r="AE46" i="25"/>
  <c r="AE47" i="25"/>
  <c r="AE39" i="25"/>
  <c r="AE40" i="25"/>
  <c r="AE38" i="25"/>
  <c r="AE37" i="25"/>
  <c r="AE36" i="25"/>
  <c r="AF35" i="25"/>
  <c r="AE52" i="25"/>
  <c r="AE53" i="25"/>
  <c r="AE51" i="25"/>
  <c r="AE50" i="25"/>
  <c r="AF49" i="25"/>
  <c r="AB59" i="25"/>
  <c r="AB58" i="25"/>
  <c r="AB57" i="25"/>
  <c r="AC56" i="25"/>
  <c r="AB60" i="25"/>
  <c r="AB183" i="25"/>
  <c r="AD74" i="25"/>
  <c r="AD72" i="25"/>
  <c r="AD71" i="25"/>
  <c r="AE70" i="25"/>
  <c r="AD73" i="25"/>
  <c r="AD30" i="25"/>
  <c r="AD29" i="25"/>
  <c r="AE28" i="25"/>
  <c r="AD31" i="25"/>
  <c r="AD32" i="25"/>
  <c r="AD33" i="25"/>
  <c r="AD100" i="25"/>
  <c r="AD99" i="25"/>
  <c r="AE98" i="25"/>
  <c r="AD101" i="25"/>
  <c r="AD102" i="25"/>
  <c r="W26" i="25"/>
  <c r="W181" i="25"/>
  <c r="W22" i="25"/>
  <c r="X21" i="25"/>
  <c r="R64" i="25"/>
  <c r="R143" i="25"/>
  <c r="R144" i="25"/>
  <c r="R149" i="25"/>
  <c r="L26" i="27"/>
  <c r="R184" i="25"/>
  <c r="R185" i="25"/>
  <c r="R154" i="25"/>
  <c r="R156" i="25"/>
  <c r="L29" i="27"/>
  <c r="L31" i="27"/>
  <c r="R165" i="25"/>
  <c r="AE32" i="25"/>
  <c r="AE33" i="25"/>
  <c r="AE30" i="25"/>
  <c r="AE29" i="25"/>
  <c r="AF28" i="25"/>
  <c r="AE31" i="25"/>
  <c r="AE128" i="25"/>
  <c r="AE127" i="25"/>
  <c r="AF126" i="25"/>
  <c r="AE130" i="25"/>
  <c r="AE129" i="25"/>
  <c r="AE135" i="25"/>
  <c r="AE134" i="25"/>
  <c r="AF133" i="25"/>
  <c r="AE137" i="25"/>
  <c r="AE136" i="25"/>
  <c r="AE101" i="25"/>
  <c r="AE102" i="25"/>
  <c r="AE100" i="25"/>
  <c r="AE99" i="25"/>
  <c r="AF98" i="25"/>
  <c r="AC58" i="25"/>
  <c r="AC57" i="25"/>
  <c r="AD56" i="25"/>
  <c r="AC59" i="25"/>
  <c r="AC60" i="25"/>
  <c r="AC183" i="25"/>
  <c r="AF81" i="25"/>
  <c r="AF79" i="25"/>
  <c r="AF78" i="25"/>
  <c r="AG77" i="25"/>
  <c r="AF80" i="25"/>
  <c r="AE121" i="25"/>
  <c r="AE120" i="25"/>
  <c r="AF119" i="25"/>
  <c r="AE123" i="25"/>
  <c r="AE122" i="25"/>
  <c r="AE74" i="25"/>
  <c r="AE72" i="25"/>
  <c r="AE71" i="25"/>
  <c r="AF70" i="25"/>
  <c r="AE73" i="25"/>
  <c r="AE86" i="25"/>
  <c r="AE85" i="25"/>
  <c r="AF84" i="25"/>
  <c r="AE87" i="25"/>
  <c r="AE88" i="25"/>
  <c r="AE107" i="25"/>
  <c r="AE106" i="25"/>
  <c r="AF105" i="25"/>
  <c r="AE109" i="25"/>
  <c r="AE108" i="25"/>
  <c r="AE115" i="25"/>
  <c r="AE116" i="25"/>
  <c r="AE114" i="25"/>
  <c r="AE113" i="25"/>
  <c r="AF112" i="25"/>
  <c r="X25" i="25"/>
  <c r="X23" i="25"/>
  <c r="X22" i="25"/>
  <c r="Y21" i="25"/>
  <c r="X24" i="25"/>
  <c r="AF52" i="25"/>
  <c r="AF51" i="25"/>
  <c r="AF50" i="25"/>
  <c r="AG49" i="25"/>
  <c r="AF53" i="25"/>
  <c r="AE95" i="25"/>
  <c r="AE94" i="25"/>
  <c r="AE93" i="25"/>
  <c r="AE92" i="25"/>
  <c r="AF91" i="25"/>
  <c r="AF39" i="25"/>
  <c r="AF40" i="25"/>
  <c r="AF38" i="25"/>
  <c r="AF37" i="25"/>
  <c r="AF36" i="25"/>
  <c r="AG35" i="25"/>
  <c r="AF46" i="25"/>
  <c r="AF47" i="25"/>
  <c r="AF45" i="25"/>
  <c r="AF44" i="25"/>
  <c r="AF43" i="25"/>
  <c r="AG42" i="25"/>
  <c r="S63" i="25"/>
  <c r="S65" i="25"/>
  <c r="S141" i="25"/>
  <c r="S148" i="25"/>
  <c r="R68" i="25"/>
  <c r="R145" i="25"/>
  <c r="R150" i="25"/>
  <c r="R151" i="25"/>
  <c r="R161" i="25"/>
  <c r="R166" i="25"/>
  <c r="AF73" i="25"/>
  <c r="AF74" i="25"/>
  <c r="AF72" i="25"/>
  <c r="AF71" i="25"/>
  <c r="AG70" i="25"/>
  <c r="AF121" i="25"/>
  <c r="AF120" i="25"/>
  <c r="AG119" i="25"/>
  <c r="AF123" i="25"/>
  <c r="AF122" i="25"/>
  <c r="AF135" i="25"/>
  <c r="AF134" i="25"/>
  <c r="AG133" i="25"/>
  <c r="AF136" i="25"/>
  <c r="AF137" i="25"/>
  <c r="AG46" i="25"/>
  <c r="AG47" i="25"/>
  <c r="AG44" i="25"/>
  <c r="AG43" i="25"/>
  <c r="AH42" i="25"/>
  <c r="AG45" i="25"/>
  <c r="AF88" i="25"/>
  <c r="AF86" i="25"/>
  <c r="AF85" i="25"/>
  <c r="AG84" i="25"/>
  <c r="AF87" i="25"/>
  <c r="AG79" i="25"/>
  <c r="AG78" i="25"/>
  <c r="AH77" i="25"/>
  <c r="AG81" i="25"/>
  <c r="AG80" i="25"/>
  <c r="AD60" i="25"/>
  <c r="AD183" i="25"/>
  <c r="AD58" i="25"/>
  <c r="AD57" i="25"/>
  <c r="AE56" i="25"/>
  <c r="AD59" i="25"/>
  <c r="AG52" i="25"/>
  <c r="AG51" i="25"/>
  <c r="AG50" i="25"/>
  <c r="AH49" i="25"/>
  <c r="AG53" i="25"/>
  <c r="AF115" i="25"/>
  <c r="AF114" i="25"/>
  <c r="AF113" i="25"/>
  <c r="AG112" i="25"/>
  <c r="AF116" i="25"/>
  <c r="AF108" i="25"/>
  <c r="AF109" i="25"/>
  <c r="AF107" i="25"/>
  <c r="AF106" i="25"/>
  <c r="AG105" i="25"/>
  <c r="AF102" i="25"/>
  <c r="AF100" i="25"/>
  <c r="AF99" i="25"/>
  <c r="AG98" i="25"/>
  <c r="AF101" i="25"/>
  <c r="AF130" i="25"/>
  <c r="AF128" i="25"/>
  <c r="AF127" i="25"/>
  <c r="AG126" i="25"/>
  <c r="AF129" i="25"/>
  <c r="AG39" i="25"/>
  <c r="AG40" i="25"/>
  <c r="AG37" i="25"/>
  <c r="AG36" i="25"/>
  <c r="AH35" i="25"/>
  <c r="AG38" i="25"/>
  <c r="AF31" i="25"/>
  <c r="AF30" i="25"/>
  <c r="AF29" i="25"/>
  <c r="AG28" i="25"/>
  <c r="AF32" i="25"/>
  <c r="AF33" i="25"/>
  <c r="AF93" i="25"/>
  <c r="AF92" i="25"/>
  <c r="AG91" i="25"/>
  <c r="AF94" i="25"/>
  <c r="AF95" i="25"/>
  <c r="X26" i="25"/>
  <c r="X181" i="25"/>
  <c r="X182" i="25"/>
  <c r="Y24" i="25"/>
  <c r="Y23" i="25"/>
  <c r="Y25" i="25"/>
  <c r="S66" i="25"/>
  <c r="M24" i="27"/>
  <c r="S67" i="25"/>
  <c r="M36" i="27"/>
  <c r="M40" i="27"/>
  <c r="S64" i="25"/>
  <c r="T63" i="25"/>
  <c r="AH38" i="25"/>
  <c r="AH39" i="25"/>
  <c r="AH40" i="25"/>
  <c r="AH37" i="25"/>
  <c r="AH36" i="25"/>
  <c r="AI35" i="25"/>
  <c r="AG88" i="25"/>
  <c r="AG86" i="25"/>
  <c r="AG85" i="25"/>
  <c r="AH84" i="25"/>
  <c r="AG87" i="25"/>
  <c r="AG109" i="25"/>
  <c r="AG107" i="25"/>
  <c r="AG106" i="25"/>
  <c r="AH105" i="25"/>
  <c r="AG108" i="25"/>
  <c r="AG116" i="25"/>
  <c r="AG114" i="25"/>
  <c r="AG113" i="25"/>
  <c r="AH112" i="25"/>
  <c r="AG115" i="25"/>
  <c r="AG73" i="25"/>
  <c r="AG74" i="25"/>
  <c r="AG72" i="25"/>
  <c r="AG71" i="25"/>
  <c r="AH70" i="25"/>
  <c r="AG93" i="25"/>
  <c r="AG92" i="25"/>
  <c r="AH91" i="25"/>
  <c r="AG94" i="25"/>
  <c r="AG95" i="25"/>
  <c r="AE60" i="25"/>
  <c r="AE183" i="25"/>
  <c r="AE58" i="25"/>
  <c r="AE57" i="25"/>
  <c r="AF56" i="25"/>
  <c r="AE59" i="25"/>
  <c r="AG128" i="25"/>
  <c r="AG127" i="25"/>
  <c r="AH126" i="25"/>
  <c r="AG130" i="25"/>
  <c r="AG129" i="25"/>
  <c r="AG100" i="25"/>
  <c r="AG99" i="25"/>
  <c r="AH98" i="25"/>
  <c r="AG102" i="25"/>
  <c r="AG101" i="25"/>
  <c r="AH51" i="25"/>
  <c r="AH50" i="25"/>
  <c r="AI49" i="25"/>
  <c r="AH52" i="25"/>
  <c r="AH53" i="25"/>
  <c r="AH81" i="25"/>
  <c r="AH79" i="25"/>
  <c r="AH78" i="25"/>
  <c r="AI77" i="25"/>
  <c r="AH80" i="25"/>
  <c r="AH44" i="25"/>
  <c r="AH43" i="25"/>
  <c r="AI42" i="25"/>
  <c r="AH46" i="25"/>
  <c r="AH47" i="25"/>
  <c r="AH45" i="25"/>
  <c r="AG123" i="25"/>
  <c r="AG122" i="25"/>
  <c r="AG121" i="25"/>
  <c r="AG120" i="25"/>
  <c r="AH119" i="25"/>
  <c r="AG32" i="25"/>
  <c r="AG33" i="25"/>
  <c r="AG31" i="25"/>
  <c r="AG30" i="25"/>
  <c r="AG29" i="25"/>
  <c r="AH28" i="25"/>
  <c r="AG136" i="25"/>
  <c r="AG137" i="25"/>
  <c r="AG135" i="25"/>
  <c r="AG134" i="25"/>
  <c r="AH133" i="25"/>
  <c r="Y182" i="25"/>
  <c r="Y26" i="25"/>
  <c r="Y181" i="25"/>
  <c r="Y22" i="25"/>
  <c r="Z21" i="25"/>
  <c r="S143" i="25"/>
  <c r="S144" i="25"/>
  <c r="S149" i="25"/>
  <c r="S68" i="25"/>
  <c r="M29" i="27"/>
  <c r="M31" i="27"/>
  <c r="S165" i="25"/>
  <c r="M26" i="27"/>
  <c r="S184" i="25"/>
  <c r="S185" i="25"/>
  <c r="S154" i="25"/>
  <c r="S156" i="25"/>
  <c r="T65" i="25"/>
  <c r="T66" i="25"/>
  <c r="N24" i="27"/>
  <c r="T67" i="25"/>
  <c r="N36" i="27"/>
  <c r="N40" i="27"/>
  <c r="AH128" i="25"/>
  <c r="AH127" i="25"/>
  <c r="AI126" i="25"/>
  <c r="AH130" i="25"/>
  <c r="AH129" i="25"/>
  <c r="AH94" i="25"/>
  <c r="AH93" i="25"/>
  <c r="AH92" i="25"/>
  <c r="AI91" i="25"/>
  <c r="AH95" i="25"/>
  <c r="AH100" i="25"/>
  <c r="AH99" i="25"/>
  <c r="AI98" i="25"/>
  <c r="AH102" i="25"/>
  <c r="AH101" i="25"/>
  <c r="AH74" i="25"/>
  <c r="AH72" i="25"/>
  <c r="AH71" i="25"/>
  <c r="AI70" i="25"/>
  <c r="AH73" i="25"/>
  <c r="AH115" i="25"/>
  <c r="AH114" i="25"/>
  <c r="AH113" i="25"/>
  <c r="AI112" i="25"/>
  <c r="AH116" i="25"/>
  <c r="AI52" i="25"/>
  <c r="AI53" i="25"/>
  <c r="AI51" i="25"/>
  <c r="AI50" i="25"/>
  <c r="AJ49" i="25"/>
  <c r="AF58" i="25"/>
  <c r="AF57" i="25"/>
  <c r="AG56" i="25"/>
  <c r="AF60" i="25"/>
  <c r="AF183" i="25"/>
  <c r="AF59" i="25"/>
  <c r="AH135" i="25"/>
  <c r="AH134" i="25"/>
  <c r="AI133" i="25"/>
  <c r="AH137" i="25"/>
  <c r="AH136" i="25"/>
  <c r="AH109" i="25"/>
  <c r="AH107" i="25"/>
  <c r="AH106" i="25"/>
  <c r="AI105" i="25"/>
  <c r="AH108" i="25"/>
  <c r="Z23" i="25"/>
  <c r="Z22" i="25"/>
  <c r="AA21" i="25"/>
  <c r="Z24" i="25"/>
  <c r="Z25" i="25"/>
  <c r="AH32" i="25"/>
  <c r="AH33" i="25"/>
  <c r="AH31" i="25"/>
  <c r="AH30" i="25"/>
  <c r="AH29" i="25"/>
  <c r="AI28" i="25"/>
  <c r="AH123" i="25"/>
  <c r="AH122" i="25"/>
  <c r="AH121" i="25"/>
  <c r="AH120" i="25"/>
  <c r="AI119" i="25"/>
  <c r="AI38" i="25"/>
  <c r="AI37" i="25"/>
  <c r="AI36" i="25"/>
  <c r="AJ35" i="25"/>
  <c r="AI39" i="25"/>
  <c r="AI40" i="25"/>
  <c r="AI44" i="25"/>
  <c r="AI43" i="25"/>
  <c r="AJ42" i="25"/>
  <c r="AI45" i="25"/>
  <c r="AI46" i="25"/>
  <c r="AI47" i="25"/>
  <c r="AI80" i="25"/>
  <c r="AI79" i="25"/>
  <c r="AI78" i="25"/>
  <c r="AJ77" i="25"/>
  <c r="AI81" i="25"/>
  <c r="AH87" i="25"/>
  <c r="AH86" i="25"/>
  <c r="AH85" i="25"/>
  <c r="AI84" i="25"/>
  <c r="AH88" i="25"/>
  <c r="S145" i="25"/>
  <c r="S150" i="25"/>
  <c r="S151" i="25"/>
  <c r="S161" i="25"/>
  <c r="S166" i="25"/>
  <c r="N26" i="27"/>
  <c r="T184" i="25"/>
  <c r="T185" i="25"/>
  <c r="T154" i="25"/>
  <c r="T156" i="25"/>
  <c r="N29" i="27"/>
  <c r="N31" i="27"/>
  <c r="T165" i="25"/>
  <c r="T141" i="25"/>
  <c r="T148" i="25"/>
  <c r="T64" i="25"/>
  <c r="AJ37" i="25"/>
  <c r="AJ36" i="25"/>
  <c r="AK35" i="25"/>
  <c r="AJ39" i="25"/>
  <c r="AJ40" i="25"/>
  <c r="AJ38" i="25"/>
  <c r="AI31" i="25"/>
  <c r="AI30" i="25"/>
  <c r="AI29" i="25"/>
  <c r="AJ28" i="25"/>
  <c r="AI32" i="25"/>
  <c r="AI33" i="25"/>
  <c r="AG58" i="25"/>
  <c r="AG57" i="25"/>
  <c r="AH56" i="25"/>
  <c r="AG59" i="25"/>
  <c r="AG60" i="25"/>
  <c r="AG183" i="25"/>
  <c r="AJ46" i="25"/>
  <c r="AJ47" i="25"/>
  <c r="AJ45" i="25"/>
  <c r="AJ44" i="25"/>
  <c r="AJ43" i="25"/>
  <c r="AK42" i="25"/>
  <c r="AI121" i="25"/>
  <c r="AI120" i="25"/>
  <c r="AJ119" i="25"/>
  <c r="AI123" i="25"/>
  <c r="AI122" i="25"/>
  <c r="AI109" i="25"/>
  <c r="AI107" i="25"/>
  <c r="AI106" i="25"/>
  <c r="AJ105" i="25"/>
  <c r="AI108" i="25"/>
  <c r="AI136" i="25"/>
  <c r="AI135" i="25"/>
  <c r="AI134" i="25"/>
  <c r="AJ133" i="25"/>
  <c r="AI137" i="25"/>
  <c r="AJ53" i="25"/>
  <c r="AJ52" i="25"/>
  <c r="AJ51" i="25"/>
  <c r="AJ50" i="25"/>
  <c r="AK49" i="25"/>
  <c r="Z182" i="25"/>
  <c r="AI130" i="25"/>
  <c r="AI128" i="25"/>
  <c r="AI127" i="25"/>
  <c r="AJ126" i="25"/>
  <c r="AI129" i="25"/>
  <c r="AI87" i="25"/>
  <c r="AI86" i="25"/>
  <c r="AI85" i="25"/>
  <c r="AJ84" i="25"/>
  <c r="AI88" i="25"/>
  <c r="AJ79" i="25"/>
  <c r="AJ78" i="25"/>
  <c r="AK77" i="25"/>
  <c r="AJ80" i="25"/>
  <c r="AJ81" i="25"/>
  <c r="AA25" i="25"/>
  <c r="AA23" i="25"/>
  <c r="AA24" i="25"/>
  <c r="AI72" i="25"/>
  <c r="AI71" i="25"/>
  <c r="AJ70" i="25"/>
  <c r="AI73" i="25"/>
  <c r="AI74" i="25"/>
  <c r="Z26" i="25"/>
  <c r="Z181" i="25"/>
  <c r="AI114" i="25"/>
  <c r="AI113" i="25"/>
  <c r="AJ112" i="25"/>
  <c r="AI115" i="25"/>
  <c r="AI116" i="25"/>
  <c r="AI102" i="25"/>
  <c r="AI101" i="25"/>
  <c r="AI100" i="25"/>
  <c r="AI99" i="25"/>
  <c r="AJ98" i="25"/>
  <c r="AI93" i="25"/>
  <c r="AI92" i="25"/>
  <c r="AJ91" i="25"/>
  <c r="AI95" i="25"/>
  <c r="AI94" i="25"/>
  <c r="T143" i="25"/>
  <c r="U63" i="25"/>
  <c r="T68" i="25"/>
  <c r="AJ114" i="25"/>
  <c r="AJ113" i="25"/>
  <c r="AK112" i="25"/>
  <c r="AJ115" i="25"/>
  <c r="AJ116" i="25"/>
  <c r="AK45" i="25"/>
  <c r="AK44" i="25"/>
  <c r="AK43" i="25"/>
  <c r="AL42" i="25"/>
  <c r="AK46" i="25"/>
  <c r="AK47" i="25"/>
  <c r="AJ93" i="25"/>
  <c r="AJ92" i="25"/>
  <c r="AK91" i="25"/>
  <c r="AJ94" i="25"/>
  <c r="AJ95" i="25"/>
  <c r="AK52" i="25"/>
  <c r="AK53" i="25"/>
  <c r="AK51" i="25"/>
  <c r="AK50" i="25"/>
  <c r="AL49" i="25"/>
  <c r="AJ135" i="25"/>
  <c r="AJ134" i="25"/>
  <c r="AK133" i="25"/>
  <c r="AJ136" i="25"/>
  <c r="AJ137" i="25"/>
  <c r="AJ121" i="25"/>
  <c r="AJ120" i="25"/>
  <c r="AK119" i="25"/>
  <c r="AJ122" i="25"/>
  <c r="AJ123" i="25"/>
  <c r="AJ74" i="25"/>
  <c r="AJ73" i="25"/>
  <c r="AJ72" i="25"/>
  <c r="AJ71" i="25"/>
  <c r="AK70" i="25"/>
  <c r="AA182" i="25"/>
  <c r="AK81" i="25"/>
  <c r="AK80" i="25"/>
  <c r="AK79" i="25"/>
  <c r="AK78" i="25"/>
  <c r="AL77" i="25"/>
  <c r="AJ86" i="25"/>
  <c r="AJ85" i="25"/>
  <c r="AK84" i="25"/>
  <c r="AJ87" i="25"/>
  <c r="AJ88" i="25"/>
  <c r="AH58" i="25"/>
  <c r="AH57" i="25"/>
  <c r="AI56" i="25"/>
  <c r="AH59" i="25"/>
  <c r="AH60" i="25"/>
  <c r="AH183" i="25"/>
  <c r="AJ32" i="25"/>
  <c r="AJ33" i="25"/>
  <c r="AJ31" i="25"/>
  <c r="AJ30" i="25"/>
  <c r="AJ29" i="25"/>
  <c r="AK28" i="25"/>
  <c r="AJ128" i="25"/>
  <c r="AJ127" i="25"/>
  <c r="AK126" i="25"/>
  <c r="AJ130" i="25"/>
  <c r="AJ129" i="25"/>
  <c r="AJ108" i="25"/>
  <c r="AJ107" i="25"/>
  <c r="AJ106" i="25"/>
  <c r="AK105" i="25"/>
  <c r="AJ109" i="25"/>
  <c r="AK39" i="25"/>
  <c r="AK40" i="25"/>
  <c r="AK37" i="25"/>
  <c r="AK36" i="25"/>
  <c r="AL35" i="25"/>
  <c r="AK38" i="25"/>
  <c r="AJ100" i="25"/>
  <c r="AJ99" i="25"/>
  <c r="AK98" i="25"/>
  <c r="AJ101" i="25"/>
  <c r="AJ102" i="25"/>
  <c r="AA26" i="25"/>
  <c r="AA181" i="25"/>
  <c r="AA22" i="25"/>
  <c r="AB21" i="25"/>
  <c r="U67" i="25"/>
  <c r="O36" i="27"/>
  <c r="O40" i="27"/>
  <c r="U65" i="25"/>
  <c r="U141" i="25"/>
  <c r="U148" i="25"/>
  <c r="U66" i="25"/>
  <c r="O24" i="27"/>
  <c r="T145" i="25"/>
  <c r="T150" i="25"/>
  <c r="T144" i="25"/>
  <c r="T149" i="25"/>
  <c r="AK72" i="25"/>
  <c r="AK71" i="25"/>
  <c r="AL70" i="25"/>
  <c r="AK73" i="25"/>
  <c r="AK74" i="25"/>
  <c r="AK93" i="25"/>
  <c r="AK92" i="25"/>
  <c r="AL91" i="25"/>
  <c r="AK94" i="25"/>
  <c r="AK95" i="25"/>
  <c r="AK107" i="25"/>
  <c r="AK106" i="25"/>
  <c r="AL105" i="25"/>
  <c r="AK109" i="25"/>
  <c r="AK108" i="25"/>
  <c r="AK128" i="25"/>
  <c r="AK127" i="25"/>
  <c r="AL126" i="25"/>
  <c r="AK130" i="25"/>
  <c r="AK129" i="25"/>
  <c r="AK136" i="25"/>
  <c r="AK135" i="25"/>
  <c r="AK134" i="25"/>
  <c r="AL133" i="25"/>
  <c r="AK137" i="25"/>
  <c r="AL37" i="25"/>
  <c r="AL36" i="25"/>
  <c r="AM35" i="25"/>
  <c r="AL39" i="25"/>
  <c r="AL40" i="25"/>
  <c r="AL38" i="25"/>
  <c r="AK30" i="25"/>
  <c r="AK29" i="25"/>
  <c r="AL28" i="25"/>
  <c r="AK32" i="25"/>
  <c r="AK33" i="25"/>
  <c r="AK31" i="25"/>
  <c r="AB25" i="25"/>
  <c r="AB23" i="25"/>
  <c r="AB24" i="25"/>
  <c r="AI58" i="25"/>
  <c r="AI57" i="25"/>
  <c r="AJ56" i="25"/>
  <c r="AI60" i="25"/>
  <c r="AI183" i="25"/>
  <c r="AI59" i="25"/>
  <c r="AK86" i="25"/>
  <c r="AK85" i="25"/>
  <c r="AL84" i="25"/>
  <c r="AK88" i="25"/>
  <c r="AK87" i="25"/>
  <c r="AL79" i="25"/>
  <c r="AL78" i="25"/>
  <c r="AM77" i="25"/>
  <c r="AL80" i="25"/>
  <c r="AL81" i="25"/>
  <c r="AK123" i="25"/>
  <c r="AK122" i="25"/>
  <c r="AK121" i="25"/>
  <c r="AK120" i="25"/>
  <c r="AL119" i="25"/>
  <c r="AL52" i="25"/>
  <c r="AL51" i="25"/>
  <c r="AL50" i="25"/>
  <c r="AM49" i="25"/>
  <c r="AL53" i="25"/>
  <c r="AK115" i="25"/>
  <c r="AK114" i="25"/>
  <c r="AK113" i="25"/>
  <c r="AL112" i="25"/>
  <c r="AK116" i="25"/>
  <c r="AK100" i="25"/>
  <c r="AK99" i="25"/>
  <c r="AL98" i="25"/>
  <c r="AK102" i="25"/>
  <c r="AK101" i="25"/>
  <c r="AL45" i="25"/>
  <c r="AL46" i="25"/>
  <c r="AL47" i="25"/>
  <c r="AL44" i="25"/>
  <c r="AL43" i="25"/>
  <c r="AM42" i="25"/>
  <c r="U64" i="25"/>
  <c r="T151" i="25"/>
  <c r="T161" i="25"/>
  <c r="T166" i="25"/>
  <c r="O29" i="27"/>
  <c r="O31" i="27"/>
  <c r="U165" i="25"/>
  <c r="O26" i="27"/>
  <c r="U184" i="25"/>
  <c r="U185" i="25"/>
  <c r="U154" i="25"/>
  <c r="U156" i="25"/>
  <c r="AL129" i="25"/>
  <c r="AL130" i="25"/>
  <c r="AL128" i="25"/>
  <c r="AL127" i="25"/>
  <c r="AM126" i="25"/>
  <c r="AL100" i="25"/>
  <c r="AL99" i="25"/>
  <c r="AM98" i="25"/>
  <c r="AL102" i="25"/>
  <c r="AL101" i="25"/>
  <c r="AM46" i="25"/>
  <c r="AM47" i="25"/>
  <c r="AM44" i="25"/>
  <c r="AM43" i="25"/>
  <c r="AN42" i="25"/>
  <c r="AM45" i="25"/>
  <c r="AM38" i="25"/>
  <c r="AM39" i="25"/>
  <c r="AM40" i="25"/>
  <c r="AM37" i="25"/>
  <c r="AM36" i="25"/>
  <c r="AN35" i="25"/>
  <c r="AL94" i="25"/>
  <c r="AL93" i="25"/>
  <c r="AL92" i="25"/>
  <c r="AM91" i="25"/>
  <c r="AL95" i="25"/>
  <c r="AL122" i="25"/>
  <c r="AL121" i="25"/>
  <c r="AL120" i="25"/>
  <c r="AM119" i="25"/>
  <c r="AL123" i="25"/>
  <c r="AL31" i="25"/>
  <c r="AL32" i="25"/>
  <c r="AL33" i="25"/>
  <c r="AL30" i="25"/>
  <c r="AL29" i="25"/>
  <c r="AM28" i="25"/>
  <c r="AL73" i="25"/>
  <c r="AL74" i="25"/>
  <c r="AL72" i="25"/>
  <c r="AL71" i="25"/>
  <c r="AM70" i="25"/>
  <c r="AL115" i="25"/>
  <c r="AL116" i="25"/>
  <c r="AL114" i="25"/>
  <c r="AL113" i="25"/>
  <c r="AM112" i="25"/>
  <c r="AL136" i="25"/>
  <c r="AL135" i="25"/>
  <c r="AL134" i="25"/>
  <c r="AM133" i="25"/>
  <c r="AL137" i="25"/>
  <c r="AL109" i="25"/>
  <c r="AL108" i="25"/>
  <c r="AL107" i="25"/>
  <c r="AL106" i="25"/>
  <c r="AM105" i="25"/>
  <c r="AB26" i="25"/>
  <c r="AB181" i="25"/>
  <c r="AM80" i="25"/>
  <c r="AM81" i="25"/>
  <c r="AM79" i="25"/>
  <c r="AM78" i="25"/>
  <c r="AN77" i="25"/>
  <c r="AL86" i="25"/>
  <c r="AL85" i="25"/>
  <c r="AM84" i="25"/>
  <c r="AL88" i="25"/>
  <c r="AL87" i="25"/>
  <c r="AJ60" i="25"/>
  <c r="AJ183" i="25"/>
  <c r="AJ59" i="25"/>
  <c r="AJ58" i="25"/>
  <c r="AJ57" i="25"/>
  <c r="AK56" i="25"/>
  <c r="AM51" i="25"/>
  <c r="AM50" i="25"/>
  <c r="AN49" i="25"/>
  <c r="AM52" i="25"/>
  <c r="AM53" i="25"/>
  <c r="AB182" i="25"/>
  <c r="AB22" i="25"/>
  <c r="AC21" i="25"/>
  <c r="U143" i="25"/>
  <c r="U68" i="25"/>
  <c r="V63" i="25"/>
  <c r="AM88" i="25"/>
  <c r="AM86" i="25"/>
  <c r="AM85" i="25"/>
  <c r="AN84" i="25"/>
  <c r="AM87" i="25"/>
  <c r="AM30" i="25"/>
  <c r="AM29" i="25"/>
  <c r="AN28" i="25"/>
  <c r="AM31" i="25"/>
  <c r="AM32" i="25"/>
  <c r="AM33" i="25"/>
  <c r="AM94" i="25"/>
  <c r="AM95" i="25"/>
  <c r="AM93" i="25"/>
  <c r="AM92" i="25"/>
  <c r="AN91" i="25"/>
  <c r="AN81" i="25"/>
  <c r="AN79" i="25"/>
  <c r="AN78" i="25"/>
  <c r="AO77" i="25"/>
  <c r="AN80" i="25"/>
  <c r="AM72" i="25"/>
  <c r="AM71" i="25"/>
  <c r="AN70" i="25"/>
  <c r="AM74" i="25"/>
  <c r="AM73" i="25"/>
  <c r="AM128" i="25"/>
  <c r="AM127" i="25"/>
  <c r="AN126" i="25"/>
  <c r="AM129" i="25"/>
  <c r="AM130" i="25"/>
  <c r="AM137" i="25"/>
  <c r="AM136" i="25"/>
  <c r="AM135" i="25"/>
  <c r="AM134" i="25"/>
  <c r="AN133" i="25"/>
  <c r="AN39" i="25"/>
  <c r="AN40" i="25"/>
  <c r="AN37" i="25"/>
  <c r="AN36" i="25"/>
  <c r="AO35" i="25"/>
  <c r="AN38" i="25"/>
  <c r="AK60" i="25"/>
  <c r="AK183" i="25"/>
  <c r="AK58" i="25"/>
  <c r="AK57" i="25"/>
  <c r="AL56" i="25"/>
  <c r="AK59" i="25"/>
  <c r="AN53" i="25"/>
  <c r="AN51" i="25"/>
  <c r="AN50" i="25"/>
  <c r="AO49" i="25"/>
  <c r="AN52" i="25"/>
  <c r="AN45" i="25"/>
  <c r="AN44" i="25"/>
  <c r="AN43" i="25"/>
  <c r="AO42" i="25"/>
  <c r="AN46" i="25"/>
  <c r="AN47" i="25"/>
  <c r="AM116" i="25"/>
  <c r="AM114" i="25"/>
  <c r="AM113" i="25"/>
  <c r="AN112" i="25"/>
  <c r="AM115" i="25"/>
  <c r="AM123" i="25"/>
  <c r="AM121" i="25"/>
  <c r="AM120" i="25"/>
  <c r="AN119" i="25"/>
  <c r="AM122" i="25"/>
  <c r="AM100" i="25"/>
  <c r="AM99" i="25"/>
  <c r="AN98" i="25"/>
  <c r="AM101" i="25"/>
  <c r="AM102" i="25"/>
  <c r="AC25" i="25"/>
  <c r="AC23" i="25"/>
  <c r="AC22" i="25"/>
  <c r="AD21" i="25"/>
  <c r="AC24" i="25"/>
  <c r="AM109" i="25"/>
  <c r="AM107" i="25"/>
  <c r="AM106" i="25"/>
  <c r="AN105" i="25"/>
  <c r="AM108" i="25"/>
  <c r="V65" i="25"/>
  <c r="V141" i="25"/>
  <c r="V148" i="25"/>
  <c r="V66" i="25"/>
  <c r="P24" i="27"/>
  <c r="V67" i="25"/>
  <c r="P36" i="27"/>
  <c r="P40" i="27"/>
  <c r="U144" i="25"/>
  <c r="U149" i="25"/>
  <c r="U145" i="25"/>
  <c r="U150" i="25"/>
  <c r="AN88" i="25"/>
  <c r="AN87" i="25"/>
  <c r="AN86" i="25"/>
  <c r="AN85" i="25"/>
  <c r="AO84" i="25"/>
  <c r="AN136" i="25"/>
  <c r="AN137" i="25"/>
  <c r="AN135" i="25"/>
  <c r="AN134" i="25"/>
  <c r="AO133" i="25"/>
  <c r="AN30" i="25"/>
  <c r="AN29" i="25"/>
  <c r="AO28" i="25"/>
  <c r="AN31" i="25"/>
  <c r="AN32" i="25"/>
  <c r="AN33" i="25"/>
  <c r="AN102" i="25"/>
  <c r="AN101" i="25"/>
  <c r="AN100" i="25"/>
  <c r="AN99" i="25"/>
  <c r="AO98" i="25"/>
  <c r="AO46" i="25"/>
  <c r="AO47" i="25"/>
  <c r="AO45" i="25"/>
  <c r="AO44" i="25"/>
  <c r="AO43" i="25"/>
  <c r="AP42" i="25"/>
  <c r="AN108" i="25"/>
  <c r="AN107" i="25"/>
  <c r="AN106" i="25"/>
  <c r="AO105" i="25"/>
  <c r="AN109" i="25"/>
  <c r="AC182" i="25"/>
  <c r="AD25" i="25"/>
  <c r="AD24" i="25"/>
  <c r="AD23" i="25"/>
  <c r="AL59" i="25"/>
  <c r="AL60" i="25"/>
  <c r="AL183" i="25"/>
  <c r="AL58" i="25"/>
  <c r="AL57" i="25"/>
  <c r="AM56" i="25"/>
  <c r="AO37" i="25"/>
  <c r="AO36" i="25"/>
  <c r="AP35" i="25"/>
  <c r="AO38" i="25"/>
  <c r="AO39" i="25"/>
  <c r="AO40" i="25"/>
  <c r="AN129" i="25"/>
  <c r="AN130" i="25"/>
  <c r="AN128" i="25"/>
  <c r="AN127" i="25"/>
  <c r="AO126" i="25"/>
  <c r="AN73" i="25"/>
  <c r="AN72" i="25"/>
  <c r="AN71" i="25"/>
  <c r="AO70" i="25"/>
  <c r="AN74" i="25"/>
  <c r="AN94" i="25"/>
  <c r="AN93" i="25"/>
  <c r="AN92" i="25"/>
  <c r="AO91" i="25"/>
  <c r="AN95" i="25"/>
  <c r="AC26" i="25"/>
  <c r="AC181" i="25"/>
  <c r="AN121" i="25"/>
  <c r="AN120" i="25"/>
  <c r="AO119" i="25"/>
  <c r="AN123" i="25"/>
  <c r="AN122" i="25"/>
  <c r="AN114" i="25"/>
  <c r="AN113" i="25"/>
  <c r="AO112" i="25"/>
  <c r="AN116" i="25"/>
  <c r="AN115" i="25"/>
  <c r="AO53" i="25"/>
  <c r="AO51" i="25"/>
  <c r="AO50" i="25"/>
  <c r="AP49" i="25"/>
  <c r="AO52" i="25"/>
  <c r="AO79" i="25"/>
  <c r="AO78" i="25"/>
  <c r="AP77" i="25"/>
  <c r="AO81" i="25"/>
  <c r="AO80" i="25"/>
  <c r="U151" i="25"/>
  <c r="U161" i="25"/>
  <c r="U166" i="25"/>
  <c r="V64" i="25"/>
  <c r="P26" i="27"/>
  <c r="V184" i="25"/>
  <c r="V185" i="25"/>
  <c r="V154" i="25"/>
  <c r="V156" i="25"/>
  <c r="P29" i="27"/>
  <c r="P31" i="27"/>
  <c r="V165" i="25"/>
  <c r="AO108" i="25"/>
  <c r="AO107" i="25"/>
  <c r="AO106" i="25"/>
  <c r="AP105" i="25"/>
  <c r="AO109" i="25"/>
  <c r="AO88" i="25"/>
  <c r="AO86" i="25"/>
  <c r="AO85" i="25"/>
  <c r="AP84" i="25"/>
  <c r="AO87" i="25"/>
  <c r="AO74" i="25"/>
  <c r="AO72" i="25"/>
  <c r="AO71" i="25"/>
  <c r="AP70" i="25"/>
  <c r="AO73" i="25"/>
  <c r="AO135" i="25"/>
  <c r="AO134" i="25"/>
  <c r="AP133" i="25"/>
  <c r="AO136" i="25"/>
  <c r="AO137" i="25"/>
  <c r="AP51" i="25"/>
  <c r="AP50" i="25"/>
  <c r="AQ49" i="25"/>
  <c r="AP52" i="25"/>
  <c r="AP53" i="25"/>
  <c r="AO93" i="25"/>
  <c r="AO92" i="25"/>
  <c r="AP91" i="25"/>
  <c r="AO95" i="25"/>
  <c r="AO94" i="25"/>
  <c r="AO100" i="25"/>
  <c r="AO99" i="25"/>
  <c r="AP98" i="25"/>
  <c r="AO101" i="25"/>
  <c r="AO102" i="25"/>
  <c r="AP80" i="25"/>
  <c r="AP81" i="25"/>
  <c r="AP79" i="25"/>
  <c r="AP78" i="25"/>
  <c r="AQ77" i="25"/>
  <c r="AO121" i="25"/>
  <c r="AO120" i="25"/>
  <c r="AP119" i="25"/>
  <c r="AO123" i="25"/>
  <c r="AO122" i="25"/>
  <c r="AP37" i="25"/>
  <c r="AP36" i="25"/>
  <c r="AQ35" i="25"/>
  <c r="AP38" i="25"/>
  <c r="AP39" i="25"/>
  <c r="AP40" i="25"/>
  <c r="AO116" i="25"/>
  <c r="AO115" i="25"/>
  <c r="AO114" i="25"/>
  <c r="AO113" i="25"/>
  <c r="AP112" i="25"/>
  <c r="AO130" i="25"/>
  <c r="AO128" i="25"/>
  <c r="AO127" i="25"/>
  <c r="AP126" i="25"/>
  <c r="AO129" i="25"/>
  <c r="AD22" i="25"/>
  <c r="AE21" i="25"/>
  <c r="AD182" i="25"/>
  <c r="AP45" i="25"/>
  <c r="AP46" i="25"/>
  <c r="AP47" i="25"/>
  <c r="AP44" i="25"/>
  <c r="AP43" i="25"/>
  <c r="AQ42" i="25"/>
  <c r="AO31" i="25"/>
  <c r="AO30" i="25"/>
  <c r="AO29" i="25"/>
  <c r="AP28" i="25"/>
  <c r="AO32" i="25"/>
  <c r="AO33" i="25"/>
  <c r="AM60" i="25"/>
  <c r="AM183" i="25"/>
  <c r="AM59" i="25"/>
  <c r="AM58" i="25"/>
  <c r="AM57" i="25"/>
  <c r="AN56" i="25"/>
  <c r="AD26" i="25"/>
  <c r="AD181" i="25"/>
  <c r="V143" i="25"/>
  <c r="V68" i="25"/>
  <c r="W63" i="25"/>
  <c r="AP31" i="25"/>
  <c r="AP30" i="25"/>
  <c r="AP29" i="25"/>
  <c r="AQ28" i="25"/>
  <c r="AP32" i="25"/>
  <c r="AP33" i="25"/>
  <c r="AQ80" i="25"/>
  <c r="AQ79" i="25"/>
  <c r="AQ78" i="25"/>
  <c r="AR77" i="25"/>
  <c r="AQ81" i="25"/>
  <c r="AP128" i="25"/>
  <c r="AP127" i="25"/>
  <c r="AQ126" i="25"/>
  <c r="AP130" i="25"/>
  <c r="AP129" i="25"/>
  <c r="AP137" i="25"/>
  <c r="AP136" i="25"/>
  <c r="AP135" i="25"/>
  <c r="AP134" i="25"/>
  <c r="AQ133" i="25"/>
  <c r="AN59" i="25"/>
  <c r="AN60" i="25"/>
  <c r="AN183" i="25"/>
  <c r="AN58" i="25"/>
  <c r="AN57" i="25"/>
  <c r="AO56" i="25"/>
  <c r="AP116" i="25"/>
  <c r="AP114" i="25"/>
  <c r="AP113" i="25"/>
  <c r="AQ112" i="25"/>
  <c r="AP115" i="25"/>
  <c r="AP122" i="25"/>
  <c r="AP121" i="25"/>
  <c r="AP120" i="25"/>
  <c r="AQ119" i="25"/>
  <c r="AP123" i="25"/>
  <c r="AQ38" i="25"/>
  <c r="AQ39" i="25"/>
  <c r="AQ40" i="25"/>
  <c r="AQ37" i="25"/>
  <c r="AQ36" i="25"/>
  <c r="AR35" i="25"/>
  <c r="AQ44" i="25"/>
  <c r="AQ43" i="25"/>
  <c r="AR42" i="25"/>
  <c r="AQ45" i="25"/>
  <c r="AQ46" i="25"/>
  <c r="AQ47" i="25"/>
  <c r="AQ53" i="25"/>
  <c r="AQ51" i="25"/>
  <c r="AQ50" i="25"/>
  <c r="AR49" i="25"/>
  <c r="AQ52" i="25"/>
  <c r="AE23" i="25"/>
  <c r="AE25" i="25"/>
  <c r="AE24" i="25"/>
  <c r="AP100" i="25"/>
  <c r="AP99" i="25"/>
  <c r="AQ98" i="25"/>
  <c r="AP102" i="25"/>
  <c r="AP101" i="25"/>
  <c r="AP95" i="25"/>
  <c r="AP94" i="25"/>
  <c r="AP93" i="25"/>
  <c r="AP92" i="25"/>
  <c r="AQ91" i="25"/>
  <c r="AP86" i="25"/>
  <c r="AP85" i="25"/>
  <c r="AQ84" i="25"/>
  <c r="AP88" i="25"/>
  <c r="AP87" i="25"/>
  <c r="AP109" i="25"/>
  <c r="AP107" i="25"/>
  <c r="AP106" i="25"/>
  <c r="AQ105" i="25"/>
  <c r="AP108" i="25"/>
  <c r="AP72" i="25"/>
  <c r="AP71" i="25"/>
  <c r="AQ70" i="25"/>
  <c r="AP73" i="25"/>
  <c r="AP74" i="25"/>
  <c r="W65" i="25"/>
  <c r="W141" i="25"/>
  <c r="W148" i="25"/>
  <c r="W66" i="25"/>
  <c r="Q24" i="27"/>
  <c r="W67" i="25"/>
  <c r="Q36" i="27"/>
  <c r="Q40" i="27"/>
  <c r="V144" i="25"/>
  <c r="V149" i="25"/>
  <c r="V145" i="25"/>
  <c r="V150" i="25"/>
  <c r="AR53" i="25"/>
  <c r="AR51" i="25"/>
  <c r="AR50" i="25"/>
  <c r="AS49" i="25"/>
  <c r="AR52" i="25"/>
  <c r="AR45" i="25"/>
  <c r="AR44" i="25"/>
  <c r="AR43" i="25"/>
  <c r="AS42" i="25"/>
  <c r="AR46" i="25"/>
  <c r="AR47" i="25"/>
  <c r="AQ101" i="25"/>
  <c r="AQ100" i="25"/>
  <c r="AQ99" i="25"/>
  <c r="AR98" i="25"/>
  <c r="AQ102" i="25"/>
  <c r="AQ86" i="25"/>
  <c r="AQ85" i="25"/>
  <c r="AR84" i="25"/>
  <c r="AQ88" i="25"/>
  <c r="AQ87" i="25"/>
  <c r="AQ30" i="25"/>
  <c r="AQ29" i="25"/>
  <c r="AR28" i="25"/>
  <c r="AQ32" i="25"/>
  <c r="AQ33" i="25"/>
  <c r="AQ31" i="25"/>
  <c r="AQ72" i="25"/>
  <c r="AQ71" i="25"/>
  <c r="AR70" i="25"/>
  <c r="AQ73" i="25"/>
  <c r="AQ74" i="25"/>
  <c r="AQ93" i="25"/>
  <c r="AQ92" i="25"/>
  <c r="AR91" i="25"/>
  <c r="AQ95" i="25"/>
  <c r="AQ94" i="25"/>
  <c r="AQ107" i="25"/>
  <c r="AQ106" i="25"/>
  <c r="AR105" i="25"/>
  <c r="AQ108" i="25"/>
  <c r="AQ109" i="25"/>
  <c r="AE182" i="25"/>
  <c r="AR39" i="25"/>
  <c r="AR40" i="25"/>
  <c r="AR38" i="25"/>
  <c r="AR37" i="25"/>
  <c r="AR36" i="25"/>
  <c r="AS35" i="25"/>
  <c r="AO58" i="25"/>
  <c r="AO57" i="25"/>
  <c r="AP56" i="25"/>
  <c r="AO59" i="25"/>
  <c r="AO60" i="25"/>
  <c r="AO183" i="25"/>
  <c r="AE26" i="25"/>
  <c r="AE181" i="25"/>
  <c r="AQ121" i="25"/>
  <c r="AQ120" i="25"/>
  <c r="AR119" i="25"/>
  <c r="AQ123" i="25"/>
  <c r="AQ122" i="25"/>
  <c r="AQ116" i="25"/>
  <c r="AQ115" i="25"/>
  <c r="AQ114" i="25"/>
  <c r="AQ113" i="25"/>
  <c r="AR112" i="25"/>
  <c r="AQ136" i="25"/>
  <c r="AQ137" i="25"/>
  <c r="AQ135" i="25"/>
  <c r="AQ134" i="25"/>
  <c r="AR133" i="25"/>
  <c r="AQ130" i="25"/>
  <c r="AQ128" i="25"/>
  <c r="AQ127" i="25"/>
  <c r="AR126" i="25"/>
  <c r="AQ129" i="25"/>
  <c r="AR79" i="25"/>
  <c r="AR78" i="25"/>
  <c r="AS77" i="25"/>
  <c r="AR81" i="25"/>
  <c r="AR80" i="25"/>
  <c r="AE22" i="25"/>
  <c r="AF21" i="25"/>
  <c r="W64" i="25"/>
  <c r="W143" i="25"/>
  <c r="V151" i="25"/>
  <c r="V161" i="25"/>
  <c r="V166" i="25"/>
  <c r="Q29" i="27"/>
  <c r="Q31" i="27"/>
  <c r="W165" i="25"/>
  <c r="Q26" i="27"/>
  <c r="W184" i="25"/>
  <c r="W185" i="25"/>
  <c r="W154" i="25"/>
  <c r="W156" i="25"/>
  <c r="AS80" i="25"/>
  <c r="AS79" i="25"/>
  <c r="AS78" i="25"/>
  <c r="AT77" i="25"/>
  <c r="AS81" i="25"/>
  <c r="AR122" i="25"/>
  <c r="AR123" i="25"/>
  <c r="AR121" i="25"/>
  <c r="AR120" i="25"/>
  <c r="AS119" i="25"/>
  <c r="AR130" i="25"/>
  <c r="AR128" i="25"/>
  <c r="AR127" i="25"/>
  <c r="AS126" i="25"/>
  <c r="AR129" i="25"/>
  <c r="AR137" i="25"/>
  <c r="AR135" i="25"/>
  <c r="AR134" i="25"/>
  <c r="AS133" i="25"/>
  <c r="AR136" i="25"/>
  <c r="AS52" i="25"/>
  <c r="AS53" i="25"/>
  <c r="AS51" i="25"/>
  <c r="AS50" i="25"/>
  <c r="AT49" i="25"/>
  <c r="AR102" i="25"/>
  <c r="AR100" i="25"/>
  <c r="AR99" i="25"/>
  <c r="AS98" i="25"/>
  <c r="AR101" i="25"/>
  <c r="AR114" i="25"/>
  <c r="AR113" i="25"/>
  <c r="AS112" i="25"/>
  <c r="AR116" i="25"/>
  <c r="AR115" i="25"/>
  <c r="AR94" i="25"/>
  <c r="AR95" i="25"/>
  <c r="AR93" i="25"/>
  <c r="AR92" i="25"/>
  <c r="AS91" i="25"/>
  <c r="AS45" i="25"/>
  <c r="AS44" i="25"/>
  <c r="AS43" i="25"/>
  <c r="AT42" i="25"/>
  <c r="AS46" i="25"/>
  <c r="AS47" i="25"/>
  <c r="AR88" i="25"/>
  <c r="AR86" i="25"/>
  <c r="AR85" i="25"/>
  <c r="AS84" i="25"/>
  <c r="AR87" i="25"/>
  <c r="AF23" i="25"/>
  <c r="AF25" i="25"/>
  <c r="AF24" i="25"/>
  <c r="AR32" i="25"/>
  <c r="AR33" i="25"/>
  <c r="AR30" i="25"/>
  <c r="AR29" i="25"/>
  <c r="AS28" i="25"/>
  <c r="AR31" i="25"/>
  <c r="AS38" i="25"/>
  <c r="AS37" i="25"/>
  <c r="AS36" i="25"/>
  <c r="AT35" i="25"/>
  <c r="AS39" i="25"/>
  <c r="AS40" i="25"/>
  <c r="AR108" i="25"/>
  <c r="AR109" i="25"/>
  <c r="AR107" i="25"/>
  <c r="AR106" i="25"/>
  <c r="AS105" i="25"/>
  <c r="AR73" i="25"/>
  <c r="AR72" i="25"/>
  <c r="AR71" i="25"/>
  <c r="AS70" i="25"/>
  <c r="AR74" i="25"/>
  <c r="AP59" i="25"/>
  <c r="AP60" i="25"/>
  <c r="AP183" i="25"/>
  <c r="AP58" i="25"/>
  <c r="AP57" i="25"/>
  <c r="AQ56" i="25"/>
  <c r="X63" i="25"/>
  <c r="X65" i="25"/>
  <c r="X141" i="25"/>
  <c r="X148" i="25"/>
  <c r="W68" i="25"/>
  <c r="W144" i="25"/>
  <c r="W149" i="25"/>
  <c r="W145" i="25"/>
  <c r="W150" i="25"/>
  <c r="AS100" i="25"/>
  <c r="AS99" i="25"/>
  <c r="AT98" i="25"/>
  <c r="AS102" i="25"/>
  <c r="AS101" i="25"/>
  <c r="AT52" i="25"/>
  <c r="AT51" i="25"/>
  <c r="AT50" i="25"/>
  <c r="AU49" i="25"/>
  <c r="AT53" i="25"/>
  <c r="AS129" i="25"/>
  <c r="AS128" i="25"/>
  <c r="AS127" i="25"/>
  <c r="AT126" i="25"/>
  <c r="AS130" i="25"/>
  <c r="AS86" i="25"/>
  <c r="AS85" i="25"/>
  <c r="AT84" i="25"/>
  <c r="AS88" i="25"/>
  <c r="AS87" i="25"/>
  <c r="AS123" i="25"/>
  <c r="AS121" i="25"/>
  <c r="AS120" i="25"/>
  <c r="AT119" i="25"/>
  <c r="AS122" i="25"/>
  <c r="AT80" i="25"/>
  <c r="AT81" i="25"/>
  <c r="AT79" i="25"/>
  <c r="AT78" i="25"/>
  <c r="AU77" i="25"/>
  <c r="AT44" i="25"/>
  <c r="AT43" i="25"/>
  <c r="AU42" i="25"/>
  <c r="AT46" i="25"/>
  <c r="AT47" i="25"/>
  <c r="AT45" i="25"/>
  <c r="AS32" i="25"/>
  <c r="AS33" i="25"/>
  <c r="AS30" i="25"/>
  <c r="AS29" i="25"/>
  <c r="AT28" i="25"/>
  <c r="AS31" i="25"/>
  <c r="AS137" i="25"/>
  <c r="AS136" i="25"/>
  <c r="AS135" i="25"/>
  <c r="AS134" i="25"/>
  <c r="AT133" i="25"/>
  <c r="AS107" i="25"/>
  <c r="AS106" i="25"/>
  <c r="AT105" i="25"/>
  <c r="AS108" i="25"/>
  <c r="AS109" i="25"/>
  <c r="AT37" i="25"/>
  <c r="AT36" i="25"/>
  <c r="AU35" i="25"/>
  <c r="AT38" i="25"/>
  <c r="AT39" i="25"/>
  <c r="AT40" i="25"/>
  <c r="AS94" i="25"/>
  <c r="AS93" i="25"/>
  <c r="AS92" i="25"/>
  <c r="AT91" i="25"/>
  <c r="AS95" i="25"/>
  <c r="AF26" i="25"/>
  <c r="AF181" i="25"/>
  <c r="AS74" i="25"/>
  <c r="AS73" i="25"/>
  <c r="AS72" i="25"/>
  <c r="AS71" i="25"/>
  <c r="AT70" i="25"/>
  <c r="AS115" i="25"/>
  <c r="AS116" i="25"/>
  <c r="AS114" i="25"/>
  <c r="AS113" i="25"/>
  <c r="AT112" i="25"/>
  <c r="AQ60" i="25"/>
  <c r="AQ183" i="25"/>
  <c r="AQ58" i="25"/>
  <c r="AQ57" i="25"/>
  <c r="AR56" i="25"/>
  <c r="AQ59" i="25"/>
  <c r="AF182" i="25"/>
  <c r="AF22" i="25"/>
  <c r="AG21" i="25"/>
  <c r="X67" i="25"/>
  <c r="R36" i="27"/>
  <c r="R40" i="27"/>
  <c r="X66" i="25"/>
  <c r="R24" i="27"/>
  <c r="R29" i="27"/>
  <c r="R31" i="27"/>
  <c r="X165" i="25"/>
  <c r="W151" i="25"/>
  <c r="W161" i="25"/>
  <c r="W166" i="25"/>
  <c r="X64" i="25"/>
  <c r="AT32" i="25"/>
  <c r="AT33" i="25"/>
  <c r="AT30" i="25"/>
  <c r="AT29" i="25"/>
  <c r="AU28" i="25"/>
  <c r="AT31" i="25"/>
  <c r="AT123" i="25"/>
  <c r="AT122" i="25"/>
  <c r="AT121" i="25"/>
  <c r="AT120" i="25"/>
  <c r="AU119" i="25"/>
  <c r="AT87" i="25"/>
  <c r="AT86" i="25"/>
  <c r="AT85" i="25"/>
  <c r="AU84" i="25"/>
  <c r="AT88" i="25"/>
  <c r="AT136" i="25"/>
  <c r="AT137" i="25"/>
  <c r="AT135" i="25"/>
  <c r="AT134" i="25"/>
  <c r="AU133" i="25"/>
  <c r="AT114" i="25"/>
  <c r="AT113" i="25"/>
  <c r="AU112" i="25"/>
  <c r="AT115" i="25"/>
  <c r="AT116" i="25"/>
  <c r="AU44" i="25"/>
  <c r="AU43" i="25"/>
  <c r="AV42" i="25"/>
  <c r="AU45" i="25"/>
  <c r="AU46" i="25"/>
  <c r="AU47" i="25"/>
  <c r="AT130" i="25"/>
  <c r="AT128" i="25"/>
  <c r="AT127" i="25"/>
  <c r="AU126" i="25"/>
  <c r="AT129" i="25"/>
  <c r="AT109" i="25"/>
  <c r="AT108" i="25"/>
  <c r="AT107" i="25"/>
  <c r="AT106" i="25"/>
  <c r="AU105" i="25"/>
  <c r="AU79" i="25"/>
  <c r="AU78" i="25"/>
  <c r="AV77" i="25"/>
  <c r="AU81" i="25"/>
  <c r="AU80" i="25"/>
  <c r="AT101" i="25"/>
  <c r="AT100" i="25"/>
  <c r="AT99" i="25"/>
  <c r="AU98" i="25"/>
  <c r="AT102" i="25"/>
  <c r="AG23" i="25"/>
  <c r="AG22" i="25"/>
  <c r="AH21" i="25"/>
  <c r="AG25" i="25"/>
  <c r="AG24" i="25"/>
  <c r="AR58" i="25"/>
  <c r="AR57" i="25"/>
  <c r="AS56" i="25"/>
  <c r="AR59" i="25"/>
  <c r="AR60" i="25"/>
  <c r="AR183" i="25"/>
  <c r="AT94" i="25"/>
  <c r="AT93" i="25"/>
  <c r="AT92" i="25"/>
  <c r="AU91" i="25"/>
  <c r="AT95" i="25"/>
  <c r="AU39" i="25"/>
  <c r="AU40" i="25"/>
  <c r="AU37" i="25"/>
  <c r="AU36" i="25"/>
  <c r="AV35" i="25"/>
  <c r="AU38" i="25"/>
  <c r="AU53" i="25"/>
  <c r="AU52" i="25"/>
  <c r="AU51" i="25"/>
  <c r="AU50" i="25"/>
  <c r="AV49" i="25"/>
  <c r="AT74" i="25"/>
  <c r="AT72" i="25"/>
  <c r="AT71" i="25"/>
  <c r="AU70" i="25"/>
  <c r="AT73" i="25"/>
  <c r="R26" i="27"/>
  <c r="X184" i="25"/>
  <c r="X185" i="25"/>
  <c r="X154" i="25"/>
  <c r="X156" i="25"/>
  <c r="X143" i="25"/>
  <c r="X144" i="25"/>
  <c r="X149" i="25"/>
  <c r="Y63" i="25"/>
  <c r="Y66" i="25"/>
  <c r="S24" i="27"/>
  <c r="X68" i="25"/>
  <c r="AH23" i="25"/>
  <c r="AH25" i="25"/>
  <c r="AH24" i="25"/>
  <c r="AU95" i="25"/>
  <c r="AU94" i="25"/>
  <c r="AU93" i="25"/>
  <c r="AU92" i="25"/>
  <c r="AV91" i="25"/>
  <c r="AS59" i="25"/>
  <c r="AS58" i="25"/>
  <c r="AS57" i="25"/>
  <c r="AT56" i="25"/>
  <c r="AS60" i="25"/>
  <c r="AS183" i="25"/>
  <c r="AU109" i="25"/>
  <c r="AU107" i="25"/>
  <c r="AU106" i="25"/>
  <c r="AV105" i="25"/>
  <c r="AU108" i="25"/>
  <c r="AV44" i="25"/>
  <c r="AV43" i="25"/>
  <c r="AW42" i="25"/>
  <c r="AV46" i="25"/>
  <c r="AV47" i="25"/>
  <c r="AV45" i="25"/>
  <c r="AV39" i="25"/>
  <c r="AV40" i="25"/>
  <c r="AV38" i="25"/>
  <c r="AV37" i="25"/>
  <c r="AV36" i="25"/>
  <c r="AW35" i="25"/>
  <c r="AU135" i="25"/>
  <c r="AU134" i="25"/>
  <c r="AV133" i="25"/>
  <c r="AU137" i="25"/>
  <c r="AU136" i="25"/>
  <c r="AU88" i="25"/>
  <c r="AU86" i="25"/>
  <c r="AU85" i="25"/>
  <c r="AV84" i="25"/>
  <c r="AU87" i="25"/>
  <c r="AU74" i="25"/>
  <c r="AU73" i="25"/>
  <c r="AU72" i="25"/>
  <c r="AU71" i="25"/>
  <c r="AV70" i="25"/>
  <c r="AG26" i="25"/>
  <c r="AG181" i="25"/>
  <c r="AU100" i="25"/>
  <c r="AU99" i="25"/>
  <c r="AV98" i="25"/>
  <c r="AU102" i="25"/>
  <c r="AU101" i="25"/>
  <c r="AU114" i="25"/>
  <c r="AU113" i="25"/>
  <c r="AV112" i="25"/>
  <c r="AU116" i="25"/>
  <c r="AU115" i="25"/>
  <c r="AU123" i="25"/>
  <c r="AU121" i="25"/>
  <c r="AU120" i="25"/>
  <c r="AV119" i="25"/>
  <c r="AU122" i="25"/>
  <c r="AG182" i="25"/>
  <c r="AU128" i="25"/>
  <c r="AU127" i="25"/>
  <c r="AV126" i="25"/>
  <c r="AU130" i="25"/>
  <c r="AU129" i="25"/>
  <c r="AU31" i="25"/>
  <c r="AU32" i="25"/>
  <c r="AU33" i="25"/>
  <c r="AU30" i="25"/>
  <c r="AU29" i="25"/>
  <c r="AV28" i="25"/>
  <c r="AV52" i="25"/>
  <c r="AV51" i="25"/>
  <c r="AV50" i="25"/>
  <c r="AW49" i="25"/>
  <c r="AV53" i="25"/>
  <c r="AV80" i="25"/>
  <c r="AV81" i="25"/>
  <c r="AV79" i="25"/>
  <c r="AV78" i="25"/>
  <c r="AW77" i="25"/>
  <c r="X145" i="25"/>
  <c r="X150" i="25"/>
  <c r="X151" i="25"/>
  <c r="X161" i="25"/>
  <c r="X166" i="25"/>
  <c r="Y65" i="25"/>
  <c r="Y141" i="25"/>
  <c r="Y148" i="25"/>
  <c r="Y67" i="25"/>
  <c r="S36" i="27"/>
  <c r="S40" i="27"/>
  <c r="S26" i="27"/>
  <c r="Y184" i="25"/>
  <c r="Y185" i="25"/>
  <c r="Y154" i="25"/>
  <c r="Y156" i="25"/>
  <c r="S29" i="27"/>
  <c r="S31" i="27"/>
  <c r="Y165" i="25"/>
  <c r="AW51" i="25"/>
  <c r="AW50" i="25"/>
  <c r="AX49" i="25"/>
  <c r="AW53" i="25"/>
  <c r="AW52" i="25"/>
  <c r="AV30" i="25"/>
  <c r="AV29" i="25"/>
  <c r="AW28" i="25"/>
  <c r="AV32" i="25"/>
  <c r="AV33" i="25"/>
  <c r="AV31" i="25"/>
  <c r="AV123" i="25"/>
  <c r="AV121" i="25"/>
  <c r="AV120" i="25"/>
  <c r="AW119" i="25"/>
  <c r="AV122" i="25"/>
  <c r="AV116" i="25"/>
  <c r="AV115" i="25"/>
  <c r="AV114" i="25"/>
  <c r="AV113" i="25"/>
  <c r="AW112" i="25"/>
  <c r="AV109" i="25"/>
  <c r="AV107" i="25"/>
  <c r="AV106" i="25"/>
  <c r="AW105" i="25"/>
  <c r="AV108" i="25"/>
  <c r="AV87" i="25"/>
  <c r="AV86" i="25"/>
  <c r="AV85" i="25"/>
  <c r="AW84" i="25"/>
  <c r="AV88" i="25"/>
  <c r="AW44" i="25"/>
  <c r="AW43" i="25"/>
  <c r="AX42" i="25"/>
  <c r="AW45" i="25"/>
  <c r="AW46" i="25"/>
  <c r="AW47" i="25"/>
  <c r="AV102" i="25"/>
  <c r="AV100" i="25"/>
  <c r="AV99" i="25"/>
  <c r="AW98" i="25"/>
  <c r="AV101" i="25"/>
  <c r="AT58" i="25"/>
  <c r="AT57" i="25"/>
  <c r="AU56" i="25"/>
  <c r="AT59" i="25"/>
  <c r="AT60" i="25"/>
  <c r="AT183" i="25"/>
  <c r="AH26" i="25"/>
  <c r="AH181" i="25"/>
  <c r="AV130" i="25"/>
  <c r="AV129" i="25"/>
  <c r="AV128" i="25"/>
  <c r="AV127" i="25"/>
  <c r="AW126" i="25"/>
  <c r="AW37" i="25"/>
  <c r="AW36" i="25"/>
  <c r="AX35" i="25"/>
  <c r="AW38" i="25"/>
  <c r="AW39" i="25"/>
  <c r="AW40" i="25"/>
  <c r="AW81" i="25"/>
  <c r="AW80" i="25"/>
  <c r="AW79" i="25"/>
  <c r="AW78" i="25"/>
  <c r="AX77" i="25"/>
  <c r="AV74" i="25"/>
  <c r="AV72" i="25"/>
  <c r="AV71" i="25"/>
  <c r="AW70" i="25"/>
  <c r="AV73" i="25"/>
  <c r="AV137" i="25"/>
  <c r="AV136" i="25"/>
  <c r="AV135" i="25"/>
  <c r="AV134" i="25"/>
  <c r="AW133" i="25"/>
  <c r="AV94" i="25"/>
  <c r="AV93" i="25"/>
  <c r="AV92" i="25"/>
  <c r="AW91" i="25"/>
  <c r="AV95" i="25"/>
  <c r="AH182" i="25"/>
  <c r="AH22" i="25"/>
  <c r="AI21" i="25"/>
  <c r="Y64" i="25"/>
  <c r="AW107" i="25"/>
  <c r="AW106" i="25"/>
  <c r="AX105" i="25"/>
  <c r="AW109" i="25"/>
  <c r="AW108" i="25"/>
  <c r="AW136" i="25"/>
  <c r="AW135" i="25"/>
  <c r="AW134" i="25"/>
  <c r="AX133" i="25"/>
  <c r="AW137" i="25"/>
  <c r="AX39" i="25"/>
  <c r="AX40" i="25"/>
  <c r="AX37" i="25"/>
  <c r="AX36" i="25"/>
  <c r="AY35" i="25"/>
  <c r="AX38" i="25"/>
  <c r="AU58" i="25"/>
  <c r="AU57" i="25"/>
  <c r="AV56" i="25"/>
  <c r="AU60" i="25"/>
  <c r="AU183" i="25"/>
  <c r="AU59" i="25"/>
  <c r="AW102" i="25"/>
  <c r="AW100" i="25"/>
  <c r="AW99" i="25"/>
  <c r="AX98" i="25"/>
  <c r="AW101" i="25"/>
  <c r="AW114" i="25"/>
  <c r="AW113" i="25"/>
  <c r="AX112" i="25"/>
  <c r="AW116" i="25"/>
  <c r="AW115" i="25"/>
  <c r="AW121" i="25"/>
  <c r="AW120" i="25"/>
  <c r="AX119" i="25"/>
  <c r="AW123" i="25"/>
  <c r="AW122" i="25"/>
  <c r="AW30" i="25"/>
  <c r="AW29" i="25"/>
  <c r="AX28" i="25"/>
  <c r="AW32" i="25"/>
  <c r="AW33" i="25"/>
  <c r="AW31" i="25"/>
  <c r="AX79" i="25"/>
  <c r="AX78" i="25"/>
  <c r="AY77" i="25"/>
  <c r="AX80" i="25"/>
  <c r="AX81" i="25"/>
  <c r="AW129" i="25"/>
  <c r="AW128" i="25"/>
  <c r="AW127" i="25"/>
  <c r="AX126" i="25"/>
  <c r="AW130" i="25"/>
  <c r="AI24" i="25"/>
  <c r="AI25" i="25"/>
  <c r="AI23" i="25"/>
  <c r="AW95" i="25"/>
  <c r="AW93" i="25"/>
  <c r="AW92" i="25"/>
  <c r="AX91" i="25"/>
  <c r="AW94" i="25"/>
  <c r="AW73" i="25"/>
  <c r="AW72" i="25"/>
  <c r="AW71" i="25"/>
  <c r="AX70" i="25"/>
  <c r="AW74" i="25"/>
  <c r="AX44" i="25"/>
  <c r="AX43" i="25"/>
  <c r="AY42" i="25"/>
  <c r="AX46" i="25"/>
  <c r="AX47" i="25"/>
  <c r="AX45" i="25"/>
  <c r="AW86" i="25"/>
  <c r="AW85" i="25"/>
  <c r="AX84" i="25"/>
  <c r="AW88" i="25"/>
  <c r="AW87" i="25"/>
  <c r="AX53" i="25"/>
  <c r="AX51" i="25"/>
  <c r="AX50" i="25"/>
  <c r="AY49" i="25"/>
  <c r="AX52" i="25"/>
  <c r="Y143" i="25"/>
  <c r="Y68" i="25"/>
  <c r="Z63" i="25"/>
  <c r="AV58" i="25"/>
  <c r="AV57" i="25"/>
  <c r="AW56" i="25"/>
  <c r="AV59" i="25"/>
  <c r="AV60" i="25"/>
  <c r="AV183" i="25"/>
  <c r="AY51" i="25"/>
  <c r="AY50" i="25"/>
  <c r="AZ49" i="25"/>
  <c r="AY53" i="25"/>
  <c r="AY52" i="25"/>
  <c r="AX94" i="25"/>
  <c r="AX95" i="25"/>
  <c r="AX93" i="25"/>
  <c r="AX92" i="25"/>
  <c r="AY91" i="25"/>
  <c r="AY39" i="25"/>
  <c r="AY40" i="25"/>
  <c r="AY37" i="25"/>
  <c r="AY36" i="25"/>
  <c r="AZ35" i="25"/>
  <c r="AY38" i="25"/>
  <c r="AX74" i="25"/>
  <c r="AX73" i="25"/>
  <c r="AX72" i="25"/>
  <c r="AX71" i="25"/>
  <c r="AY70" i="25"/>
  <c r="AX86" i="25"/>
  <c r="AX85" i="25"/>
  <c r="AY84" i="25"/>
  <c r="AX87" i="25"/>
  <c r="AX88" i="25"/>
  <c r="AX135" i="25"/>
  <c r="AX134" i="25"/>
  <c r="AY133" i="25"/>
  <c r="AX137" i="25"/>
  <c r="AX136" i="25"/>
  <c r="AX107" i="25"/>
  <c r="AX106" i="25"/>
  <c r="AY105" i="25"/>
  <c r="AX108" i="25"/>
  <c r="AX109" i="25"/>
  <c r="AX130" i="25"/>
  <c r="AX128" i="25"/>
  <c r="AX127" i="25"/>
  <c r="AY126" i="25"/>
  <c r="AX129" i="25"/>
  <c r="AX116" i="25"/>
  <c r="AX114" i="25"/>
  <c r="AX113" i="25"/>
  <c r="AY112" i="25"/>
  <c r="AX115" i="25"/>
  <c r="AI22" i="25"/>
  <c r="AJ21" i="25"/>
  <c r="AX122" i="25"/>
  <c r="AX121" i="25"/>
  <c r="AX120" i="25"/>
  <c r="AY119" i="25"/>
  <c r="AX123" i="25"/>
  <c r="AY44" i="25"/>
  <c r="AY43" i="25"/>
  <c r="AZ42" i="25"/>
  <c r="AY45" i="25"/>
  <c r="AY46" i="25"/>
  <c r="AY47" i="25"/>
  <c r="AI26" i="25"/>
  <c r="AI181" i="25"/>
  <c r="AY81" i="25"/>
  <c r="AY79" i="25"/>
  <c r="AY78" i="25"/>
  <c r="AZ77" i="25"/>
  <c r="AY80" i="25"/>
  <c r="AX31" i="25"/>
  <c r="AX30" i="25"/>
  <c r="AX29" i="25"/>
  <c r="AY28" i="25"/>
  <c r="AX32" i="25"/>
  <c r="AX33" i="25"/>
  <c r="AX100" i="25"/>
  <c r="AX99" i="25"/>
  <c r="AY98" i="25"/>
  <c r="AX102" i="25"/>
  <c r="AX101" i="25"/>
  <c r="AI182" i="25"/>
  <c r="Z67" i="25"/>
  <c r="T36" i="27"/>
  <c r="T40" i="27"/>
  <c r="Z66" i="25"/>
  <c r="T24" i="27"/>
  <c r="Z65" i="25"/>
  <c r="Y145" i="25"/>
  <c r="Y150" i="25"/>
  <c r="Y144" i="25"/>
  <c r="Y149" i="25"/>
  <c r="AZ45" i="25"/>
  <c r="AZ44" i="25"/>
  <c r="AZ43" i="25"/>
  <c r="BA42" i="25"/>
  <c r="AZ46" i="25"/>
  <c r="AZ47" i="25"/>
  <c r="AY128" i="25"/>
  <c r="AY127" i="25"/>
  <c r="AZ126" i="25"/>
  <c r="AY130" i="25"/>
  <c r="AY129" i="25"/>
  <c r="AZ38" i="25"/>
  <c r="AZ37" i="25"/>
  <c r="AZ36" i="25"/>
  <c r="BA35" i="25"/>
  <c r="AZ39" i="25"/>
  <c r="AZ40" i="25"/>
  <c r="AY31" i="25"/>
  <c r="AY30" i="25"/>
  <c r="AY29" i="25"/>
  <c r="AZ28" i="25"/>
  <c r="AY32" i="25"/>
  <c r="AY33" i="25"/>
  <c r="AY122" i="25"/>
  <c r="AY121" i="25"/>
  <c r="AY120" i="25"/>
  <c r="AZ119" i="25"/>
  <c r="AY123" i="25"/>
  <c r="AY86" i="25"/>
  <c r="AY85" i="25"/>
  <c r="AZ84" i="25"/>
  <c r="AY87" i="25"/>
  <c r="AY88" i="25"/>
  <c r="AZ81" i="25"/>
  <c r="AZ80" i="25"/>
  <c r="AZ79" i="25"/>
  <c r="AZ78" i="25"/>
  <c r="BA77" i="25"/>
  <c r="AY114" i="25"/>
  <c r="AY113" i="25"/>
  <c r="AZ112" i="25"/>
  <c r="AY116" i="25"/>
  <c r="AY115" i="25"/>
  <c r="AY109" i="25"/>
  <c r="AY107" i="25"/>
  <c r="AY106" i="25"/>
  <c r="AZ105" i="25"/>
  <c r="AY108" i="25"/>
  <c r="AY135" i="25"/>
  <c r="AY134" i="25"/>
  <c r="AZ133" i="25"/>
  <c r="AY137" i="25"/>
  <c r="AY136" i="25"/>
  <c r="AZ53" i="25"/>
  <c r="AZ52" i="25"/>
  <c r="AZ51" i="25"/>
  <c r="AZ50" i="25"/>
  <c r="BA49" i="25"/>
  <c r="AJ23" i="25"/>
  <c r="AJ24" i="25"/>
  <c r="AJ25" i="25"/>
  <c r="AY72" i="25"/>
  <c r="AY71" i="25"/>
  <c r="AZ70" i="25"/>
  <c r="AY73" i="25"/>
  <c r="AY74" i="25"/>
  <c r="AY93" i="25"/>
  <c r="AY92" i="25"/>
  <c r="AZ91" i="25"/>
  <c r="AY94" i="25"/>
  <c r="AY95" i="25"/>
  <c r="AW58" i="25"/>
  <c r="AW57" i="25"/>
  <c r="AX56" i="25"/>
  <c r="AW60" i="25"/>
  <c r="AW183" i="25"/>
  <c r="AW59" i="25"/>
  <c r="AY101" i="25"/>
  <c r="AY102" i="25"/>
  <c r="AY100" i="25"/>
  <c r="AY99" i="25"/>
  <c r="AZ98" i="25"/>
  <c r="Y151" i="25"/>
  <c r="Y161" i="25"/>
  <c r="Y166" i="25"/>
  <c r="Z141" i="25"/>
  <c r="Z148" i="25"/>
  <c r="Z64" i="25"/>
  <c r="T26" i="27"/>
  <c r="Z184" i="25"/>
  <c r="Z185" i="25"/>
  <c r="Z154" i="25"/>
  <c r="Z156" i="25"/>
  <c r="T29" i="27"/>
  <c r="T31" i="27"/>
  <c r="Z165" i="25"/>
  <c r="AZ74" i="25"/>
  <c r="AZ72" i="25"/>
  <c r="AZ71" i="25"/>
  <c r="BA70" i="25"/>
  <c r="AZ73" i="25"/>
  <c r="BA53" i="25"/>
  <c r="BA51" i="25"/>
  <c r="BA50" i="25"/>
  <c r="BB49" i="25"/>
  <c r="BA52" i="25"/>
  <c r="BA38" i="25"/>
  <c r="BA39" i="25"/>
  <c r="BA40" i="25"/>
  <c r="BA37" i="25"/>
  <c r="BA36" i="25"/>
  <c r="BB35" i="25"/>
  <c r="AZ129" i="25"/>
  <c r="AZ128" i="25"/>
  <c r="AZ127" i="25"/>
  <c r="BA126" i="25"/>
  <c r="AZ130" i="25"/>
  <c r="AZ93" i="25"/>
  <c r="AZ92" i="25"/>
  <c r="BA91" i="25"/>
  <c r="AZ94" i="25"/>
  <c r="AZ95" i="25"/>
  <c r="AZ30" i="25"/>
  <c r="AZ29" i="25"/>
  <c r="BA28" i="25"/>
  <c r="AZ31" i="25"/>
  <c r="AZ32" i="25"/>
  <c r="AZ33" i="25"/>
  <c r="BA44" i="25"/>
  <c r="BA43" i="25"/>
  <c r="BB42" i="25"/>
  <c r="BA46" i="25"/>
  <c r="BA47" i="25"/>
  <c r="BA45" i="25"/>
  <c r="AZ87" i="25"/>
  <c r="AZ86" i="25"/>
  <c r="AZ85" i="25"/>
  <c r="BA84" i="25"/>
  <c r="AZ88" i="25"/>
  <c r="AZ101" i="25"/>
  <c r="AZ100" i="25"/>
  <c r="AZ99" i="25"/>
  <c r="BA98" i="25"/>
  <c r="AZ102" i="25"/>
  <c r="AX58" i="25"/>
  <c r="AX57" i="25"/>
  <c r="AY56" i="25"/>
  <c r="AX59" i="25"/>
  <c r="AX60" i="25"/>
  <c r="AX183" i="25"/>
  <c r="AZ108" i="25"/>
  <c r="AZ109" i="25"/>
  <c r="AZ107" i="25"/>
  <c r="AZ106" i="25"/>
  <c r="BA105" i="25"/>
  <c r="AZ135" i="25"/>
  <c r="AZ134" i="25"/>
  <c r="BA133" i="25"/>
  <c r="AZ136" i="25"/>
  <c r="AZ137" i="25"/>
  <c r="AZ116" i="25"/>
  <c r="AZ115" i="25"/>
  <c r="AZ114" i="25"/>
  <c r="AZ113" i="25"/>
  <c r="BA112" i="25"/>
  <c r="BA81" i="25"/>
  <c r="BA80" i="25"/>
  <c r="BA79" i="25"/>
  <c r="BA78" i="25"/>
  <c r="BB77" i="25"/>
  <c r="AZ123" i="25"/>
  <c r="AZ121" i="25"/>
  <c r="AZ120" i="25"/>
  <c r="BA119" i="25"/>
  <c r="AZ122" i="25"/>
  <c r="AJ26" i="25"/>
  <c r="AJ181" i="25"/>
  <c r="AJ22" i="25"/>
  <c r="AK21" i="25"/>
  <c r="AJ182" i="25"/>
  <c r="AA63" i="25"/>
  <c r="Z68" i="25"/>
  <c r="Z143" i="25"/>
  <c r="BB81" i="25"/>
  <c r="BB79" i="25"/>
  <c r="BB78" i="25"/>
  <c r="BC77" i="25"/>
  <c r="BB80" i="25"/>
  <c r="BA87" i="25"/>
  <c r="BA88" i="25"/>
  <c r="BA86" i="25"/>
  <c r="BA85" i="25"/>
  <c r="BB84" i="25"/>
  <c r="BB44" i="25"/>
  <c r="BB43" i="25"/>
  <c r="BC42" i="25"/>
  <c r="BB45" i="25"/>
  <c r="BB46" i="25"/>
  <c r="BB47" i="25"/>
  <c r="BB38" i="25"/>
  <c r="BB37" i="25"/>
  <c r="BB36" i="25"/>
  <c r="BC35" i="25"/>
  <c r="BB39" i="25"/>
  <c r="BB40" i="25"/>
  <c r="BA121" i="25"/>
  <c r="BA120" i="25"/>
  <c r="BB119" i="25"/>
  <c r="BA122" i="25"/>
  <c r="BA123" i="25"/>
  <c r="BA129" i="25"/>
  <c r="BA128" i="25"/>
  <c r="BA127" i="25"/>
  <c r="BB126" i="25"/>
  <c r="BA130" i="25"/>
  <c r="BA137" i="25"/>
  <c r="BA136" i="25"/>
  <c r="BA135" i="25"/>
  <c r="BA134" i="25"/>
  <c r="BB133" i="25"/>
  <c r="BA73" i="25"/>
  <c r="BA72" i="25"/>
  <c r="BA71" i="25"/>
  <c r="BB70" i="25"/>
  <c r="BA74" i="25"/>
  <c r="BA100" i="25"/>
  <c r="BA99" i="25"/>
  <c r="BB98" i="25"/>
  <c r="BA102" i="25"/>
  <c r="BA101" i="25"/>
  <c r="BA116" i="25"/>
  <c r="BA114" i="25"/>
  <c r="BA113" i="25"/>
  <c r="BB112" i="25"/>
  <c r="BA115" i="25"/>
  <c r="BA31" i="25"/>
  <c r="BA30" i="25"/>
  <c r="BA29" i="25"/>
  <c r="BB28" i="25"/>
  <c r="BA32" i="25"/>
  <c r="BA33" i="25"/>
  <c r="AK25" i="25"/>
  <c r="AK23" i="25"/>
  <c r="AK24" i="25"/>
  <c r="AY58" i="25"/>
  <c r="AY57" i="25"/>
  <c r="AZ56" i="25"/>
  <c r="AY60" i="25"/>
  <c r="AY183" i="25"/>
  <c r="AY59" i="25"/>
  <c r="BA93" i="25"/>
  <c r="BA92" i="25"/>
  <c r="BB91" i="25"/>
  <c r="BA94" i="25"/>
  <c r="BA95" i="25"/>
  <c r="BB51" i="25"/>
  <c r="BB50" i="25"/>
  <c r="BC49" i="25"/>
  <c r="BB52" i="25"/>
  <c r="BB53" i="25"/>
  <c r="BA108" i="25"/>
  <c r="BA109" i="25"/>
  <c r="BA107" i="25"/>
  <c r="BA106" i="25"/>
  <c r="BB105" i="25"/>
  <c r="AA65" i="25"/>
  <c r="AA141" i="25"/>
  <c r="AA148" i="25"/>
  <c r="AA67" i="25"/>
  <c r="U36" i="27"/>
  <c r="U40" i="27"/>
  <c r="AA66" i="25"/>
  <c r="U24" i="27"/>
  <c r="Z144" i="25"/>
  <c r="Z149" i="25"/>
  <c r="Z145" i="25"/>
  <c r="Z150" i="25"/>
  <c r="BB135" i="25"/>
  <c r="BB134" i="25"/>
  <c r="BC133" i="25"/>
  <c r="BB136" i="25"/>
  <c r="BB137" i="25"/>
  <c r="BC46" i="25"/>
  <c r="BC47" i="25"/>
  <c r="BC45" i="25"/>
  <c r="BC44" i="25"/>
  <c r="BC43" i="25"/>
  <c r="BD42" i="25"/>
  <c r="AZ58" i="25"/>
  <c r="AZ57" i="25"/>
  <c r="BA56" i="25"/>
  <c r="AZ60" i="25"/>
  <c r="AZ183" i="25"/>
  <c r="AZ59" i="25"/>
  <c r="BB86" i="25"/>
  <c r="BB85" i="25"/>
  <c r="BC84" i="25"/>
  <c r="BB88" i="25"/>
  <c r="BB87" i="25"/>
  <c r="BB130" i="25"/>
  <c r="BB129" i="25"/>
  <c r="BB128" i="25"/>
  <c r="BB127" i="25"/>
  <c r="BC126" i="25"/>
  <c r="BB108" i="25"/>
  <c r="BB107" i="25"/>
  <c r="BB106" i="25"/>
  <c r="BC105" i="25"/>
  <c r="BB109" i="25"/>
  <c r="BB93" i="25"/>
  <c r="BB92" i="25"/>
  <c r="BC91" i="25"/>
  <c r="BB94" i="25"/>
  <c r="BB95" i="25"/>
  <c r="BB115" i="25"/>
  <c r="BB114" i="25"/>
  <c r="BB113" i="25"/>
  <c r="BC112" i="25"/>
  <c r="BB116" i="25"/>
  <c r="BB100" i="25"/>
  <c r="BB99" i="25"/>
  <c r="BC98" i="25"/>
  <c r="BB101" i="25"/>
  <c r="BB102" i="25"/>
  <c r="BB73" i="25"/>
  <c r="BB74" i="25"/>
  <c r="BB72" i="25"/>
  <c r="BB71" i="25"/>
  <c r="BC70" i="25"/>
  <c r="BC37" i="25"/>
  <c r="BC36" i="25"/>
  <c r="BD35" i="25"/>
  <c r="BC39" i="25"/>
  <c r="BC40" i="25"/>
  <c r="BC38" i="25"/>
  <c r="BC52" i="25"/>
  <c r="BC53" i="25"/>
  <c r="BC51" i="25"/>
  <c r="BC50" i="25"/>
  <c r="BD49" i="25"/>
  <c r="AK26" i="25"/>
  <c r="AK181" i="25"/>
  <c r="BB32" i="25"/>
  <c r="BB33" i="25"/>
  <c r="BB30" i="25"/>
  <c r="BB29" i="25"/>
  <c r="BC28" i="25"/>
  <c r="BB31" i="25"/>
  <c r="BB121" i="25"/>
  <c r="BB120" i="25"/>
  <c r="BC119" i="25"/>
  <c r="BB123" i="25"/>
  <c r="BB122" i="25"/>
  <c r="BC79" i="25"/>
  <c r="BC78" i="25"/>
  <c r="BD77" i="25"/>
  <c r="BC81" i="25"/>
  <c r="BC80" i="25"/>
  <c r="AK182" i="25"/>
  <c r="AK22" i="25"/>
  <c r="AL21" i="25"/>
  <c r="Z151" i="25"/>
  <c r="Z161" i="25"/>
  <c r="Z166" i="25"/>
  <c r="AA64" i="25"/>
  <c r="U26" i="27"/>
  <c r="AA184" i="25"/>
  <c r="AA185" i="25"/>
  <c r="AA154" i="25"/>
  <c r="AA156" i="25"/>
  <c r="U29" i="27"/>
  <c r="U31" i="27"/>
  <c r="AA165" i="25"/>
  <c r="BD39" i="25"/>
  <c r="BD40" i="25"/>
  <c r="BD37" i="25"/>
  <c r="BD36" i="25"/>
  <c r="BE35" i="25"/>
  <c r="BD38" i="25"/>
  <c r="BC73" i="25"/>
  <c r="BC74" i="25"/>
  <c r="BC72" i="25"/>
  <c r="BC71" i="25"/>
  <c r="BD70" i="25"/>
  <c r="BD45" i="25"/>
  <c r="BD44" i="25"/>
  <c r="BD43" i="25"/>
  <c r="BE42" i="25"/>
  <c r="BD46" i="25"/>
  <c r="BD47" i="25"/>
  <c r="BC32" i="25"/>
  <c r="BC33" i="25"/>
  <c r="BC30" i="25"/>
  <c r="BC29" i="25"/>
  <c r="BD28" i="25"/>
  <c r="BC31" i="25"/>
  <c r="BC109" i="25"/>
  <c r="BC108" i="25"/>
  <c r="BC107" i="25"/>
  <c r="BC106" i="25"/>
  <c r="BD105" i="25"/>
  <c r="BC122" i="25"/>
  <c r="BC123" i="25"/>
  <c r="BC121" i="25"/>
  <c r="BC120" i="25"/>
  <c r="BD119" i="25"/>
  <c r="BD79" i="25"/>
  <c r="BD78" i="25"/>
  <c r="BE77" i="25"/>
  <c r="BD81" i="25"/>
  <c r="BD80" i="25"/>
  <c r="BC95" i="25"/>
  <c r="BC94" i="25"/>
  <c r="BC93" i="25"/>
  <c r="BC92" i="25"/>
  <c r="BD91" i="25"/>
  <c r="BC100" i="25"/>
  <c r="BC99" i="25"/>
  <c r="BD98" i="25"/>
  <c r="BC102" i="25"/>
  <c r="BC101" i="25"/>
  <c r="BC136" i="25"/>
  <c r="BC135" i="25"/>
  <c r="BC134" i="25"/>
  <c r="BD133" i="25"/>
  <c r="BC137" i="25"/>
  <c r="AL25" i="25"/>
  <c r="AL24" i="25"/>
  <c r="AL23" i="25"/>
  <c r="BD53" i="25"/>
  <c r="BD51" i="25"/>
  <c r="BD50" i="25"/>
  <c r="BE49" i="25"/>
  <c r="BD52" i="25"/>
  <c r="BC130" i="25"/>
  <c r="BC128" i="25"/>
  <c r="BC127" i="25"/>
  <c r="BD126" i="25"/>
  <c r="BC129" i="25"/>
  <c r="BC87" i="25"/>
  <c r="BC88" i="25"/>
  <c r="BC86" i="25"/>
  <c r="BC85" i="25"/>
  <c r="BD84" i="25"/>
  <c r="BA59" i="25"/>
  <c r="BA60" i="25"/>
  <c r="BA183" i="25"/>
  <c r="BA58" i="25"/>
  <c r="BA57" i="25"/>
  <c r="BB56" i="25"/>
  <c r="BC116" i="25"/>
  <c r="BC114" i="25"/>
  <c r="BC113" i="25"/>
  <c r="BD112" i="25"/>
  <c r="BC115" i="25"/>
  <c r="AA68" i="25"/>
  <c r="AB63" i="25"/>
  <c r="AA143" i="25"/>
  <c r="BD102" i="25"/>
  <c r="BD101" i="25"/>
  <c r="BD100" i="25"/>
  <c r="BD99" i="25"/>
  <c r="BE98" i="25"/>
  <c r="BE37" i="25"/>
  <c r="BE36" i="25"/>
  <c r="BF35" i="25"/>
  <c r="BE38" i="25"/>
  <c r="BE39" i="25"/>
  <c r="BE40" i="25"/>
  <c r="BD88" i="25"/>
  <c r="BD87" i="25"/>
  <c r="BD86" i="25"/>
  <c r="BD85" i="25"/>
  <c r="BE84" i="25"/>
  <c r="BD136" i="25"/>
  <c r="BD135" i="25"/>
  <c r="BD134" i="25"/>
  <c r="BE133" i="25"/>
  <c r="BD137" i="25"/>
  <c r="BD109" i="25"/>
  <c r="BD107" i="25"/>
  <c r="BD106" i="25"/>
  <c r="BE105" i="25"/>
  <c r="BD108" i="25"/>
  <c r="BD95" i="25"/>
  <c r="BD94" i="25"/>
  <c r="BD93" i="25"/>
  <c r="BD92" i="25"/>
  <c r="BE91" i="25"/>
  <c r="BD115" i="25"/>
  <c r="BD114" i="25"/>
  <c r="BD113" i="25"/>
  <c r="BE112" i="25"/>
  <c r="BD116" i="25"/>
  <c r="BD130" i="25"/>
  <c r="BD129" i="25"/>
  <c r="BD128" i="25"/>
  <c r="BD127" i="25"/>
  <c r="BE126" i="25"/>
  <c r="AL26" i="25"/>
  <c r="AL181" i="25"/>
  <c r="BE81" i="25"/>
  <c r="BE80" i="25"/>
  <c r="BE79" i="25"/>
  <c r="BE78" i="25"/>
  <c r="BF77" i="25"/>
  <c r="BD30" i="25"/>
  <c r="BD29" i="25"/>
  <c r="BE28" i="25"/>
  <c r="BD31" i="25"/>
  <c r="BD32" i="25"/>
  <c r="BD33" i="25"/>
  <c r="BE53" i="25"/>
  <c r="BE51" i="25"/>
  <c r="BE50" i="25"/>
  <c r="BF49" i="25"/>
  <c r="BE52" i="25"/>
  <c r="AL182" i="25"/>
  <c r="BD73" i="25"/>
  <c r="BD72" i="25"/>
  <c r="BD71" i="25"/>
  <c r="BE70" i="25"/>
  <c r="BD74" i="25"/>
  <c r="BB58" i="25"/>
  <c r="BB57" i="25"/>
  <c r="BC56" i="25"/>
  <c r="BB60" i="25"/>
  <c r="BB183" i="25"/>
  <c r="BB59" i="25"/>
  <c r="BD121" i="25"/>
  <c r="BD120" i="25"/>
  <c r="BE119" i="25"/>
  <c r="BD123" i="25"/>
  <c r="BD122" i="25"/>
  <c r="BE45" i="25"/>
  <c r="BE46" i="25"/>
  <c r="BE47" i="25"/>
  <c r="BE44" i="25"/>
  <c r="BE43" i="25"/>
  <c r="BF42" i="25"/>
  <c r="AL22" i="25"/>
  <c r="AM21" i="25"/>
  <c r="AA145" i="25"/>
  <c r="AA150" i="25"/>
  <c r="AA144" i="25"/>
  <c r="AA149" i="25"/>
  <c r="AB66" i="25"/>
  <c r="AB65" i="25"/>
  <c r="AB141" i="25"/>
  <c r="AB148" i="25"/>
  <c r="AB67" i="25"/>
  <c r="V36" i="27"/>
  <c r="V40" i="27"/>
  <c r="BE116" i="25"/>
  <c r="BE114" i="25"/>
  <c r="BE113" i="25"/>
  <c r="BF112" i="25"/>
  <c r="BE115" i="25"/>
  <c r="BC60" i="25"/>
  <c r="BC183" i="25"/>
  <c r="BC58" i="25"/>
  <c r="BC57" i="25"/>
  <c r="BD56" i="25"/>
  <c r="BC59" i="25"/>
  <c r="BE109" i="25"/>
  <c r="BE107" i="25"/>
  <c r="BE106" i="25"/>
  <c r="BF105" i="25"/>
  <c r="BE108" i="25"/>
  <c r="BE123" i="25"/>
  <c r="BE122" i="25"/>
  <c r="BE121" i="25"/>
  <c r="BE120" i="25"/>
  <c r="BF119" i="25"/>
  <c r="BE30" i="25"/>
  <c r="BE29" i="25"/>
  <c r="BF28" i="25"/>
  <c r="BE31" i="25"/>
  <c r="BE32" i="25"/>
  <c r="BE33" i="25"/>
  <c r="BF52" i="25"/>
  <c r="BF53" i="25"/>
  <c r="BF51" i="25"/>
  <c r="BF50" i="25"/>
  <c r="BG49" i="25"/>
  <c r="BE136" i="25"/>
  <c r="BE137" i="25"/>
  <c r="BE135" i="25"/>
  <c r="BE134" i="25"/>
  <c r="BF133" i="25"/>
  <c r="BF39" i="25"/>
  <c r="BF40" i="25"/>
  <c r="BF37" i="25"/>
  <c r="BF36" i="25"/>
  <c r="BG35" i="25"/>
  <c r="BF38" i="25"/>
  <c r="BF81" i="25"/>
  <c r="BF80" i="25"/>
  <c r="BF79" i="25"/>
  <c r="BF78" i="25"/>
  <c r="BG77" i="25"/>
  <c r="BE94" i="25"/>
  <c r="BE93" i="25"/>
  <c r="BE92" i="25"/>
  <c r="BF91" i="25"/>
  <c r="BE95" i="25"/>
  <c r="AM23" i="25"/>
  <c r="AM25" i="25"/>
  <c r="AM24" i="25"/>
  <c r="BF46" i="25"/>
  <c r="BF47" i="25"/>
  <c r="BF45" i="25"/>
  <c r="BF44" i="25"/>
  <c r="BF43" i="25"/>
  <c r="BG42" i="25"/>
  <c r="BE101" i="25"/>
  <c r="BE102" i="25"/>
  <c r="BE100" i="25"/>
  <c r="BE99" i="25"/>
  <c r="BF98" i="25"/>
  <c r="BE72" i="25"/>
  <c r="BE71" i="25"/>
  <c r="BF70" i="25"/>
  <c r="BE73" i="25"/>
  <c r="BE74" i="25"/>
  <c r="BE129" i="25"/>
  <c r="BE130" i="25"/>
  <c r="BE128" i="25"/>
  <c r="BE127" i="25"/>
  <c r="BF126" i="25"/>
  <c r="BE88" i="25"/>
  <c r="BE86" i="25"/>
  <c r="BE85" i="25"/>
  <c r="BF84" i="25"/>
  <c r="BE87" i="25"/>
  <c r="V24" i="27"/>
  <c r="AB64" i="25"/>
  <c r="AB143" i="25"/>
  <c r="AA151" i="25"/>
  <c r="AA161" i="25"/>
  <c r="AA166" i="25"/>
  <c r="BG79" i="25"/>
  <c r="BG78" i="25"/>
  <c r="BH77" i="25"/>
  <c r="BG80" i="25"/>
  <c r="BG81" i="25"/>
  <c r="BF95" i="25"/>
  <c r="BF93" i="25"/>
  <c r="BF92" i="25"/>
  <c r="BG91" i="25"/>
  <c r="BF94" i="25"/>
  <c r="BG53" i="25"/>
  <c r="BG51" i="25"/>
  <c r="BG50" i="25"/>
  <c r="BH49" i="25"/>
  <c r="BG52" i="25"/>
  <c r="BF31" i="25"/>
  <c r="BF30" i="25"/>
  <c r="BF29" i="25"/>
  <c r="BG28" i="25"/>
  <c r="BF32" i="25"/>
  <c r="BF33" i="25"/>
  <c r="BF73" i="25"/>
  <c r="BF74" i="25"/>
  <c r="BF72" i="25"/>
  <c r="BF71" i="25"/>
  <c r="BG70" i="25"/>
  <c r="BG37" i="25"/>
  <c r="BG36" i="25"/>
  <c r="BH35" i="25"/>
  <c r="BG39" i="25"/>
  <c r="BG40" i="25"/>
  <c r="BG38" i="25"/>
  <c r="BF122" i="25"/>
  <c r="BF121" i="25"/>
  <c r="BF120" i="25"/>
  <c r="BG119" i="25"/>
  <c r="BF123" i="25"/>
  <c r="BD60" i="25"/>
  <c r="BD183" i="25"/>
  <c r="BD58" i="25"/>
  <c r="BD57" i="25"/>
  <c r="BE56" i="25"/>
  <c r="BD59" i="25"/>
  <c r="BG46" i="25"/>
  <c r="BG47" i="25"/>
  <c r="BG44" i="25"/>
  <c r="BG43" i="25"/>
  <c r="BH42" i="25"/>
  <c r="BG45" i="25"/>
  <c r="BF86" i="25"/>
  <c r="BF85" i="25"/>
  <c r="BG84" i="25"/>
  <c r="BF88" i="25"/>
  <c r="BF87" i="25"/>
  <c r="BF102" i="25"/>
  <c r="BF101" i="25"/>
  <c r="BF100" i="25"/>
  <c r="BF99" i="25"/>
  <c r="BG98" i="25"/>
  <c r="BF107" i="25"/>
  <c r="BF106" i="25"/>
  <c r="BG105" i="25"/>
  <c r="BF109" i="25"/>
  <c r="BF108" i="25"/>
  <c r="BF115" i="25"/>
  <c r="BF114" i="25"/>
  <c r="BF113" i="25"/>
  <c r="BG112" i="25"/>
  <c r="BF116" i="25"/>
  <c r="BF130" i="25"/>
  <c r="BF129" i="25"/>
  <c r="BF128" i="25"/>
  <c r="BF127" i="25"/>
  <c r="BG126" i="25"/>
  <c r="BF136" i="25"/>
  <c r="BF137" i="25"/>
  <c r="BF135" i="25"/>
  <c r="BF134" i="25"/>
  <c r="BG133" i="25"/>
  <c r="AM182" i="25"/>
  <c r="AM22" i="25"/>
  <c r="AN21" i="25"/>
  <c r="AM26" i="25"/>
  <c r="AM181" i="25"/>
  <c r="V29" i="27"/>
  <c r="V31" i="27"/>
  <c r="AB165" i="25"/>
  <c r="V26" i="27"/>
  <c r="AB184" i="25"/>
  <c r="AB185" i="25"/>
  <c r="AB154" i="25"/>
  <c r="AB156" i="25"/>
  <c r="AB68" i="25"/>
  <c r="AC63" i="25"/>
  <c r="AB145" i="25"/>
  <c r="AB150" i="25"/>
  <c r="AB144" i="25"/>
  <c r="AB149" i="25"/>
  <c r="BG102" i="25"/>
  <c r="BG100" i="25"/>
  <c r="BG99" i="25"/>
  <c r="BH98" i="25"/>
  <c r="BG101" i="25"/>
  <c r="BG123" i="25"/>
  <c r="BG121" i="25"/>
  <c r="BG120" i="25"/>
  <c r="BH119" i="25"/>
  <c r="BG122" i="25"/>
  <c r="BG108" i="25"/>
  <c r="BG107" i="25"/>
  <c r="BG106" i="25"/>
  <c r="BH105" i="25"/>
  <c r="BG109" i="25"/>
  <c r="BH51" i="25"/>
  <c r="BH50" i="25"/>
  <c r="BI49" i="25"/>
  <c r="BH53" i="25"/>
  <c r="BH52" i="25"/>
  <c r="BH81" i="25"/>
  <c r="BH80" i="25"/>
  <c r="BH79" i="25"/>
  <c r="BH78" i="25"/>
  <c r="BI77" i="25"/>
  <c r="BE59" i="25"/>
  <c r="BE60" i="25"/>
  <c r="BE183" i="25"/>
  <c r="BE58" i="25"/>
  <c r="BE57" i="25"/>
  <c r="BF56" i="25"/>
  <c r="BG93" i="25"/>
  <c r="BG92" i="25"/>
  <c r="BH91" i="25"/>
  <c r="BG94" i="25"/>
  <c r="BG95" i="25"/>
  <c r="BG137" i="25"/>
  <c r="BG135" i="25"/>
  <c r="BG134" i="25"/>
  <c r="BH133" i="25"/>
  <c r="BG136" i="25"/>
  <c r="BG86" i="25"/>
  <c r="BG85" i="25"/>
  <c r="BH84" i="25"/>
  <c r="BG88" i="25"/>
  <c r="BG87" i="25"/>
  <c r="BH38" i="25"/>
  <c r="BH39" i="25"/>
  <c r="BH40" i="25"/>
  <c r="BH37" i="25"/>
  <c r="BH36" i="25"/>
  <c r="BI35" i="25"/>
  <c r="BG72" i="25"/>
  <c r="BG71" i="25"/>
  <c r="BH70" i="25"/>
  <c r="BG73" i="25"/>
  <c r="BG74" i="25"/>
  <c r="AN23" i="25"/>
  <c r="AN24" i="25"/>
  <c r="AN25" i="25"/>
  <c r="BG129" i="25"/>
  <c r="BG128" i="25"/>
  <c r="BG127" i="25"/>
  <c r="BH126" i="25"/>
  <c r="BG130" i="25"/>
  <c r="BH46" i="25"/>
  <c r="BH47" i="25"/>
  <c r="BH44" i="25"/>
  <c r="BH43" i="25"/>
  <c r="BI42" i="25"/>
  <c r="BH45" i="25"/>
  <c r="BG32" i="25"/>
  <c r="BG33" i="25"/>
  <c r="BG31" i="25"/>
  <c r="BG30" i="25"/>
  <c r="BG29" i="25"/>
  <c r="BH28" i="25"/>
  <c r="BG116" i="25"/>
  <c r="BG114" i="25"/>
  <c r="BG113" i="25"/>
  <c r="BH112" i="25"/>
  <c r="BG115" i="25"/>
  <c r="AC66" i="25"/>
  <c r="W24" i="27"/>
  <c r="AC65" i="25"/>
  <c r="AC141" i="25"/>
  <c r="AC148" i="25"/>
  <c r="AC67" i="25"/>
  <c r="W36" i="27"/>
  <c r="W40" i="27"/>
  <c r="AB151" i="25"/>
  <c r="AB161" i="25"/>
  <c r="AB166" i="25"/>
  <c r="BH116" i="25"/>
  <c r="BH114" i="25"/>
  <c r="BH113" i="25"/>
  <c r="BI112" i="25"/>
  <c r="BH115" i="25"/>
  <c r="BH135" i="25"/>
  <c r="BH134" i="25"/>
  <c r="BI133" i="25"/>
  <c r="BH137" i="25"/>
  <c r="BH136" i="25"/>
  <c r="BH94" i="25"/>
  <c r="BH95" i="25"/>
  <c r="BH93" i="25"/>
  <c r="BH92" i="25"/>
  <c r="BI91" i="25"/>
  <c r="BH107" i="25"/>
  <c r="BH106" i="25"/>
  <c r="BI105" i="25"/>
  <c r="BH109" i="25"/>
  <c r="BH108" i="25"/>
  <c r="BI79" i="25"/>
  <c r="BI78" i="25"/>
  <c r="BJ77" i="25"/>
  <c r="BI80" i="25"/>
  <c r="BI81" i="25"/>
  <c r="BI51" i="25"/>
  <c r="BI50" i="25"/>
  <c r="BJ49" i="25"/>
  <c r="BI53" i="25"/>
  <c r="BI52" i="25"/>
  <c r="BH100" i="25"/>
  <c r="BH99" i="25"/>
  <c r="BI98" i="25"/>
  <c r="BH101" i="25"/>
  <c r="BH102" i="25"/>
  <c r="BI45" i="25"/>
  <c r="BI44" i="25"/>
  <c r="BI43" i="25"/>
  <c r="BJ42" i="25"/>
  <c r="BI46" i="25"/>
  <c r="BI47" i="25"/>
  <c r="BH121" i="25"/>
  <c r="BH120" i="25"/>
  <c r="BI119" i="25"/>
  <c r="BH122" i="25"/>
  <c r="BH123" i="25"/>
  <c r="BH32" i="25"/>
  <c r="BH33" i="25"/>
  <c r="BH31" i="25"/>
  <c r="BH30" i="25"/>
  <c r="BH29" i="25"/>
  <c r="BI28" i="25"/>
  <c r="BH128" i="25"/>
  <c r="BH127" i="25"/>
  <c r="BI126" i="25"/>
  <c r="BH129" i="25"/>
  <c r="BH130" i="25"/>
  <c r="AN26" i="25"/>
  <c r="AN181" i="25"/>
  <c r="BH86" i="25"/>
  <c r="BH85" i="25"/>
  <c r="BI84" i="25"/>
  <c r="BH87" i="25"/>
  <c r="BH88" i="25"/>
  <c r="BF59" i="25"/>
  <c r="BF58" i="25"/>
  <c r="BF57" i="25"/>
  <c r="BG56" i="25"/>
  <c r="BF60" i="25"/>
  <c r="BF183" i="25"/>
  <c r="AN182" i="25"/>
  <c r="BH72" i="25"/>
  <c r="BH71" i="25"/>
  <c r="BI70" i="25"/>
  <c r="BH74" i="25"/>
  <c r="BH73" i="25"/>
  <c r="BI38" i="25"/>
  <c r="BI39" i="25"/>
  <c r="BI40" i="25"/>
  <c r="BI37" i="25"/>
  <c r="BI36" i="25"/>
  <c r="BJ35" i="25"/>
  <c r="AN22" i="25"/>
  <c r="AO21" i="25"/>
  <c r="AC64" i="25"/>
  <c r="AC143" i="25"/>
  <c r="W26" i="27"/>
  <c r="AC184" i="25"/>
  <c r="AC185" i="25"/>
  <c r="AC154" i="25"/>
  <c r="AC156" i="25"/>
  <c r="W29" i="27"/>
  <c r="W31" i="27"/>
  <c r="AC165" i="25"/>
  <c r="BI87" i="25"/>
  <c r="BI86" i="25"/>
  <c r="BI85" i="25"/>
  <c r="BJ84" i="25"/>
  <c r="BI88" i="25"/>
  <c r="BJ44" i="25"/>
  <c r="BJ43" i="25"/>
  <c r="BK42" i="25"/>
  <c r="BJ45" i="25"/>
  <c r="BJ46" i="25"/>
  <c r="BJ47" i="25"/>
  <c r="BI30" i="25"/>
  <c r="BI29" i="25"/>
  <c r="BJ28" i="25"/>
  <c r="BI32" i="25"/>
  <c r="BI33" i="25"/>
  <c r="BI31" i="25"/>
  <c r="BI137" i="25"/>
  <c r="BI136" i="25"/>
  <c r="BI135" i="25"/>
  <c r="BI134" i="25"/>
  <c r="BJ133" i="25"/>
  <c r="BJ39" i="25"/>
  <c r="BJ40" i="25"/>
  <c r="BJ37" i="25"/>
  <c r="BJ36" i="25"/>
  <c r="BK35" i="25"/>
  <c r="BJ38" i="25"/>
  <c r="BG60" i="25"/>
  <c r="BG183" i="25"/>
  <c r="BG58" i="25"/>
  <c r="BG57" i="25"/>
  <c r="BH56" i="25"/>
  <c r="BG59" i="25"/>
  <c r="BI94" i="25"/>
  <c r="BI93" i="25"/>
  <c r="BI92" i="25"/>
  <c r="BJ91" i="25"/>
  <c r="BI95" i="25"/>
  <c r="BI115" i="25"/>
  <c r="BI114" i="25"/>
  <c r="BI113" i="25"/>
  <c r="BJ112" i="25"/>
  <c r="BI116" i="25"/>
  <c r="BI130" i="25"/>
  <c r="BI128" i="25"/>
  <c r="BI127" i="25"/>
  <c r="BJ126" i="25"/>
  <c r="BI129" i="25"/>
  <c r="BI102" i="25"/>
  <c r="BI101" i="25"/>
  <c r="BI100" i="25"/>
  <c r="BI99" i="25"/>
  <c r="BJ98" i="25"/>
  <c r="BJ53" i="25"/>
  <c r="BJ51" i="25"/>
  <c r="BJ50" i="25"/>
  <c r="BK49" i="25"/>
  <c r="BJ52" i="25"/>
  <c r="BJ80" i="25"/>
  <c r="BJ79" i="25"/>
  <c r="BJ78" i="25"/>
  <c r="BK77" i="25"/>
  <c r="BJ81" i="25"/>
  <c r="BI107" i="25"/>
  <c r="BI106" i="25"/>
  <c r="BJ105" i="25"/>
  <c r="BI108" i="25"/>
  <c r="BI109" i="25"/>
  <c r="BI72" i="25"/>
  <c r="BI71" i="25"/>
  <c r="BJ70" i="25"/>
  <c r="BI74" i="25"/>
  <c r="BI73" i="25"/>
  <c r="AO23" i="25"/>
  <c r="AO24" i="25"/>
  <c r="AO25" i="25"/>
  <c r="BI122" i="25"/>
  <c r="BI123" i="25"/>
  <c r="BI121" i="25"/>
  <c r="BI120" i="25"/>
  <c r="BJ119" i="25"/>
  <c r="AC68" i="25"/>
  <c r="AD63" i="25"/>
  <c r="AD67" i="25"/>
  <c r="X36" i="27"/>
  <c r="X40" i="27"/>
  <c r="X41" i="27"/>
  <c r="AD160" i="25"/>
  <c r="AC144" i="25"/>
  <c r="AC149" i="25"/>
  <c r="AC145" i="25"/>
  <c r="AC150" i="25"/>
  <c r="BJ114" i="25"/>
  <c r="BJ113" i="25"/>
  <c r="BK112" i="25"/>
  <c r="BJ116" i="25"/>
  <c r="BJ115" i="25"/>
  <c r="BJ129" i="25"/>
  <c r="BJ130" i="25"/>
  <c r="BJ128" i="25"/>
  <c r="BJ127" i="25"/>
  <c r="BK126" i="25"/>
  <c r="BJ86" i="25"/>
  <c r="BJ85" i="25"/>
  <c r="BK84" i="25"/>
  <c r="BJ87" i="25"/>
  <c r="BJ88" i="25"/>
  <c r="BJ121" i="25"/>
  <c r="BJ120" i="25"/>
  <c r="BK119" i="25"/>
  <c r="BJ123" i="25"/>
  <c r="BJ122" i="25"/>
  <c r="BH60" i="25"/>
  <c r="BH183" i="25"/>
  <c r="BH59" i="25"/>
  <c r="BH58" i="25"/>
  <c r="BH57" i="25"/>
  <c r="BI56" i="25"/>
  <c r="BJ72" i="25"/>
  <c r="BJ71" i="25"/>
  <c r="BK70" i="25"/>
  <c r="BJ73" i="25"/>
  <c r="BJ74" i="25"/>
  <c r="BK81" i="25"/>
  <c r="BK79" i="25"/>
  <c r="BK78" i="25"/>
  <c r="BL77" i="25"/>
  <c r="BK80" i="25"/>
  <c r="BJ136" i="25"/>
  <c r="BJ137" i="25"/>
  <c r="BJ135" i="25"/>
  <c r="BJ134" i="25"/>
  <c r="BK133" i="25"/>
  <c r="BJ93" i="25"/>
  <c r="BJ92" i="25"/>
  <c r="BK91" i="25"/>
  <c r="BJ94" i="25"/>
  <c r="BJ95" i="25"/>
  <c r="BK45" i="25"/>
  <c r="BK46" i="25"/>
  <c r="BK47" i="25"/>
  <c r="BK44" i="25"/>
  <c r="BK43" i="25"/>
  <c r="BL42" i="25"/>
  <c r="BJ108" i="25"/>
  <c r="BJ107" i="25"/>
  <c r="BJ106" i="25"/>
  <c r="BK105" i="25"/>
  <c r="BJ109" i="25"/>
  <c r="BK52" i="25"/>
  <c r="BK53" i="25"/>
  <c r="BK51" i="25"/>
  <c r="BK50" i="25"/>
  <c r="BL49" i="25"/>
  <c r="BK39" i="25"/>
  <c r="BK40" i="25"/>
  <c r="BK38" i="25"/>
  <c r="BK37" i="25"/>
  <c r="BK36" i="25"/>
  <c r="BL35" i="25"/>
  <c r="BJ30" i="25"/>
  <c r="BJ29" i="25"/>
  <c r="BK28" i="25"/>
  <c r="BJ31" i="25"/>
  <c r="BJ32" i="25"/>
  <c r="BJ33" i="25"/>
  <c r="AO26" i="25"/>
  <c r="AO181" i="25"/>
  <c r="AO22" i="25"/>
  <c r="AP21" i="25"/>
  <c r="AO182" i="25"/>
  <c r="BJ101" i="25"/>
  <c r="BJ102" i="25"/>
  <c r="BJ100" i="25"/>
  <c r="BJ99" i="25"/>
  <c r="BK98" i="25"/>
  <c r="AD65" i="25"/>
  <c r="AD141" i="25"/>
  <c r="AD148" i="25"/>
  <c r="AD66" i="25"/>
  <c r="X24" i="27"/>
  <c r="X26" i="27"/>
  <c r="AD184" i="25"/>
  <c r="AD185" i="25"/>
  <c r="AD154" i="25"/>
  <c r="AD156" i="25"/>
  <c r="AC151" i="25"/>
  <c r="AC161" i="25"/>
  <c r="AC166" i="25"/>
  <c r="BK100" i="25"/>
  <c r="BK99" i="25"/>
  <c r="BL98" i="25"/>
  <c r="BK102" i="25"/>
  <c r="BK101" i="25"/>
  <c r="BK32" i="25"/>
  <c r="BK33" i="25"/>
  <c r="BK31" i="25"/>
  <c r="BK30" i="25"/>
  <c r="BK29" i="25"/>
  <c r="BL28" i="25"/>
  <c r="BK136" i="25"/>
  <c r="BK135" i="25"/>
  <c r="BK134" i="25"/>
  <c r="BL133" i="25"/>
  <c r="BK137" i="25"/>
  <c r="BK86" i="25"/>
  <c r="BK85" i="25"/>
  <c r="BL84" i="25"/>
  <c r="BK87" i="25"/>
  <c r="BK88" i="25"/>
  <c r="BK72" i="25"/>
  <c r="BK71" i="25"/>
  <c r="BL70" i="25"/>
  <c r="BK74" i="25"/>
  <c r="BK73" i="25"/>
  <c r="BK107" i="25"/>
  <c r="BK106" i="25"/>
  <c r="BL105" i="25"/>
  <c r="BK108" i="25"/>
  <c r="BK109" i="25"/>
  <c r="BK93" i="25"/>
  <c r="BK92" i="25"/>
  <c r="BL91" i="25"/>
  <c r="BK94" i="25"/>
  <c r="BK95" i="25"/>
  <c r="BK114" i="25"/>
  <c r="BK113" i="25"/>
  <c r="BL112" i="25"/>
  <c r="BK115" i="25"/>
  <c r="BK116" i="25"/>
  <c r="BL39" i="25"/>
  <c r="BL40" i="25"/>
  <c r="BL37" i="25"/>
  <c r="BL36" i="25"/>
  <c r="BM35" i="25"/>
  <c r="BL38" i="25"/>
  <c r="BL53" i="25"/>
  <c r="BL51" i="25"/>
  <c r="BL50" i="25"/>
  <c r="BM49" i="25"/>
  <c r="BL52" i="25"/>
  <c r="BK121" i="25"/>
  <c r="BK120" i="25"/>
  <c r="BL119" i="25"/>
  <c r="BK122" i="25"/>
  <c r="BK123" i="25"/>
  <c r="BL45" i="25"/>
  <c r="BL44" i="25"/>
  <c r="BL43" i="25"/>
  <c r="BM42" i="25"/>
  <c r="BL46" i="25"/>
  <c r="BL47" i="25"/>
  <c r="BL81" i="25"/>
  <c r="BL79" i="25"/>
  <c r="BL78" i="25"/>
  <c r="BM77" i="25"/>
  <c r="BL80" i="25"/>
  <c r="BI60" i="25"/>
  <c r="BI183" i="25"/>
  <c r="BI58" i="25"/>
  <c r="BI57" i="25"/>
  <c r="BJ56" i="25"/>
  <c r="BI59" i="25"/>
  <c r="BK129" i="25"/>
  <c r="BK130" i="25"/>
  <c r="BK128" i="25"/>
  <c r="BK127" i="25"/>
  <c r="BL126" i="25"/>
  <c r="AP23" i="25"/>
  <c r="AP25" i="25"/>
  <c r="AP24" i="25"/>
  <c r="AD64" i="25"/>
  <c r="AE63" i="25"/>
  <c r="X29" i="27"/>
  <c r="X31" i="27"/>
  <c r="AD165" i="25"/>
  <c r="BM44" i="25"/>
  <c r="BM43" i="25"/>
  <c r="BN42" i="25"/>
  <c r="BM45" i="25"/>
  <c r="BM46" i="25"/>
  <c r="BM47" i="25"/>
  <c r="BL108" i="25"/>
  <c r="BL109" i="25"/>
  <c r="BL107" i="25"/>
  <c r="BL106" i="25"/>
  <c r="BM105" i="25"/>
  <c r="BL128" i="25"/>
  <c r="BL127" i="25"/>
  <c r="BM126" i="25"/>
  <c r="BL130" i="25"/>
  <c r="BL129" i="25"/>
  <c r="BJ60" i="25"/>
  <c r="BJ183" i="25"/>
  <c r="BJ59" i="25"/>
  <c r="BJ58" i="25"/>
  <c r="BJ57" i="25"/>
  <c r="BK56" i="25"/>
  <c r="BL88" i="25"/>
  <c r="BL87" i="25"/>
  <c r="BL86" i="25"/>
  <c r="BL85" i="25"/>
  <c r="BM84" i="25"/>
  <c r="BL123" i="25"/>
  <c r="BL122" i="25"/>
  <c r="BL121" i="25"/>
  <c r="BL120" i="25"/>
  <c r="BM119" i="25"/>
  <c r="BM38" i="25"/>
  <c r="BM39" i="25"/>
  <c r="BM40" i="25"/>
  <c r="BM37" i="25"/>
  <c r="BM36" i="25"/>
  <c r="BN35" i="25"/>
  <c r="BM80" i="25"/>
  <c r="BM81" i="25"/>
  <c r="BM79" i="25"/>
  <c r="BM78" i="25"/>
  <c r="BN77" i="25"/>
  <c r="BL135" i="25"/>
  <c r="BL134" i="25"/>
  <c r="BM133" i="25"/>
  <c r="BL137" i="25"/>
  <c r="BL136" i="25"/>
  <c r="BL100" i="25"/>
  <c r="BL99" i="25"/>
  <c r="BM98" i="25"/>
  <c r="BL102" i="25"/>
  <c r="BL101" i="25"/>
  <c r="BL114" i="25"/>
  <c r="BL113" i="25"/>
  <c r="BM112" i="25"/>
  <c r="BL115" i="25"/>
  <c r="BL116" i="25"/>
  <c r="AP182" i="25"/>
  <c r="AP22" i="25"/>
  <c r="AQ21" i="25"/>
  <c r="BL74" i="25"/>
  <c r="BL73" i="25"/>
  <c r="BL72" i="25"/>
  <c r="BL71" i="25"/>
  <c r="BM70" i="25"/>
  <c r="AP26" i="25"/>
  <c r="AP181" i="25"/>
  <c r="BL94" i="25"/>
  <c r="BL95" i="25"/>
  <c r="BL93" i="25"/>
  <c r="BL92" i="25"/>
  <c r="BM91" i="25"/>
  <c r="BL31" i="25"/>
  <c r="BL30" i="25"/>
  <c r="BL29" i="25"/>
  <c r="BM28" i="25"/>
  <c r="BL32" i="25"/>
  <c r="BL33" i="25"/>
  <c r="BM52" i="25"/>
  <c r="BM51" i="25"/>
  <c r="BM50" i="25"/>
  <c r="BN49" i="25"/>
  <c r="BM53" i="25"/>
  <c r="AD143" i="25"/>
  <c r="AD144" i="25"/>
  <c r="AD149" i="25"/>
  <c r="AD68" i="25"/>
  <c r="AE65" i="25"/>
  <c r="AE141" i="25"/>
  <c r="AE148" i="25"/>
  <c r="AE67" i="25"/>
  <c r="Y36" i="27"/>
  <c r="Y40" i="27"/>
  <c r="Y41" i="27"/>
  <c r="AE160" i="25"/>
  <c r="AE66" i="25"/>
  <c r="Y24" i="27"/>
  <c r="BM30" i="25"/>
  <c r="BM29" i="25"/>
  <c r="BN28" i="25"/>
  <c r="BM32" i="25"/>
  <c r="BM33" i="25"/>
  <c r="BM31" i="25"/>
  <c r="BM102" i="25"/>
  <c r="BM101" i="25"/>
  <c r="BM100" i="25"/>
  <c r="BM99" i="25"/>
  <c r="BN98" i="25"/>
  <c r="BM87" i="25"/>
  <c r="BM88" i="25"/>
  <c r="BM86" i="25"/>
  <c r="BM85" i="25"/>
  <c r="BN84" i="25"/>
  <c r="BM129" i="25"/>
  <c r="BM128" i="25"/>
  <c r="BM127" i="25"/>
  <c r="BN126" i="25"/>
  <c r="BM130" i="25"/>
  <c r="BM73" i="25"/>
  <c r="BM74" i="25"/>
  <c r="BM72" i="25"/>
  <c r="BM71" i="25"/>
  <c r="BN70" i="25"/>
  <c r="BN38" i="25"/>
  <c r="BN37" i="25"/>
  <c r="BN36" i="25"/>
  <c r="BO35" i="25"/>
  <c r="BN39" i="25"/>
  <c r="BN40" i="25"/>
  <c r="BM107" i="25"/>
  <c r="BM106" i="25"/>
  <c r="BN105" i="25"/>
  <c r="BM109" i="25"/>
  <c r="BM108" i="25"/>
  <c r="BK59" i="25"/>
  <c r="BK58" i="25"/>
  <c r="BK57" i="25"/>
  <c r="BL56" i="25"/>
  <c r="BK60" i="25"/>
  <c r="BK183" i="25"/>
  <c r="BN52" i="25"/>
  <c r="BN51" i="25"/>
  <c r="BN50" i="25"/>
  <c r="BO49" i="25"/>
  <c r="BN53" i="25"/>
  <c r="AQ23" i="25"/>
  <c r="AQ25" i="25"/>
  <c r="AQ24" i="25"/>
  <c r="BM136" i="25"/>
  <c r="BM137" i="25"/>
  <c r="BM135" i="25"/>
  <c r="BM134" i="25"/>
  <c r="BN133" i="25"/>
  <c r="BN80" i="25"/>
  <c r="BN81" i="25"/>
  <c r="BN79" i="25"/>
  <c r="BN78" i="25"/>
  <c r="BO77" i="25"/>
  <c r="BM123" i="25"/>
  <c r="BM122" i="25"/>
  <c r="BM121" i="25"/>
  <c r="BM120" i="25"/>
  <c r="BN119" i="25"/>
  <c r="BM94" i="25"/>
  <c r="BM95" i="25"/>
  <c r="BM93" i="25"/>
  <c r="BM92" i="25"/>
  <c r="BN91" i="25"/>
  <c r="BM114" i="25"/>
  <c r="BM113" i="25"/>
  <c r="BN112" i="25"/>
  <c r="BM116" i="25"/>
  <c r="BM115" i="25"/>
  <c r="BN46" i="25"/>
  <c r="BN47" i="25"/>
  <c r="BN44" i="25"/>
  <c r="BN43" i="25"/>
  <c r="BO42" i="25"/>
  <c r="BN45" i="25"/>
  <c r="AD145" i="25"/>
  <c r="AD150" i="25"/>
  <c r="AD151" i="25"/>
  <c r="AD161" i="25"/>
  <c r="AD166" i="25"/>
  <c r="AE64" i="25"/>
  <c r="AF63" i="25"/>
  <c r="Y29" i="27"/>
  <c r="Y31" i="27"/>
  <c r="AE165" i="25"/>
  <c r="Y26" i="27"/>
  <c r="AE184" i="25"/>
  <c r="AE185" i="25"/>
  <c r="AE154" i="25"/>
  <c r="AE156" i="25"/>
  <c r="BL58" i="25"/>
  <c r="BL57" i="25"/>
  <c r="BM56" i="25"/>
  <c r="BL60" i="25"/>
  <c r="BL183" i="25"/>
  <c r="BL59" i="25"/>
  <c r="BO38" i="25"/>
  <c r="BO37" i="25"/>
  <c r="BO36" i="25"/>
  <c r="BP35" i="25"/>
  <c r="BO39" i="25"/>
  <c r="BO40" i="25"/>
  <c r="BN116" i="25"/>
  <c r="BN114" i="25"/>
  <c r="BN113" i="25"/>
  <c r="BO112" i="25"/>
  <c r="BN115" i="25"/>
  <c r="BN108" i="25"/>
  <c r="BN107" i="25"/>
  <c r="BN106" i="25"/>
  <c r="BO105" i="25"/>
  <c r="BN109" i="25"/>
  <c r="BN72" i="25"/>
  <c r="BN71" i="25"/>
  <c r="BO70" i="25"/>
  <c r="BN74" i="25"/>
  <c r="BN73" i="25"/>
  <c r="BN102" i="25"/>
  <c r="BN100" i="25"/>
  <c r="BN99" i="25"/>
  <c r="BO98" i="25"/>
  <c r="BN101" i="25"/>
  <c r="BO80" i="25"/>
  <c r="BO81" i="25"/>
  <c r="BO79" i="25"/>
  <c r="BO78" i="25"/>
  <c r="BP77" i="25"/>
  <c r="BN95" i="25"/>
  <c r="BN94" i="25"/>
  <c r="BN93" i="25"/>
  <c r="BN92" i="25"/>
  <c r="BO91" i="25"/>
  <c r="BN130" i="25"/>
  <c r="BN128" i="25"/>
  <c r="BN127" i="25"/>
  <c r="BO126" i="25"/>
  <c r="BN129" i="25"/>
  <c r="BN121" i="25"/>
  <c r="BN120" i="25"/>
  <c r="BO119" i="25"/>
  <c r="BN123" i="25"/>
  <c r="BN122" i="25"/>
  <c r="BO52" i="25"/>
  <c r="BO53" i="25"/>
  <c r="BO51" i="25"/>
  <c r="BO50" i="25"/>
  <c r="BP49" i="25"/>
  <c r="BN87" i="25"/>
  <c r="BN86" i="25"/>
  <c r="BN85" i="25"/>
  <c r="BO84" i="25"/>
  <c r="BN88" i="25"/>
  <c r="BO44" i="25"/>
  <c r="BO43" i="25"/>
  <c r="BP42" i="25"/>
  <c r="BO45" i="25"/>
  <c r="BO46" i="25"/>
  <c r="BO47" i="25"/>
  <c r="AQ22" i="25"/>
  <c r="AR21" i="25"/>
  <c r="BN137" i="25"/>
  <c r="BN135" i="25"/>
  <c r="BN134" i="25"/>
  <c r="BO133" i="25"/>
  <c r="BN136" i="25"/>
  <c r="AQ182" i="25"/>
  <c r="BN30" i="25"/>
  <c r="BN29" i="25"/>
  <c r="BO28" i="25"/>
  <c r="BN32" i="25"/>
  <c r="BN33" i="25"/>
  <c r="BN31" i="25"/>
  <c r="AQ26" i="25"/>
  <c r="AQ181" i="25"/>
  <c r="AE143" i="25"/>
  <c r="AE144" i="25"/>
  <c r="AE149" i="25"/>
  <c r="AE68" i="25"/>
  <c r="AF67" i="25"/>
  <c r="Z36" i="27"/>
  <c r="Z40" i="27"/>
  <c r="Z41" i="27"/>
  <c r="AF160" i="25"/>
  <c r="AF65" i="25"/>
  <c r="AF141" i="25"/>
  <c r="AF148" i="25"/>
  <c r="AF66" i="25"/>
  <c r="BO31" i="25"/>
  <c r="BO30" i="25"/>
  <c r="BO29" i="25"/>
  <c r="BP28" i="25"/>
  <c r="BO32" i="25"/>
  <c r="BO33" i="25"/>
  <c r="BP44" i="25"/>
  <c r="BP43" i="25"/>
  <c r="BQ42" i="25"/>
  <c r="BP46" i="25"/>
  <c r="BP47" i="25"/>
  <c r="BP45" i="25"/>
  <c r="BO122" i="25"/>
  <c r="BO123" i="25"/>
  <c r="BO121" i="25"/>
  <c r="BO120" i="25"/>
  <c r="BP119" i="25"/>
  <c r="BO135" i="25"/>
  <c r="BO134" i="25"/>
  <c r="BP133" i="25"/>
  <c r="BO136" i="25"/>
  <c r="BO137" i="25"/>
  <c r="BO102" i="25"/>
  <c r="BO101" i="25"/>
  <c r="BO100" i="25"/>
  <c r="BO99" i="25"/>
  <c r="BP98" i="25"/>
  <c r="BO72" i="25"/>
  <c r="BO71" i="25"/>
  <c r="BP70" i="25"/>
  <c r="BO73" i="25"/>
  <c r="BO74" i="25"/>
  <c r="BO130" i="25"/>
  <c r="BO129" i="25"/>
  <c r="BO128" i="25"/>
  <c r="BO127" i="25"/>
  <c r="BP126" i="25"/>
  <c r="BO116" i="25"/>
  <c r="BO115" i="25"/>
  <c r="BO114" i="25"/>
  <c r="BO113" i="25"/>
  <c r="BP112" i="25"/>
  <c r="BP53" i="25"/>
  <c r="BP51" i="25"/>
  <c r="BP50" i="25"/>
  <c r="BQ49" i="25"/>
  <c r="BP52" i="25"/>
  <c r="BO107" i="25"/>
  <c r="BO106" i="25"/>
  <c r="BP105" i="25"/>
  <c r="BO108" i="25"/>
  <c r="BO109" i="25"/>
  <c r="AR24" i="25"/>
  <c r="AR25" i="25"/>
  <c r="AR23" i="25"/>
  <c r="BP80" i="25"/>
  <c r="BP79" i="25"/>
  <c r="BP78" i="25"/>
  <c r="BQ77" i="25"/>
  <c r="BP81" i="25"/>
  <c r="BO94" i="25"/>
  <c r="BO95" i="25"/>
  <c r="BO93" i="25"/>
  <c r="BO92" i="25"/>
  <c r="BP91" i="25"/>
  <c r="BP38" i="25"/>
  <c r="BP37" i="25"/>
  <c r="BP36" i="25"/>
  <c r="BQ35" i="25"/>
  <c r="BP39" i="25"/>
  <c r="BP40" i="25"/>
  <c r="BM58" i="25"/>
  <c r="BM57" i="25"/>
  <c r="BN56" i="25"/>
  <c r="BM59" i="25"/>
  <c r="BM60" i="25"/>
  <c r="BM183" i="25"/>
  <c r="BO88" i="25"/>
  <c r="BO87" i="25"/>
  <c r="BO86" i="25"/>
  <c r="BO85" i="25"/>
  <c r="BP84" i="25"/>
  <c r="AE145" i="25"/>
  <c r="AE150" i="25"/>
  <c r="AE151" i="25"/>
  <c r="AE161" i="25"/>
  <c r="AE166" i="25"/>
  <c r="AF64" i="25"/>
  <c r="AF143" i="25"/>
  <c r="Z24" i="27"/>
  <c r="BP88" i="25"/>
  <c r="BP87" i="25"/>
  <c r="BP86" i="25"/>
  <c r="BP85" i="25"/>
  <c r="BQ84" i="25"/>
  <c r="BP122" i="25"/>
  <c r="BP123" i="25"/>
  <c r="BP121" i="25"/>
  <c r="BP120" i="25"/>
  <c r="BQ119" i="25"/>
  <c r="BP94" i="25"/>
  <c r="BP95" i="25"/>
  <c r="BP93" i="25"/>
  <c r="BP92" i="25"/>
  <c r="BQ91" i="25"/>
  <c r="BQ52" i="25"/>
  <c r="BQ53" i="25"/>
  <c r="BQ51" i="25"/>
  <c r="BQ50" i="25"/>
  <c r="BR49" i="25"/>
  <c r="BP73" i="25"/>
  <c r="BP72" i="25"/>
  <c r="BP71" i="25"/>
  <c r="BQ70" i="25"/>
  <c r="BP74" i="25"/>
  <c r="BN58" i="25"/>
  <c r="BN57" i="25"/>
  <c r="BO56" i="25"/>
  <c r="BN60" i="25"/>
  <c r="BN183" i="25"/>
  <c r="BN59" i="25"/>
  <c r="BQ44" i="25"/>
  <c r="BQ43" i="25"/>
  <c r="BR42" i="25"/>
  <c r="BQ45" i="25"/>
  <c r="BQ46" i="25"/>
  <c r="BQ47" i="25"/>
  <c r="BQ38" i="25"/>
  <c r="BQ37" i="25"/>
  <c r="BQ36" i="25"/>
  <c r="BR35" i="25"/>
  <c r="BQ39" i="25"/>
  <c r="BQ40" i="25"/>
  <c r="BQ81" i="25"/>
  <c r="BQ80" i="25"/>
  <c r="BQ79" i="25"/>
  <c r="BQ78" i="25"/>
  <c r="BR77" i="25"/>
  <c r="AR26" i="25"/>
  <c r="AR181" i="25"/>
  <c r="BP115" i="25"/>
  <c r="BP114" i="25"/>
  <c r="BP113" i="25"/>
  <c r="BQ112" i="25"/>
  <c r="BP116" i="25"/>
  <c r="BP129" i="25"/>
  <c r="BP130" i="25"/>
  <c r="BP128" i="25"/>
  <c r="BP127" i="25"/>
  <c r="BQ126" i="25"/>
  <c r="AR182" i="25"/>
  <c r="BP136" i="25"/>
  <c r="BP135" i="25"/>
  <c r="BP134" i="25"/>
  <c r="BQ133" i="25"/>
  <c r="BP137" i="25"/>
  <c r="BP107" i="25"/>
  <c r="BP106" i="25"/>
  <c r="BQ105" i="25"/>
  <c r="BP109" i="25"/>
  <c r="BP108" i="25"/>
  <c r="BP100" i="25"/>
  <c r="BP99" i="25"/>
  <c r="BQ98" i="25"/>
  <c r="BP102" i="25"/>
  <c r="BP101" i="25"/>
  <c r="BP31" i="25"/>
  <c r="BP30" i="25"/>
  <c r="BP29" i="25"/>
  <c r="BQ28" i="25"/>
  <c r="BP32" i="25"/>
  <c r="BP33" i="25"/>
  <c r="AR22" i="25"/>
  <c r="AS21" i="25"/>
  <c r="AF144" i="25"/>
  <c r="AF149" i="25"/>
  <c r="AF145" i="25"/>
  <c r="AF150" i="25"/>
  <c r="Z26" i="27"/>
  <c r="AF184" i="25"/>
  <c r="AF185" i="25"/>
  <c r="AF154" i="25"/>
  <c r="AF156" i="25"/>
  <c r="Z29" i="27"/>
  <c r="Z31" i="27"/>
  <c r="AF165" i="25"/>
  <c r="AF68" i="25"/>
  <c r="AG63" i="25"/>
  <c r="BQ136" i="25"/>
  <c r="BQ137" i="25"/>
  <c r="BQ135" i="25"/>
  <c r="BQ134" i="25"/>
  <c r="BR133" i="25"/>
  <c r="BQ72" i="25"/>
  <c r="BQ71" i="25"/>
  <c r="BR70" i="25"/>
  <c r="BQ74" i="25"/>
  <c r="BQ73" i="25"/>
  <c r="BQ121" i="25"/>
  <c r="BQ120" i="25"/>
  <c r="BR119" i="25"/>
  <c r="BQ123" i="25"/>
  <c r="BQ122" i="25"/>
  <c r="BR44" i="25"/>
  <c r="BR43" i="25"/>
  <c r="BS42" i="25"/>
  <c r="BR45" i="25"/>
  <c r="BR46" i="25"/>
  <c r="BR47" i="25"/>
  <c r="BR52" i="25"/>
  <c r="BR53" i="25"/>
  <c r="BR51" i="25"/>
  <c r="BR50" i="25"/>
  <c r="BS49" i="25"/>
  <c r="BQ30" i="25"/>
  <c r="BQ29" i="25"/>
  <c r="BR28" i="25"/>
  <c r="BQ31" i="25"/>
  <c r="BQ32" i="25"/>
  <c r="BQ33" i="25"/>
  <c r="BQ130" i="25"/>
  <c r="BQ129" i="25"/>
  <c r="BQ128" i="25"/>
  <c r="BQ127" i="25"/>
  <c r="BR126" i="25"/>
  <c r="BR81" i="25"/>
  <c r="BR79" i="25"/>
  <c r="BR78" i="25"/>
  <c r="BS77" i="25"/>
  <c r="BR80" i="25"/>
  <c r="AS24" i="25"/>
  <c r="AS23" i="25"/>
  <c r="AS25" i="25"/>
  <c r="BQ101" i="25"/>
  <c r="BQ102" i="25"/>
  <c r="BQ100" i="25"/>
  <c r="BQ99" i="25"/>
  <c r="BR98" i="25"/>
  <c r="BO58" i="25"/>
  <c r="BO57" i="25"/>
  <c r="BP56" i="25"/>
  <c r="BO59" i="25"/>
  <c r="BO60" i="25"/>
  <c r="BO183" i="25"/>
  <c r="BQ86" i="25"/>
  <c r="BQ85" i="25"/>
  <c r="BR84" i="25"/>
  <c r="BQ88" i="25"/>
  <c r="BQ87" i="25"/>
  <c r="BR37" i="25"/>
  <c r="BR36" i="25"/>
  <c r="BS35" i="25"/>
  <c r="BR38" i="25"/>
  <c r="BR39" i="25"/>
  <c r="BR40" i="25"/>
  <c r="BQ107" i="25"/>
  <c r="BQ106" i="25"/>
  <c r="BR105" i="25"/>
  <c r="BQ108" i="25"/>
  <c r="BQ109" i="25"/>
  <c r="BQ95" i="25"/>
  <c r="BQ94" i="25"/>
  <c r="BQ93" i="25"/>
  <c r="BQ92" i="25"/>
  <c r="BR91" i="25"/>
  <c r="BQ115" i="25"/>
  <c r="BQ116" i="25"/>
  <c r="BQ114" i="25"/>
  <c r="BQ113" i="25"/>
  <c r="BR112" i="25"/>
  <c r="AG67" i="25"/>
  <c r="AA36" i="27"/>
  <c r="AA40" i="27"/>
  <c r="AA41" i="27"/>
  <c r="AG160" i="25"/>
  <c r="AG66" i="25"/>
  <c r="AG65" i="25"/>
  <c r="AG141" i="25"/>
  <c r="AG148" i="25"/>
  <c r="AF151" i="25"/>
  <c r="AF161" i="25"/>
  <c r="AF166" i="25"/>
  <c r="BR88" i="25"/>
  <c r="BR87" i="25"/>
  <c r="BR86" i="25"/>
  <c r="BR85" i="25"/>
  <c r="BS84" i="25"/>
  <c r="BR116" i="25"/>
  <c r="BR115" i="25"/>
  <c r="BR114" i="25"/>
  <c r="BR113" i="25"/>
  <c r="BS112" i="25"/>
  <c r="BP58" i="25"/>
  <c r="BP57" i="25"/>
  <c r="BQ56" i="25"/>
  <c r="BP60" i="25"/>
  <c r="BP183" i="25"/>
  <c r="BP59" i="25"/>
  <c r="BS80" i="25"/>
  <c r="BS81" i="25"/>
  <c r="BS79" i="25"/>
  <c r="BS78" i="25"/>
  <c r="BT77" i="25"/>
  <c r="BR122" i="25"/>
  <c r="BR121" i="25"/>
  <c r="BR120" i="25"/>
  <c r="BS119" i="25"/>
  <c r="BR123" i="25"/>
  <c r="BR93" i="25"/>
  <c r="BR92" i="25"/>
  <c r="BS91" i="25"/>
  <c r="BR95" i="25"/>
  <c r="BR94" i="25"/>
  <c r="BS39" i="25"/>
  <c r="BS40" i="25"/>
  <c r="BS37" i="25"/>
  <c r="BS36" i="25"/>
  <c r="BT35" i="25"/>
  <c r="BS38" i="25"/>
  <c r="BR129" i="25"/>
  <c r="BR128" i="25"/>
  <c r="BR127" i="25"/>
  <c r="BS126" i="25"/>
  <c r="BR130" i="25"/>
  <c r="BS51" i="25"/>
  <c r="BS50" i="25"/>
  <c r="BT49" i="25"/>
  <c r="BS53" i="25"/>
  <c r="BS52" i="25"/>
  <c r="BR137" i="25"/>
  <c r="BR135" i="25"/>
  <c r="BR134" i="25"/>
  <c r="BS133" i="25"/>
  <c r="BR136" i="25"/>
  <c r="AS182" i="25"/>
  <c r="BR31" i="25"/>
  <c r="BR30" i="25"/>
  <c r="BR29" i="25"/>
  <c r="BS28" i="25"/>
  <c r="BR32" i="25"/>
  <c r="BR33" i="25"/>
  <c r="BS45" i="25"/>
  <c r="BS44" i="25"/>
  <c r="BS43" i="25"/>
  <c r="BT42" i="25"/>
  <c r="BS46" i="25"/>
  <c r="BS47" i="25"/>
  <c r="BR109" i="25"/>
  <c r="BR108" i="25"/>
  <c r="BR107" i="25"/>
  <c r="BR106" i="25"/>
  <c r="BS105" i="25"/>
  <c r="BR101" i="25"/>
  <c r="BR102" i="25"/>
  <c r="BR100" i="25"/>
  <c r="BR99" i="25"/>
  <c r="BS98" i="25"/>
  <c r="BR74" i="25"/>
  <c r="BR73" i="25"/>
  <c r="BR72" i="25"/>
  <c r="BR71" i="25"/>
  <c r="BS70" i="25"/>
  <c r="AS26" i="25"/>
  <c r="AS181" i="25"/>
  <c r="AS22" i="25"/>
  <c r="AT21" i="25"/>
  <c r="AG64" i="25"/>
  <c r="AG68" i="25"/>
  <c r="AA24" i="27"/>
  <c r="BS100" i="25"/>
  <c r="BS99" i="25"/>
  <c r="BT98" i="25"/>
  <c r="BS102" i="25"/>
  <c r="BS101" i="25"/>
  <c r="BT46" i="25"/>
  <c r="BT47" i="25"/>
  <c r="BT44" i="25"/>
  <c r="BT43" i="25"/>
  <c r="BU42" i="25"/>
  <c r="BT45" i="25"/>
  <c r="BS74" i="25"/>
  <c r="BS72" i="25"/>
  <c r="BS71" i="25"/>
  <c r="BT70" i="25"/>
  <c r="BS73" i="25"/>
  <c r="BS31" i="25"/>
  <c r="BS30" i="25"/>
  <c r="BS29" i="25"/>
  <c r="BT28" i="25"/>
  <c r="BS32" i="25"/>
  <c r="BS33" i="25"/>
  <c r="BS108" i="25"/>
  <c r="BS109" i="25"/>
  <c r="BS107" i="25"/>
  <c r="BS106" i="25"/>
  <c r="BT105" i="25"/>
  <c r="BS87" i="25"/>
  <c r="BS88" i="25"/>
  <c r="BS86" i="25"/>
  <c r="BS85" i="25"/>
  <c r="BT84" i="25"/>
  <c r="BT39" i="25"/>
  <c r="BT40" i="25"/>
  <c r="BT38" i="25"/>
  <c r="BT37" i="25"/>
  <c r="BT36" i="25"/>
  <c r="BU35" i="25"/>
  <c r="BT52" i="25"/>
  <c r="BT53" i="25"/>
  <c r="BT51" i="25"/>
  <c r="BT50" i="25"/>
  <c r="BU49" i="25"/>
  <c r="BS93" i="25"/>
  <c r="BS92" i="25"/>
  <c r="BT91" i="25"/>
  <c r="BS94" i="25"/>
  <c r="BS95" i="25"/>
  <c r="BT79" i="25"/>
  <c r="BT78" i="25"/>
  <c r="BU77" i="25"/>
  <c r="BT80" i="25"/>
  <c r="BT81" i="25"/>
  <c r="BQ60" i="25"/>
  <c r="BQ183" i="25"/>
  <c r="BQ59" i="25"/>
  <c r="BQ58" i="25"/>
  <c r="BQ57" i="25"/>
  <c r="BR56" i="25"/>
  <c r="AT24" i="25"/>
  <c r="AT25" i="25"/>
  <c r="AT23" i="25"/>
  <c r="AT22" i="25"/>
  <c r="AU21" i="25"/>
  <c r="BS136" i="25"/>
  <c r="BS137" i="25"/>
  <c r="BS135" i="25"/>
  <c r="BS134" i="25"/>
  <c r="BT133" i="25"/>
  <c r="BS116" i="25"/>
  <c r="BS114" i="25"/>
  <c r="BS113" i="25"/>
  <c r="BT112" i="25"/>
  <c r="BS115" i="25"/>
  <c r="BS128" i="25"/>
  <c r="BS127" i="25"/>
  <c r="BT126" i="25"/>
  <c r="BS129" i="25"/>
  <c r="BS130" i="25"/>
  <c r="BS121" i="25"/>
  <c r="BS120" i="25"/>
  <c r="BT119" i="25"/>
  <c r="BS122" i="25"/>
  <c r="BS123" i="25"/>
  <c r="AG143" i="25"/>
  <c r="AG144" i="25"/>
  <c r="AG149" i="25"/>
  <c r="AH63" i="25"/>
  <c r="AH66" i="25"/>
  <c r="AB24" i="27"/>
  <c r="AA26" i="27"/>
  <c r="AG184" i="25"/>
  <c r="AG185" i="25"/>
  <c r="AG154" i="25"/>
  <c r="AG156" i="25"/>
  <c r="AA29" i="27"/>
  <c r="AA31" i="27"/>
  <c r="AG165" i="25"/>
  <c r="BT135" i="25"/>
  <c r="BT134" i="25"/>
  <c r="BU133" i="25"/>
  <c r="BT136" i="25"/>
  <c r="BT137" i="25"/>
  <c r="BT129" i="25"/>
  <c r="BT128" i="25"/>
  <c r="BT127" i="25"/>
  <c r="BU126" i="25"/>
  <c r="BT130" i="25"/>
  <c r="BR58" i="25"/>
  <c r="BR57" i="25"/>
  <c r="BS56" i="25"/>
  <c r="BR59" i="25"/>
  <c r="BR60" i="25"/>
  <c r="BR183" i="25"/>
  <c r="BT107" i="25"/>
  <c r="BT106" i="25"/>
  <c r="BU105" i="25"/>
  <c r="BT108" i="25"/>
  <c r="BT109" i="25"/>
  <c r="BT73" i="25"/>
  <c r="BT72" i="25"/>
  <c r="BT71" i="25"/>
  <c r="BU70" i="25"/>
  <c r="BT74" i="25"/>
  <c r="BU37" i="25"/>
  <c r="BU36" i="25"/>
  <c r="BV35" i="25"/>
  <c r="BU38" i="25"/>
  <c r="BU39" i="25"/>
  <c r="BU40" i="25"/>
  <c r="BT122" i="25"/>
  <c r="BT121" i="25"/>
  <c r="BT120" i="25"/>
  <c r="BU119" i="25"/>
  <c r="BT123" i="25"/>
  <c r="BU45" i="25"/>
  <c r="BU46" i="25"/>
  <c r="BU47" i="25"/>
  <c r="BU44" i="25"/>
  <c r="BU43" i="25"/>
  <c r="BV42" i="25"/>
  <c r="BT102" i="25"/>
  <c r="BT101" i="25"/>
  <c r="BT100" i="25"/>
  <c r="BT99" i="25"/>
  <c r="BU98" i="25"/>
  <c r="AU23" i="25"/>
  <c r="AU24" i="25"/>
  <c r="AU25" i="25"/>
  <c r="BT87" i="25"/>
  <c r="BT86" i="25"/>
  <c r="BT85" i="25"/>
  <c r="BU84" i="25"/>
  <c r="BT88" i="25"/>
  <c r="AT26" i="25"/>
  <c r="AT181" i="25"/>
  <c r="BT95" i="25"/>
  <c r="BT93" i="25"/>
  <c r="BT92" i="25"/>
  <c r="BU91" i="25"/>
  <c r="BT94" i="25"/>
  <c r="BU51" i="25"/>
  <c r="BU50" i="25"/>
  <c r="BV49" i="25"/>
  <c r="BU52" i="25"/>
  <c r="BU53" i="25"/>
  <c r="BT31" i="25"/>
  <c r="BT30" i="25"/>
  <c r="BT29" i="25"/>
  <c r="BU28" i="25"/>
  <c r="BT32" i="25"/>
  <c r="BT33" i="25"/>
  <c r="BT116" i="25"/>
  <c r="BT115" i="25"/>
  <c r="BT114" i="25"/>
  <c r="BT113" i="25"/>
  <c r="BU112" i="25"/>
  <c r="AT182" i="25"/>
  <c r="BU80" i="25"/>
  <c r="BU81" i="25"/>
  <c r="BU79" i="25"/>
  <c r="BU78" i="25"/>
  <c r="BV77" i="25"/>
  <c r="AH67" i="25"/>
  <c r="AB36" i="27"/>
  <c r="AB40" i="27"/>
  <c r="AB41" i="27"/>
  <c r="AH160" i="25"/>
  <c r="AG145" i="25"/>
  <c r="AG150" i="25"/>
  <c r="AG151" i="25"/>
  <c r="AG161" i="25"/>
  <c r="AG166" i="25"/>
  <c r="AH65" i="25"/>
  <c r="AB26" i="27"/>
  <c r="AH184" i="25"/>
  <c r="AH185" i="25"/>
  <c r="AH154" i="25"/>
  <c r="AH156" i="25"/>
  <c r="AB29" i="27"/>
  <c r="AB31" i="27"/>
  <c r="AH165" i="25"/>
  <c r="BS58" i="25"/>
  <c r="BS57" i="25"/>
  <c r="BT56" i="25"/>
  <c r="BS59" i="25"/>
  <c r="BS60" i="25"/>
  <c r="BS183" i="25"/>
  <c r="BV53" i="25"/>
  <c r="BV52" i="25"/>
  <c r="BV51" i="25"/>
  <c r="BV50" i="25"/>
  <c r="BW49" i="25"/>
  <c r="BV81" i="25"/>
  <c r="BV79" i="25"/>
  <c r="BV78" i="25"/>
  <c r="BW77" i="25"/>
  <c r="BV80" i="25"/>
  <c r="BU93" i="25"/>
  <c r="BU92" i="25"/>
  <c r="BV91" i="25"/>
  <c r="BU94" i="25"/>
  <c r="BU95" i="25"/>
  <c r="BU101" i="25"/>
  <c r="BU100" i="25"/>
  <c r="BU99" i="25"/>
  <c r="BV98" i="25"/>
  <c r="BU102" i="25"/>
  <c r="BV38" i="25"/>
  <c r="BV37" i="25"/>
  <c r="BV36" i="25"/>
  <c r="BW35" i="25"/>
  <c r="BV39" i="25"/>
  <c r="BV40" i="25"/>
  <c r="BU129" i="25"/>
  <c r="BU130" i="25"/>
  <c r="BU128" i="25"/>
  <c r="BU127" i="25"/>
  <c r="BV126" i="25"/>
  <c r="BU137" i="25"/>
  <c r="BU136" i="25"/>
  <c r="BU135" i="25"/>
  <c r="BU134" i="25"/>
  <c r="BV133" i="25"/>
  <c r="BU115" i="25"/>
  <c r="BU114" i="25"/>
  <c r="BU113" i="25"/>
  <c r="BV112" i="25"/>
  <c r="BU116" i="25"/>
  <c r="AU182" i="25"/>
  <c r="BV44" i="25"/>
  <c r="BV43" i="25"/>
  <c r="BW42" i="25"/>
  <c r="BV45" i="25"/>
  <c r="BV46" i="25"/>
  <c r="BV47" i="25"/>
  <c r="BU74" i="25"/>
  <c r="BU73" i="25"/>
  <c r="BU72" i="25"/>
  <c r="BU71" i="25"/>
  <c r="BV70" i="25"/>
  <c r="BU32" i="25"/>
  <c r="BU33" i="25"/>
  <c r="BU30" i="25"/>
  <c r="BU29" i="25"/>
  <c r="BV28" i="25"/>
  <c r="BU31" i="25"/>
  <c r="BU109" i="25"/>
  <c r="BU107" i="25"/>
  <c r="BU106" i="25"/>
  <c r="BV105" i="25"/>
  <c r="BU108" i="25"/>
  <c r="BU122" i="25"/>
  <c r="BU123" i="25"/>
  <c r="BU121" i="25"/>
  <c r="BU120" i="25"/>
  <c r="BV119" i="25"/>
  <c r="BU88" i="25"/>
  <c r="BU87" i="25"/>
  <c r="BU86" i="25"/>
  <c r="BU85" i="25"/>
  <c r="BV84" i="25"/>
  <c r="AU26" i="25"/>
  <c r="AU181" i="25"/>
  <c r="AU22" i="25"/>
  <c r="AV21" i="25"/>
  <c r="AH141" i="25"/>
  <c r="AH148" i="25"/>
  <c r="AH64" i="25"/>
  <c r="BV109" i="25"/>
  <c r="BV108" i="25"/>
  <c r="BV107" i="25"/>
  <c r="BV106" i="25"/>
  <c r="BW105" i="25"/>
  <c r="BW45" i="25"/>
  <c r="BW44" i="25"/>
  <c r="BW43" i="25"/>
  <c r="BX42" i="25"/>
  <c r="BW46" i="25"/>
  <c r="BW47" i="25"/>
  <c r="BW53" i="25"/>
  <c r="BW51" i="25"/>
  <c r="BW50" i="25"/>
  <c r="BX49" i="25"/>
  <c r="BW52" i="25"/>
  <c r="BV129" i="25"/>
  <c r="BV130" i="25"/>
  <c r="BV128" i="25"/>
  <c r="BV127" i="25"/>
  <c r="BW126" i="25"/>
  <c r="BV115" i="25"/>
  <c r="BV116" i="25"/>
  <c r="BV114" i="25"/>
  <c r="BV113" i="25"/>
  <c r="BW112" i="25"/>
  <c r="BV136" i="25"/>
  <c r="BV135" i="25"/>
  <c r="BV134" i="25"/>
  <c r="BW133" i="25"/>
  <c r="BV137" i="25"/>
  <c r="BV100" i="25"/>
  <c r="BV99" i="25"/>
  <c r="BW98" i="25"/>
  <c r="BV102" i="25"/>
  <c r="BV101" i="25"/>
  <c r="BV95" i="25"/>
  <c r="BV93" i="25"/>
  <c r="BV92" i="25"/>
  <c r="BW91" i="25"/>
  <c r="BV94" i="25"/>
  <c r="AV25" i="25"/>
  <c r="AV23" i="25"/>
  <c r="AV24" i="25"/>
  <c r="BV87" i="25"/>
  <c r="BV88" i="25"/>
  <c r="BV86" i="25"/>
  <c r="BV85" i="25"/>
  <c r="BW84" i="25"/>
  <c r="BV30" i="25"/>
  <c r="BV29" i="25"/>
  <c r="BW28" i="25"/>
  <c r="BV31" i="25"/>
  <c r="BV32" i="25"/>
  <c r="BV33" i="25"/>
  <c r="BV72" i="25"/>
  <c r="BV71" i="25"/>
  <c r="BW70" i="25"/>
  <c r="BV73" i="25"/>
  <c r="BV74" i="25"/>
  <c r="BV121" i="25"/>
  <c r="BV120" i="25"/>
  <c r="BW119" i="25"/>
  <c r="BV123" i="25"/>
  <c r="BV122" i="25"/>
  <c r="BW81" i="25"/>
  <c r="BW80" i="25"/>
  <c r="BW79" i="25"/>
  <c r="BW78" i="25"/>
  <c r="BX77" i="25"/>
  <c r="BT59" i="25"/>
  <c r="BT58" i="25"/>
  <c r="BT57" i="25"/>
  <c r="BU56" i="25"/>
  <c r="BT60" i="25"/>
  <c r="BT183" i="25"/>
  <c r="BW37" i="25"/>
  <c r="BW36" i="25"/>
  <c r="BX35" i="25"/>
  <c r="BW38" i="25"/>
  <c r="BW39" i="25"/>
  <c r="BW40" i="25"/>
  <c r="AI63" i="25"/>
  <c r="AH68" i="25"/>
  <c r="AH143" i="25"/>
  <c r="BW122" i="25"/>
  <c r="BW123" i="25"/>
  <c r="BW121" i="25"/>
  <c r="BW120" i="25"/>
  <c r="BX119" i="25"/>
  <c r="BX51" i="25"/>
  <c r="BX50" i="25"/>
  <c r="BY49" i="25"/>
  <c r="BX52" i="25"/>
  <c r="BX53" i="25"/>
  <c r="BX38" i="25"/>
  <c r="BX37" i="25"/>
  <c r="BX36" i="25"/>
  <c r="BY35" i="25"/>
  <c r="BX39" i="25"/>
  <c r="BX40" i="25"/>
  <c r="BX81" i="25"/>
  <c r="BX80" i="25"/>
  <c r="BX79" i="25"/>
  <c r="BX78" i="25"/>
  <c r="BY77" i="25"/>
  <c r="BW135" i="25"/>
  <c r="BW134" i="25"/>
  <c r="BX133" i="25"/>
  <c r="BW136" i="25"/>
  <c r="BW137" i="25"/>
  <c r="BW128" i="25"/>
  <c r="BW127" i="25"/>
  <c r="BX126" i="25"/>
  <c r="BW129" i="25"/>
  <c r="BW130" i="25"/>
  <c r="BW93" i="25"/>
  <c r="BW92" i="25"/>
  <c r="BX91" i="25"/>
  <c r="BW95" i="25"/>
  <c r="BW94" i="25"/>
  <c r="BW102" i="25"/>
  <c r="BW100" i="25"/>
  <c r="BW99" i="25"/>
  <c r="BX98" i="25"/>
  <c r="BW101" i="25"/>
  <c r="BW116" i="25"/>
  <c r="BW115" i="25"/>
  <c r="BW114" i="25"/>
  <c r="BW113" i="25"/>
  <c r="BX112" i="25"/>
  <c r="BW72" i="25"/>
  <c r="BW71" i="25"/>
  <c r="BX70" i="25"/>
  <c r="BW73" i="25"/>
  <c r="BW74" i="25"/>
  <c r="BW32" i="25"/>
  <c r="BW33" i="25"/>
  <c r="BW31" i="25"/>
  <c r="BW30" i="25"/>
  <c r="BW29" i="25"/>
  <c r="BX28" i="25"/>
  <c r="BW86" i="25"/>
  <c r="BW85" i="25"/>
  <c r="BX84" i="25"/>
  <c r="BW87" i="25"/>
  <c r="BW88" i="25"/>
  <c r="BX45" i="25"/>
  <c r="BX44" i="25"/>
  <c r="BX43" i="25"/>
  <c r="BY42" i="25"/>
  <c r="BX46" i="25"/>
  <c r="BX47" i="25"/>
  <c r="BW107" i="25"/>
  <c r="BW106" i="25"/>
  <c r="BX105" i="25"/>
  <c r="BW108" i="25"/>
  <c r="BW109" i="25"/>
  <c r="BU58" i="25"/>
  <c r="BU57" i="25"/>
  <c r="BV56" i="25"/>
  <c r="BU59" i="25"/>
  <c r="BU60" i="25"/>
  <c r="BU183" i="25"/>
  <c r="AV26" i="25"/>
  <c r="AV181" i="25"/>
  <c r="AV182" i="25"/>
  <c r="AV22" i="25"/>
  <c r="AW21" i="25"/>
  <c r="AH144" i="25"/>
  <c r="AH149" i="25"/>
  <c r="AH145" i="25"/>
  <c r="AH150" i="25"/>
  <c r="AI67" i="25"/>
  <c r="AC36" i="27"/>
  <c r="AC40" i="27"/>
  <c r="AC41" i="27"/>
  <c r="AI160" i="25"/>
  <c r="AI65" i="25"/>
  <c r="AI66" i="25"/>
  <c r="AC24" i="27"/>
  <c r="BX86" i="25"/>
  <c r="BX85" i="25"/>
  <c r="BY84" i="25"/>
  <c r="BX88" i="25"/>
  <c r="BX87" i="25"/>
  <c r="BX31" i="25"/>
  <c r="BX30" i="25"/>
  <c r="BX29" i="25"/>
  <c r="BY28" i="25"/>
  <c r="BX32" i="25"/>
  <c r="BX33" i="25"/>
  <c r="BX109" i="25"/>
  <c r="BX108" i="25"/>
  <c r="BX107" i="25"/>
  <c r="BX106" i="25"/>
  <c r="BY105" i="25"/>
  <c r="BV58" i="25"/>
  <c r="BV57" i="25"/>
  <c r="BW56" i="25"/>
  <c r="BV60" i="25"/>
  <c r="BV183" i="25"/>
  <c r="BV59" i="25"/>
  <c r="BY44" i="25"/>
  <c r="BY43" i="25"/>
  <c r="BZ42" i="25"/>
  <c r="BY46" i="25"/>
  <c r="BY47" i="25"/>
  <c r="BY45" i="25"/>
  <c r="BX115" i="25"/>
  <c r="BX116" i="25"/>
  <c r="BX114" i="25"/>
  <c r="BX113" i="25"/>
  <c r="BY112" i="25"/>
  <c r="BX101" i="25"/>
  <c r="BX100" i="25"/>
  <c r="BX99" i="25"/>
  <c r="BY98" i="25"/>
  <c r="BX102" i="25"/>
  <c r="BX137" i="25"/>
  <c r="BX136" i="25"/>
  <c r="BX135" i="25"/>
  <c r="BX134" i="25"/>
  <c r="BY133" i="25"/>
  <c r="BY80" i="25"/>
  <c r="BY81" i="25"/>
  <c r="BY79" i="25"/>
  <c r="BY78" i="25"/>
  <c r="BZ77" i="25"/>
  <c r="BX121" i="25"/>
  <c r="BX120" i="25"/>
  <c r="BY119" i="25"/>
  <c r="BX123" i="25"/>
  <c r="BX122" i="25"/>
  <c r="BX74" i="25"/>
  <c r="BX72" i="25"/>
  <c r="BX71" i="25"/>
  <c r="BY70" i="25"/>
  <c r="BX73" i="25"/>
  <c r="BX93" i="25"/>
  <c r="BX92" i="25"/>
  <c r="BY91" i="25"/>
  <c r="BX94" i="25"/>
  <c r="BX95" i="25"/>
  <c r="BX130" i="25"/>
  <c r="BX128" i="25"/>
  <c r="BX127" i="25"/>
  <c r="BY126" i="25"/>
  <c r="BX129" i="25"/>
  <c r="BY53" i="25"/>
  <c r="BY51" i="25"/>
  <c r="BY50" i="25"/>
  <c r="BZ49" i="25"/>
  <c r="BY52" i="25"/>
  <c r="AW25" i="25"/>
  <c r="AW23" i="25"/>
  <c r="AW24" i="25"/>
  <c r="BY38" i="25"/>
  <c r="BY37" i="25"/>
  <c r="BY36" i="25"/>
  <c r="BZ35" i="25"/>
  <c r="BY39" i="25"/>
  <c r="BY40" i="25"/>
  <c r="AH151" i="25"/>
  <c r="AH161" i="25"/>
  <c r="AH166" i="25"/>
  <c r="AI141" i="25"/>
  <c r="AI148" i="25"/>
  <c r="AI64" i="25"/>
  <c r="AC26" i="27"/>
  <c r="AI184" i="25"/>
  <c r="AI185" i="25"/>
  <c r="AI154" i="25"/>
  <c r="AI156" i="25"/>
  <c r="AC29" i="27"/>
  <c r="AC31" i="27"/>
  <c r="AI165" i="25"/>
  <c r="BZ51" i="25"/>
  <c r="BZ50" i="25"/>
  <c r="CA49" i="25"/>
  <c r="BZ52" i="25"/>
  <c r="BZ53" i="25"/>
  <c r="BY129" i="25"/>
  <c r="BY130" i="25"/>
  <c r="BY128" i="25"/>
  <c r="BY127" i="25"/>
  <c r="BZ126" i="25"/>
  <c r="BY94" i="25"/>
  <c r="BY93" i="25"/>
  <c r="BY92" i="25"/>
  <c r="BZ91" i="25"/>
  <c r="BY95" i="25"/>
  <c r="BY135" i="25"/>
  <c r="BY134" i="25"/>
  <c r="BZ133" i="25"/>
  <c r="BY137" i="25"/>
  <c r="BY136" i="25"/>
  <c r="BY100" i="25"/>
  <c r="BY99" i="25"/>
  <c r="BZ98" i="25"/>
  <c r="BY101" i="25"/>
  <c r="BY102" i="25"/>
  <c r="BY86" i="25"/>
  <c r="BY85" i="25"/>
  <c r="BZ84" i="25"/>
  <c r="BY88" i="25"/>
  <c r="BY87" i="25"/>
  <c r="BZ37" i="25"/>
  <c r="BZ36" i="25"/>
  <c r="CA35" i="25"/>
  <c r="BZ38" i="25"/>
  <c r="BZ39" i="25"/>
  <c r="BZ40" i="25"/>
  <c r="BY30" i="25"/>
  <c r="BY29" i="25"/>
  <c r="BZ28" i="25"/>
  <c r="BY32" i="25"/>
  <c r="BY33" i="25"/>
  <c r="BY31" i="25"/>
  <c r="BY73" i="25"/>
  <c r="BY72" i="25"/>
  <c r="BY71" i="25"/>
  <c r="BZ70" i="25"/>
  <c r="BY74" i="25"/>
  <c r="BZ81" i="25"/>
  <c r="BZ80" i="25"/>
  <c r="BZ79" i="25"/>
  <c r="BZ78" i="25"/>
  <c r="CA77" i="25"/>
  <c r="BW59" i="25"/>
  <c r="BW58" i="25"/>
  <c r="BW57" i="25"/>
  <c r="BX56" i="25"/>
  <c r="BW60" i="25"/>
  <c r="BW183" i="25"/>
  <c r="AW182" i="25"/>
  <c r="AW22" i="25"/>
  <c r="AX21" i="25"/>
  <c r="BY123" i="25"/>
  <c r="BY121" i="25"/>
  <c r="BY120" i="25"/>
  <c r="BZ119" i="25"/>
  <c r="BY122" i="25"/>
  <c r="BY107" i="25"/>
  <c r="BY106" i="25"/>
  <c r="BZ105" i="25"/>
  <c r="BY108" i="25"/>
  <c r="BY109" i="25"/>
  <c r="BZ44" i="25"/>
  <c r="BZ43" i="25"/>
  <c r="CA42" i="25"/>
  <c r="BZ45" i="25"/>
  <c r="BZ46" i="25"/>
  <c r="BZ47" i="25"/>
  <c r="AW26" i="25"/>
  <c r="AW181" i="25"/>
  <c r="BY116" i="25"/>
  <c r="BY115" i="25"/>
  <c r="BY114" i="25"/>
  <c r="BY113" i="25"/>
  <c r="BZ112" i="25"/>
  <c r="AI143" i="25"/>
  <c r="AJ63" i="25"/>
  <c r="AI68" i="25"/>
  <c r="BZ129" i="25"/>
  <c r="BZ130" i="25"/>
  <c r="BZ128" i="25"/>
  <c r="BZ127" i="25"/>
  <c r="CA126" i="25"/>
  <c r="CA80" i="25"/>
  <c r="CA79" i="25"/>
  <c r="CA78" i="25"/>
  <c r="CB77" i="25"/>
  <c r="CA81" i="25"/>
  <c r="BZ136" i="25"/>
  <c r="BZ137" i="25"/>
  <c r="BZ135" i="25"/>
  <c r="BZ134" i="25"/>
  <c r="CA133" i="25"/>
  <c r="BX59" i="25"/>
  <c r="BX60" i="25"/>
  <c r="BX183" i="25"/>
  <c r="BX58" i="25"/>
  <c r="BX57" i="25"/>
  <c r="BY56" i="25"/>
  <c r="BZ93" i="25"/>
  <c r="BZ92" i="25"/>
  <c r="CA91" i="25"/>
  <c r="BZ94" i="25"/>
  <c r="BZ95" i="25"/>
  <c r="BZ116" i="25"/>
  <c r="BZ115" i="25"/>
  <c r="BZ114" i="25"/>
  <c r="BZ113" i="25"/>
  <c r="CA112" i="25"/>
  <c r="AX23" i="25"/>
  <c r="AX24" i="25"/>
  <c r="AX25" i="25"/>
  <c r="CA39" i="25"/>
  <c r="CA40" i="25"/>
  <c r="CA37" i="25"/>
  <c r="CA36" i="25"/>
  <c r="CB35" i="25"/>
  <c r="CA38" i="25"/>
  <c r="BZ100" i="25"/>
  <c r="BZ99" i="25"/>
  <c r="CA98" i="25"/>
  <c r="BZ102" i="25"/>
  <c r="BZ101" i="25"/>
  <c r="BZ108" i="25"/>
  <c r="BZ107" i="25"/>
  <c r="BZ106" i="25"/>
  <c r="CA105" i="25"/>
  <c r="BZ109" i="25"/>
  <c r="BZ123" i="25"/>
  <c r="BZ122" i="25"/>
  <c r="BZ121" i="25"/>
  <c r="BZ120" i="25"/>
  <c r="CA119" i="25"/>
  <c r="BZ72" i="25"/>
  <c r="BZ71" i="25"/>
  <c r="CA70" i="25"/>
  <c r="BZ73" i="25"/>
  <c r="BZ74" i="25"/>
  <c r="BZ88" i="25"/>
  <c r="BZ87" i="25"/>
  <c r="BZ86" i="25"/>
  <c r="BZ85" i="25"/>
  <c r="CA84" i="25"/>
  <c r="CA44" i="25"/>
  <c r="CA43" i="25"/>
  <c r="CB42" i="25"/>
  <c r="CA45" i="25"/>
  <c r="CA46" i="25"/>
  <c r="CA47" i="25"/>
  <c r="BZ31" i="25"/>
  <c r="BZ30" i="25"/>
  <c r="BZ29" i="25"/>
  <c r="CA28" i="25"/>
  <c r="BZ32" i="25"/>
  <c r="BZ33" i="25"/>
  <c r="CA53" i="25"/>
  <c r="CA51" i="25"/>
  <c r="CA50" i="25"/>
  <c r="CB49" i="25"/>
  <c r="CA52" i="25"/>
  <c r="AJ65" i="25"/>
  <c r="AJ66" i="25"/>
  <c r="AJ67" i="25"/>
  <c r="AD36" i="27"/>
  <c r="AD40" i="27"/>
  <c r="AD41" i="27"/>
  <c r="AJ160" i="25"/>
  <c r="AI144" i="25"/>
  <c r="AI149" i="25"/>
  <c r="AI145" i="25"/>
  <c r="AI150" i="25"/>
  <c r="CA116" i="25"/>
  <c r="CA115" i="25"/>
  <c r="CA114" i="25"/>
  <c r="CA113" i="25"/>
  <c r="CB112" i="25"/>
  <c r="CA100" i="25"/>
  <c r="CA99" i="25"/>
  <c r="CB98" i="25"/>
  <c r="CA101" i="25"/>
  <c r="CA102" i="25"/>
  <c r="CB80" i="25"/>
  <c r="CB81" i="25"/>
  <c r="CB79" i="25"/>
  <c r="CB78" i="25"/>
  <c r="CC77" i="25"/>
  <c r="CB53" i="25"/>
  <c r="CB51" i="25"/>
  <c r="CB50" i="25"/>
  <c r="CC49" i="25"/>
  <c r="CB52" i="25"/>
  <c r="CB44" i="25"/>
  <c r="CB43" i="25"/>
  <c r="CC42" i="25"/>
  <c r="CB45" i="25"/>
  <c r="CB46" i="25"/>
  <c r="CB47" i="25"/>
  <c r="CA86" i="25"/>
  <c r="CA85" i="25"/>
  <c r="CB84" i="25"/>
  <c r="CA87" i="25"/>
  <c r="CA88" i="25"/>
  <c r="CA73" i="25"/>
  <c r="CA72" i="25"/>
  <c r="CA71" i="25"/>
  <c r="CB70" i="25"/>
  <c r="CA74" i="25"/>
  <c r="CA121" i="25"/>
  <c r="CA120" i="25"/>
  <c r="CB119" i="25"/>
  <c r="CA123" i="25"/>
  <c r="CA122" i="25"/>
  <c r="CB37" i="25"/>
  <c r="CB36" i="25"/>
  <c r="CC35" i="25"/>
  <c r="CB38" i="25"/>
  <c r="CB39" i="25"/>
  <c r="CB40" i="25"/>
  <c r="AX182" i="25"/>
  <c r="CA137" i="25"/>
  <c r="CA136" i="25"/>
  <c r="CA135" i="25"/>
  <c r="CA134" i="25"/>
  <c r="CB133" i="25"/>
  <c r="CA108" i="25"/>
  <c r="CA107" i="25"/>
  <c r="CA106" i="25"/>
  <c r="CB105" i="25"/>
  <c r="CA109" i="25"/>
  <c r="CA32" i="25"/>
  <c r="CA33" i="25"/>
  <c r="CA31" i="25"/>
  <c r="CA30" i="25"/>
  <c r="CA29" i="25"/>
  <c r="CB28" i="25"/>
  <c r="CA94" i="25"/>
  <c r="CA93" i="25"/>
  <c r="CA92" i="25"/>
  <c r="CB91" i="25"/>
  <c r="CA95" i="25"/>
  <c r="BY58" i="25"/>
  <c r="BY57" i="25"/>
  <c r="BZ56" i="25"/>
  <c r="BY59" i="25"/>
  <c r="BY60" i="25"/>
  <c r="BY183" i="25"/>
  <c r="CA128" i="25"/>
  <c r="CA127" i="25"/>
  <c r="CB126" i="25"/>
  <c r="CA129" i="25"/>
  <c r="CA130" i="25"/>
  <c r="AX26" i="25"/>
  <c r="AX181" i="25"/>
  <c r="AX22" i="25"/>
  <c r="AY21" i="25"/>
  <c r="AI151" i="25"/>
  <c r="AI161" i="25"/>
  <c r="AI166" i="25"/>
  <c r="AD24" i="27"/>
  <c r="AJ141" i="25"/>
  <c r="AJ148" i="25"/>
  <c r="AJ64" i="25"/>
  <c r="CB137" i="25"/>
  <c r="CB135" i="25"/>
  <c r="CB134" i="25"/>
  <c r="CC133" i="25"/>
  <c r="CB136" i="25"/>
  <c r="CB100" i="25"/>
  <c r="CB99" i="25"/>
  <c r="CC98" i="25"/>
  <c r="CB101" i="25"/>
  <c r="CB102" i="25"/>
  <c r="CC46" i="25"/>
  <c r="CC47" i="25"/>
  <c r="CC45" i="25"/>
  <c r="CC44" i="25"/>
  <c r="CC43" i="25"/>
  <c r="CD42" i="25"/>
  <c r="CB114" i="25"/>
  <c r="CB113" i="25"/>
  <c r="CC112" i="25"/>
  <c r="CB115" i="25"/>
  <c r="CB116" i="25"/>
  <c r="CB30" i="25"/>
  <c r="CB29" i="25"/>
  <c r="CC28" i="25"/>
  <c r="CB31" i="25"/>
  <c r="CB32" i="25"/>
  <c r="CB33" i="25"/>
  <c r="CC38" i="25"/>
  <c r="CC37" i="25"/>
  <c r="CC36" i="25"/>
  <c r="CD35" i="25"/>
  <c r="CC39" i="25"/>
  <c r="CC40" i="25"/>
  <c r="CB74" i="25"/>
  <c r="CB72" i="25"/>
  <c r="CB71" i="25"/>
  <c r="CC70" i="25"/>
  <c r="CB73" i="25"/>
  <c r="CB87" i="25"/>
  <c r="CB86" i="25"/>
  <c r="CB85" i="25"/>
  <c r="CC84" i="25"/>
  <c r="CB88" i="25"/>
  <c r="CB128" i="25"/>
  <c r="CB127" i="25"/>
  <c r="CC126" i="25"/>
  <c r="CB129" i="25"/>
  <c r="CB130" i="25"/>
  <c r="BZ58" i="25"/>
  <c r="BZ57" i="25"/>
  <c r="CA56" i="25"/>
  <c r="BZ59" i="25"/>
  <c r="BZ60" i="25"/>
  <c r="BZ183" i="25"/>
  <c r="CC80" i="25"/>
  <c r="CC81" i="25"/>
  <c r="CC79" i="25"/>
  <c r="CC78" i="25"/>
  <c r="CD77" i="25"/>
  <c r="CB93" i="25"/>
  <c r="CB92" i="25"/>
  <c r="CC91" i="25"/>
  <c r="CB95" i="25"/>
  <c r="CB94" i="25"/>
  <c r="CB109" i="25"/>
  <c r="CB107" i="25"/>
  <c r="CB106" i="25"/>
  <c r="CC105" i="25"/>
  <c r="CB108" i="25"/>
  <c r="CB123" i="25"/>
  <c r="CB122" i="25"/>
  <c r="CB121" i="25"/>
  <c r="CB120" i="25"/>
  <c r="CC119" i="25"/>
  <c r="CC52" i="25"/>
  <c r="CC53" i="25"/>
  <c r="CC51" i="25"/>
  <c r="CC50" i="25"/>
  <c r="CD49" i="25"/>
  <c r="AY23" i="25"/>
  <c r="AY24" i="25"/>
  <c r="AY25" i="25"/>
  <c r="AK63" i="25"/>
  <c r="AJ68" i="25"/>
  <c r="AJ143" i="25"/>
  <c r="AD26" i="27"/>
  <c r="AJ184" i="25"/>
  <c r="AJ185" i="25"/>
  <c r="AJ154" i="25"/>
  <c r="AJ156" i="25"/>
  <c r="AD29" i="27"/>
  <c r="AD31" i="27"/>
  <c r="AJ165" i="25"/>
  <c r="CC108" i="25"/>
  <c r="CC107" i="25"/>
  <c r="CC106" i="25"/>
  <c r="CD105" i="25"/>
  <c r="CC109" i="25"/>
  <c r="CC31" i="25"/>
  <c r="CC30" i="25"/>
  <c r="CC29" i="25"/>
  <c r="CD28" i="25"/>
  <c r="CC32" i="25"/>
  <c r="CC33" i="25"/>
  <c r="CD80" i="25"/>
  <c r="CD79" i="25"/>
  <c r="CD78" i="25"/>
  <c r="CE77" i="25"/>
  <c r="CD81" i="25"/>
  <c r="CC116" i="25"/>
  <c r="CC115" i="25"/>
  <c r="CC114" i="25"/>
  <c r="CC113" i="25"/>
  <c r="CD112" i="25"/>
  <c r="CC88" i="25"/>
  <c r="CC86" i="25"/>
  <c r="CC85" i="25"/>
  <c r="CD84" i="25"/>
  <c r="CC87" i="25"/>
  <c r="CD44" i="25"/>
  <c r="CD43" i="25"/>
  <c r="CE42" i="25"/>
  <c r="CD45" i="25"/>
  <c r="CD46" i="25"/>
  <c r="CD47" i="25"/>
  <c r="CD53" i="25"/>
  <c r="CD51" i="25"/>
  <c r="CD50" i="25"/>
  <c r="CE49" i="25"/>
  <c r="CD52" i="25"/>
  <c r="CC101" i="25"/>
  <c r="CC100" i="25"/>
  <c r="CC99" i="25"/>
  <c r="CD98" i="25"/>
  <c r="CC102" i="25"/>
  <c r="AY26" i="25"/>
  <c r="AY181" i="25"/>
  <c r="CC121" i="25"/>
  <c r="CC120" i="25"/>
  <c r="CD119" i="25"/>
  <c r="CC122" i="25"/>
  <c r="CC123" i="25"/>
  <c r="CA58" i="25"/>
  <c r="CA57" i="25"/>
  <c r="CB56" i="25"/>
  <c r="CA59" i="25"/>
  <c r="CA60" i="25"/>
  <c r="CA183" i="25"/>
  <c r="CC129" i="25"/>
  <c r="CC130" i="25"/>
  <c r="CC128" i="25"/>
  <c r="CC127" i="25"/>
  <c r="CD126" i="25"/>
  <c r="AY182" i="25"/>
  <c r="CC94" i="25"/>
  <c r="CC95" i="25"/>
  <c r="CC93" i="25"/>
  <c r="CC92" i="25"/>
  <c r="CD91" i="25"/>
  <c r="CD37" i="25"/>
  <c r="CD36" i="25"/>
  <c r="CE35" i="25"/>
  <c r="CD38" i="25"/>
  <c r="CD39" i="25"/>
  <c r="CD40" i="25"/>
  <c r="CC136" i="25"/>
  <c r="CC137" i="25"/>
  <c r="CC135" i="25"/>
  <c r="CC134" i="25"/>
  <c r="CD133" i="25"/>
  <c r="AY22" i="25"/>
  <c r="AZ21" i="25"/>
  <c r="CC72" i="25"/>
  <c r="CC71" i="25"/>
  <c r="CD70" i="25"/>
  <c r="CC74" i="25"/>
  <c r="CC73" i="25"/>
  <c r="AJ145" i="25"/>
  <c r="AJ150" i="25"/>
  <c r="AJ144" i="25"/>
  <c r="AJ149" i="25"/>
  <c r="AK66" i="25"/>
  <c r="AK65" i="25"/>
  <c r="AK141" i="25"/>
  <c r="AK148" i="25"/>
  <c r="AK67" i="25"/>
  <c r="AE36" i="27"/>
  <c r="AE40" i="27"/>
  <c r="AE41" i="27"/>
  <c r="AK160" i="25"/>
  <c r="CD100" i="25"/>
  <c r="CD99" i="25"/>
  <c r="CE98" i="25"/>
  <c r="CD102" i="25"/>
  <c r="CD101" i="25"/>
  <c r="CD137" i="25"/>
  <c r="CD136" i="25"/>
  <c r="CD135" i="25"/>
  <c r="CD134" i="25"/>
  <c r="CE133" i="25"/>
  <c r="CD86" i="25"/>
  <c r="CD85" i="25"/>
  <c r="CE84" i="25"/>
  <c r="CD87" i="25"/>
  <c r="CD88" i="25"/>
  <c r="CE51" i="25"/>
  <c r="CE50" i="25"/>
  <c r="CF49" i="25"/>
  <c r="CE53" i="25"/>
  <c r="CE52" i="25"/>
  <c r="CD108" i="25"/>
  <c r="CD109" i="25"/>
  <c r="CD107" i="25"/>
  <c r="CD106" i="25"/>
  <c r="CE105" i="25"/>
  <c r="CD95" i="25"/>
  <c r="CD93" i="25"/>
  <c r="CD92" i="25"/>
  <c r="CE91" i="25"/>
  <c r="CD94" i="25"/>
  <c r="CE79" i="25"/>
  <c r="CE78" i="25"/>
  <c r="CF77" i="25"/>
  <c r="CE80" i="25"/>
  <c r="CE81" i="25"/>
  <c r="CD74" i="25"/>
  <c r="CD73" i="25"/>
  <c r="CD72" i="25"/>
  <c r="CD71" i="25"/>
  <c r="CE70" i="25"/>
  <c r="CD114" i="25"/>
  <c r="CD113" i="25"/>
  <c r="CE112" i="25"/>
  <c r="CD116" i="25"/>
  <c r="CD115" i="25"/>
  <c r="CD31" i="25"/>
  <c r="CD30" i="25"/>
  <c r="CD29" i="25"/>
  <c r="CE28" i="25"/>
  <c r="CD32" i="25"/>
  <c r="CD33" i="25"/>
  <c r="CE44" i="25"/>
  <c r="CE43" i="25"/>
  <c r="CF42" i="25"/>
  <c r="CE45" i="25"/>
  <c r="CE46" i="25"/>
  <c r="CE47" i="25"/>
  <c r="AZ24" i="25"/>
  <c r="AZ23" i="25"/>
  <c r="AZ25" i="25"/>
  <c r="CD123" i="25"/>
  <c r="CD122" i="25"/>
  <c r="CD121" i="25"/>
  <c r="CD120" i="25"/>
  <c r="CE119" i="25"/>
  <c r="CD129" i="25"/>
  <c r="CD128" i="25"/>
  <c r="CD127" i="25"/>
  <c r="CE126" i="25"/>
  <c r="CD130" i="25"/>
  <c r="CB59" i="25"/>
  <c r="CB58" i="25"/>
  <c r="CB57" i="25"/>
  <c r="CC56" i="25"/>
  <c r="CB60" i="25"/>
  <c r="CB183" i="25"/>
  <c r="CE38" i="25"/>
  <c r="CE37" i="25"/>
  <c r="CE36" i="25"/>
  <c r="CF35" i="25"/>
  <c r="CE39" i="25"/>
  <c r="CE40" i="25"/>
  <c r="AE24" i="27"/>
  <c r="AK64" i="25"/>
  <c r="AK143" i="25"/>
  <c r="AJ151" i="25"/>
  <c r="AJ161" i="25"/>
  <c r="AJ166" i="25"/>
  <c r="CE136" i="25"/>
  <c r="CE137" i="25"/>
  <c r="CE135" i="25"/>
  <c r="CE134" i="25"/>
  <c r="CF133" i="25"/>
  <c r="CE114" i="25"/>
  <c r="CE113" i="25"/>
  <c r="CF112" i="25"/>
  <c r="CE116" i="25"/>
  <c r="CE115" i="25"/>
  <c r="CF37" i="25"/>
  <c r="CF36" i="25"/>
  <c r="CG35" i="25"/>
  <c r="CF38" i="25"/>
  <c r="CF39" i="25"/>
  <c r="CF40" i="25"/>
  <c r="CF53" i="25"/>
  <c r="CF52" i="25"/>
  <c r="CF51" i="25"/>
  <c r="CF50" i="25"/>
  <c r="CG49" i="25"/>
  <c r="CE30" i="25"/>
  <c r="CE29" i="25"/>
  <c r="CF28" i="25"/>
  <c r="CE31" i="25"/>
  <c r="CE32" i="25"/>
  <c r="CE33" i="25"/>
  <c r="CE102" i="25"/>
  <c r="CE101" i="25"/>
  <c r="CE100" i="25"/>
  <c r="CE99" i="25"/>
  <c r="CF98" i="25"/>
  <c r="CC59" i="25"/>
  <c r="CC58" i="25"/>
  <c r="CC57" i="25"/>
  <c r="CD56" i="25"/>
  <c r="CC60" i="25"/>
  <c r="CC183" i="25"/>
  <c r="CE74" i="25"/>
  <c r="CE72" i="25"/>
  <c r="CE71" i="25"/>
  <c r="CF70" i="25"/>
  <c r="CE73" i="25"/>
  <c r="CE109" i="25"/>
  <c r="CE108" i="25"/>
  <c r="CE107" i="25"/>
  <c r="CE106" i="25"/>
  <c r="CF105" i="25"/>
  <c r="CE129" i="25"/>
  <c r="CE128" i="25"/>
  <c r="CE127" i="25"/>
  <c r="CF126" i="25"/>
  <c r="CE130" i="25"/>
  <c r="AZ182" i="25"/>
  <c r="CF44" i="25"/>
  <c r="CF43" i="25"/>
  <c r="CG42" i="25"/>
  <c r="CF45" i="25"/>
  <c r="CF46" i="25"/>
  <c r="CF47" i="25"/>
  <c r="CE123" i="25"/>
  <c r="CE121" i="25"/>
  <c r="CE120" i="25"/>
  <c r="CF119" i="25"/>
  <c r="CE122" i="25"/>
  <c r="CF81" i="25"/>
  <c r="CF80" i="25"/>
  <c r="CF79" i="25"/>
  <c r="CF78" i="25"/>
  <c r="CG77" i="25"/>
  <c r="CE94" i="25"/>
  <c r="CE95" i="25"/>
  <c r="CE93" i="25"/>
  <c r="CE92" i="25"/>
  <c r="CF91" i="25"/>
  <c r="CE86" i="25"/>
  <c r="CE85" i="25"/>
  <c r="CF84" i="25"/>
  <c r="CE88" i="25"/>
  <c r="CE87" i="25"/>
  <c r="AZ26" i="25"/>
  <c r="AZ181" i="25"/>
  <c r="AZ22" i="25"/>
  <c r="BA21" i="25"/>
  <c r="AK68" i="25"/>
  <c r="AL63" i="25"/>
  <c r="AK145" i="25"/>
  <c r="AK150" i="25"/>
  <c r="AK144" i="25"/>
  <c r="AK149" i="25"/>
  <c r="AE26" i="27"/>
  <c r="AK184" i="25"/>
  <c r="AK185" i="25"/>
  <c r="AK154" i="25"/>
  <c r="AK156" i="25"/>
  <c r="AE29" i="27"/>
  <c r="AE31" i="27"/>
  <c r="AK165" i="25"/>
  <c r="CG80" i="25"/>
  <c r="CG81" i="25"/>
  <c r="CG79" i="25"/>
  <c r="CG78" i="25"/>
  <c r="CH77" i="25"/>
  <c r="CF74" i="25"/>
  <c r="CF73" i="25"/>
  <c r="CF72" i="25"/>
  <c r="CF71" i="25"/>
  <c r="CG70" i="25"/>
  <c r="CF116" i="25"/>
  <c r="CF115" i="25"/>
  <c r="CF114" i="25"/>
  <c r="CF113" i="25"/>
  <c r="CG112" i="25"/>
  <c r="CF95" i="25"/>
  <c r="CF94" i="25"/>
  <c r="CF93" i="25"/>
  <c r="CF92" i="25"/>
  <c r="CG91" i="25"/>
  <c r="CF135" i="25"/>
  <c r="CF134" i="25"/>
  <c r="CG133" i="25"/>
  <c r="CF137" i="25"/>
  <c r="CF136" i="25"/>
  <c r="CF87" i="25"/>
  <c r="CF88" i="25"/>
  <c r="CF86" i="25"/>
  <c r="CF85" i="25"/>
  <c r="CG84" i="25"/>
  <c r="CG44" i="25"/>
  <c r="CG43" i="25"/>
  <c r="CH42" i="25"/>
  <c r="CG45" i="25"/>
  <c r="CG46" i="25"/>
  <c r="CG47" i="25"/>
  <c r="CF107" i="25"/>
  <c r="CF106" i="25"/>
  <c r="CG105" i="25"/>
  <c r="CF109" i="25"/>
  <c r="CF108" i="25"/>
  <c r="CF102" i="25"/>
  <c r="CF101" i="25"/>
  <c r="CF100" i="25"/>
  <c r="CF99" i="25"/>
  <c r="CG98" i="25"/>
  <c r="CG51" i="25"/>
  <c r="CG50" i="25"/>
  <c r="CH49" i="25"/>
  <c r="CG52" i="25"/>
  <c r="CG53" i="25"/>
  <c r="CD59" i="25"/>
  <c r="CD60" i="25"/>
  <c r="CD183" i="25"/>
  <c r="CD58" i="25"/>
  <c r="CD57" i="25"/>
  <c r="CE56" i="25"/>
  <c r="CF30" i="25"/>
  <c r="CF29" i="25"/>
  <c r="CG28" i="25"/>
  <c r="CF31" i="25"/>
  <c r="CF32" i="25"/>
  <c r="CF33" i="25"/>
  <c r="CG38" i="25"/>
  <c r="CG37" i="25"/>
  <c r="CG36" i="25"/>
  <c r="CH35" i="25"/>
  <c r="CG39" i="25"/>
  <c r="CG40" i="25"/>
  <c r="BA25" i="25"/>
  <c r="BA23" i="25"/>
  <c r="BA24" i="25"/>
  <c r="CF121" i="25"/>
  <c r="CF120" i="25"/>
  <c r="CG119" i="25"/>
  <c r="CF123" i="25"/>
  <c r="CF122" i="25"/>
  <c r="CF128" i="25"/>
  <c r="CF127" i="25"/>
  <c r="CG126" i="25"/>
  <c r="CF129" i="25"/>
  <c r="CF130" i="25"/>
  <c r="AK151" i="25"/>
  <c r="AK161" i="25"/>
  <c r="AK166" i="25"/>
  <c r="AL65" i="25"/>
  <c r="AL141" i="25"/>
  <c r="AL148" i="25"/>
  <c r="AL66" i="25"/>
  <c r="AF24" i="27"/>
  <c r="AL67" i="25"/>
  <c r="AF36" i="27"/>
  <c r="AF40" i="27"/>
  <c r="AF41" i="27"/>
  <c r="AL160" i="25"/>
  <c r="CG101" i="25"/>
  <c r="CG100" i="25"/>
  <c r="CG99" i="25"/>
  <c r="CH98" i="25"/>
  <c r="CG102" i="25"/>
  <c r="CG108" i="25"/>
  <c r="CG109" i="25"/>
  <c r="CG107" i="25"/>
  <c r="CG106" i="25"/>
  <c r="CH105" i="25"/>
  <c r="CG135" i="25"/>
  <c r="CG134" i="25"/>
  <c r="CH133" i="25"/>
  <c r="CG136" i="25"/>
  <c r="CG137" i="25"/>
  <c r="CH38" i="25"/>
  <c r="CH37" i="25"/>
  <c r="CH36" i="25"/>
  <c r="CH39" i="25"/>
  <c r="CH40" i="25"/>
  <c r="CG121" i="25"/>
  <c r="CG120" i="25"/>
  <c r="CH119" i="25"/>
  <c r="CG123" i="25"/>
  <c r="CG122" i="25"/>
  <c r="CE58" i="25"/>
  <c r="CE57" i="25"/>
  <c r="CF56" i="25"/>
  <c r="CE59" i="25"/>
  <c r="CE60" i="25"/>
  <c r="CE183" i="25"/>
  <c r="CH46" i="25"/>
  <c r="CH47" i="25"/>
  <c r="CH45" i="25"/>
  <c r="CH44" i="25"/>
  <c r="CH43" i="25"/>
  <c r="CH80" i="25"/>
  <c r="CH81" i="25"/>
  <c r="CH79" i="25"/>
  <c r="CH78" i="25"/>
  <c r="CG115" i="25"/>
  <c r="CG114" i="25"/>
  <c r="CG113" i="25"/>
  <c r="CH112" i="25"/>
  <c r="CG116" i="25"/>
  <c r="CG31" i="25"/>
  <c r="CG30" i="25"/>
  <c r="CG29" i="25"/>
  <c r="CH28" i="25"/>
  <c r="CG32" i="25"/>
  <c r="CG33" i="25"/>
  <c r="CG95" i="25"/>
  <c r="CG93" i="25"/>
  <c r="CG92" i="25"/>
  <c r="CH91" i="25"/>
  <c r="CG94" i="25"/>
  <c r="BA26" i="25"/>
  <c r="BA181" i="25"/>
  <c r="CH52" i="25"/>
  <c r="CH53" i="25"/>
  <c r="CH51" i="25"/>
  <c r="CH50" i="25"/>
  <c r="CG88" i="25"/>
  <c r="CG87" i="25"/>
  <c r="CG86" i="25"/>
  <c r="CG85" i="25"/>
  <c r="CH84" i="25"/>
  <c r="BA182" i="25"/>
  <c r="BA22" i="25"/>
  <c r="BB21" i="25"/>
  <c r="CG128" i="25"/>
  <c r="CG127" i="25"/>
  <c r="CH126" i="25"/>
  <c r="CG130" i="25"/>
  <c r="CG129" i="25"/>
  <c r="CG74" i="25"/>
  <c r="CG73" i="25"/>
  <c r="CG72" i="25"/>
  <c r="CG71" i="25"/>
  <c r="CH70" i="25"/>
  <c r="AL64" i="25"/>
  <c r="AM63" i="25"/>
  <c r="AF26" i="27"/>
  <c r="AL184" i="25"/>
  <c r="AL185" i="25"/>
  <c r="AL154" i="25"/>
  <c r="AL156" i="25"/>
  <c r="AF29" i="27"/>
  <c r="AF31" i="27"/>
  <c r="AL165" i="25"/>
  <c r="CH135" i="25"/>
  <c r="CH134" i="25"/>
  <c r="CH137" i="25"/>
  <c r="CH136" i="25"/>
  <c r="CH121" i="25"/>
  <c r="CH120" i="25"/>
  <c r="CH123" i="25"/>
  <c r="CH122" i="25"/>
  <c r="CH109" i="25"/>
  <c r="CH108" i="25"/>
  <c r="CH107" i="25"/>
  <c r="CH106" i="25"/>
  <c r="CH129" i="25"/>
  <c r="CH130" i="25"/>
  <c r="CH128" i="25"/>
  <c r="CH127" i="25"/>
  <c r="CH95" i="25"/>
  <c r="CH93" i="25"/>
  <c r="CH92" i="25"/>
  <c r="CH94" i="25"/>
  <c r="BB23" i="25"/>
  <c r="BB24" i="25"/>
  <c r="BB25" i="25"/>
  <c r="CH73" i="25"/>
  <c r="CH74" i="25"/>
  <c r="CH72" i="25"/>
  <c r="CH71" i="25"/>
  <c r="CH88" i="25"/>
  <c r="CH86" i="25"/>
  <c r="CH85" i="25"/>
  <c r="CH87" i="25"/>
  <c r="CH116" i="25"/>
  <c r="CH115" i="25"/>
  <c r="CH114" i="25"/>
  <c r="CH113" i="25"/>
  <c r="CF58" i="25"/>
  <c r="CF57" i="25"/>
  <c r="CG56" i="25"/>
  <c r="CF59" i="25"/>
  <c r="CF60" i="25"/>
  <c r="CF183" i="25"/>
  <c r="CH31" i="25"/>
  <c r="CH30" i="25"/>
  <c r="CH29" i="25"/>
  <c r="CH32" i="25"/>
  <c r="CH33" i="25"/>
  <c r="CH102" i="25"/>
  <c r="CH101" i="25"/>
  <c r="CH100" i="25"/>
  <c r="CH99" i="25"/>
  <c r="AL143" i="25"/>
  <c r="AL144" i="25"/>
  <c r="AL149" i="25"/>
  <c r="AL68" i="25"/>
  <c r="AM65" i="25"/>
  <c r="AM141" i="25"/>
  <c r="AM148" i="25"/>
  <c r="AM67" i="25"/>
  <c r="AG36" i="27"/>
  <c r="AG40" i="27"/>
  <c r="AG41" i="27"/>
  <c r="AM160" i="25"/>
  <c r="AM66" i="25"/>
  <c r="AG24" i="27"/>
  <c r="CG58" i="25"/>
  <c r="CG57" i="25"/>
  <c r="CH56" i="25"/>
  <c r="CG59" i="25"/>
  <c r="CG60" i="25"/>
  <c r="CG183" i="25"/>
  <c r="BB182" i="25"/>
  <c r="BB26" i="25"/>
  <c r="BB181" i="25"/>
  <c r="BB22" i="25"/>
  <c r="BC21" i="25"/>
  <c r="AL145" i="25"/>
  <c r="AL150" i="25"/>
  <c r="AL151" i="25"/>
  <c r="AL161" i="25"/>
  <c r="AL166" i="25"/>
  <c r="AG29" i="27"/>
  <c r="AG31" i="27"/>
  <c r="AM165" i="25"/>
  <c r="AG26" i="27"/>
  <c r="AM184" i="25"/>
  <c r="AM185" i="25"/>
  <c r="AM154" i="25"/>
  <c r="AM156" i="25"/>
  <c r="AM64" i="25"/>
  <c r="CH59" i="25"/>
  <c r="CH58" i="25"/>
  <c r="CH57" i="25"/>
  <c r="CH60" i="25"/>
  <c r="CH183" i="25"/>
  <c r="BC24" i="25"/>
  <c r="BC23" i="25"/>
  <c r="BC22" i="25"/>
  <c r="BD21" i="25"/>
  <c r="BC25" i="25"/>
  <c r="AN63" i="25"/>
  <c r="AM143" i="25"/>
  <c r="AM68" i="25"/>
  <c r="BD23" i="25"/>
  <c r="BD24" i="25"/>
  <c r="BD25" i="25"/>
  <c r="BC26" i="25"/>
  <c r="BC181" i="25"/>
  <c r="BC182" i="25"/>
  <c r="AM144" i="25"/>
  <c r="AM149" i="25"/>
  <c r="AM145" i="25"/>
  <c r="AM150" i="25"/>
  <c r="AN65" i="25"/>
  <c r="AN67" i="25"/>
  <c r="AH36" i="27"/>
  <c r="AH40" i="27"/>
  <c r="AH41" i="27"/>
  <c r="AN160" i="25"/>
  <c r="AN66" i="25"/>
  <c r="AH24" i="27"/>
  <c r="BD182" i="25"/>
  <c r="BD26" i="25"/>
  <c r="BD181" i="25"/>
  <c r="BD22" i="25"/>
  <c r="BE21" i="25"/>
  <c r="AM151" i="25"/>
  <c r="AM161" i="25"/>
  <c r="AM166" i="25"/>
  <c r="AN64" i="25"/>
  <c r="AN141" i="25"/>
  <c r="AN148" i="25"/>
  <c r="AH26" i="27"/>
  <c r="AN184" i="25"/>
  <c r="AN185" i="25"/>
  <c r="AN154" i="25"/>
  <c r="AN156" i="25"/>
  <c r="AH29" i="27"/>
  <c r="AH31" i="27"/>
  <c r="AN165" i="25"/>
  <c r="BE23" i="25"/>
  <c r="BE22" i="25"/>
  <c r="BF21" i="25"/>
  <c r="BE25" i="25"/>
  <c r="BE24" i="25"/>
  <c r="AO63" i="25"/>
  <c r="AN68" i="25"/>
  <c r="AN143" i="25"/>
  <c r="BF23" i="25"/>
  <c r="BF22" i="25"/>
  <c r="BG21" i="25"/>
  <c r="BF24" i="25"/>
  <c r="BF25" i="25"/>
  <c r="BE182" i="25"/>
  <c r="BE26" i="25"/>
  <c r="BE181" i="25"/>
  <c r="AN145" i="25"/>
  <c r="AN150" i="25"/>
  <c r="AN144" i="25"/>
  <c r="AN149" i="25"/>
  <c r="AO66" i="25"/>
  <c r="AI24" i="27"/>
  <c r="AO65" i="25"/>
  <c r="AO141" i="25"/>
  <c r="AO148" i="25"/>
  <c r="AO67" i="25"/>
  <c r="AI36" i="27"/>
  <c r="AI40" i="27"/>
  <c r="AI41" i="27"/>
  <c r="AO160" i="25"/>
  <c r="BF182" i="25"/>
  <c r="BF26" i="25"/>
  <c r="BF181" i="25"/>
  <c r="BG23" i="25"/>
  <c r="BG22" i="25"/>
  <c r="BH21" i="25"/>
  <c r="BG24" i="25"/>
  <c r="BG25" i="25"/>
  <c r="AN151" i="25"/>
  <c r="AN161" i="25"/>
  <c r="AN166" i="25"/>
  <c r="AI26" i="27"/>
  <c r="AO184" i="25"/>
  <c r="AO185" i="25"/>
  <c r="AO154" i="25"/>
  <c r="AO156" i="25"/>
  <c r="AI29" i="27"/>
  <c r="AI31" i="27"/>
  <c r="AO165" i="25"/>
  <c r="AO64" i="25"/>
  <c r="BG182" i="25"/>
  <c r="BH23" i="25"/>
  <c r="BH24" i="25"/>
  <c r="BH25" i="25"/>
  <c r="BG26" i="25"/>
  <c r="BG181" i="25"/>
  <c r="AO143" i="25"/>
  <c r="AO68" i="25"/>
  <c r="AP63" i="25"/>
  <c r="BH22" i="25"/>
  <c r="BI21" i="25"/>
  <c r="BH26" i="25"/>
  <c r="BH181" i="25"/>
  <c r="BH182" i="25"/>
  <c r="AP66" i="25"/>
  <c r="AJ24" i="27"/>
  <c r="AP65" i="25"/>
  <c r="AP141" i="25"/>
  <c r="AP148" i="25"/>
  <c r="AP67" i="25"/>
  <c r="AJ36" i="27"/>
  <c r="AJ40" i="27"/>
  <c r="AJ41" i="27"/>
  <c r="AP160" i="25"/>
  <c r="AO144" i="25"/>
  <c r="AO149" i="25"/>
  <c r="AO145" i="25"/>
  <c r="AO150" i="25"/>
  <c r="BI23" i="25"/>
  <c r="BI24" i="25"/>
  <c r="BI25" i="25"/>
  <c r="AP64" i="25"/>
  <c r="AP68" i="25"/>
  <c r="AO151" i="25"/>
  <c r="AO161" i="25"/>
  <c r="AO166" i="25"/>
  <c r="AJ29" i="27"/>
  <c r="AJ31" i="27"/>
  <c r="AP165" i="25"/>
  <c r="AJ26" i="27"/>
  <c r="AP184" i="25"/>
  <c r="AP185" i="25"/>
  <c r="AP154" i="25"/>
  <c r="AP156" i="25"/>
  <c r="BI182" i="25"/>
  <c r="BI26" i="25"/>
  <c r="BI181" i="25"/>
  <c r="BI22" i="25"/>
  <c r="BJ21" i="25"/>
  <c r="AP143" i="25"/>
  <c r="AP144" i="25"/>
  <c r="AP149" i="25"/>
  <c r="AQ63" i="25"/>
  <c r="AQ66" i="25"/>
  <c r="AK24" i="27"/>
  <c r="BJ23" i="25"/>
  <c r="BJ25" i="25"/>
  <c r="BJ24" i="25"/>
  <c r="AP145" i="25"/>
  <c r="AP150" i="25"/>
  <c r="AP151" i="25"/>
  <c r="AP161" i="25"/>
  <c r="AP166" i="25"/>
  <c r="AQ67" i="25"/>
  <c r="AK36" i="27"/>
  <c r="AK40" i="27"/>
  <c r="AK41" i="27"/>
  <c r="AQ160" i="25"/>
  <c r="AQ65" i="25"/>
  <c r="AQ141" i="25"/>
  <c r="AQ148" i="25"/>
  <c r="AK26" i="27"/>
  <c r="AQ184" i="25"/>
  <c r="AQ185" i="25"/>
  <c r="AQ154" i="25"/>
  <c r="AQ156" i="25"/>
  <c r="AK29" i="27"/>
  <c r="AK31" i="27"/>
  <c r="AQ165" i="25"/>
  <c r="BJ26" i="25"/>
  <c r="BJ181" i="25"/>
  <c r="BJ22" i="25"/>
  <c r="BK21" i="25"/>
  <c r="BJ182" i="25"/>
  <c r="AQ64" i="25"/>
  <c r="AQ143" i="25"/>
  <c r="AQ144" i="25"/>
  <c r="AQ149" i="25"/>
  <c r="BK23" i="25"/>
  <c r="BK24" i="25"/>
  <c r="BK25" i="25"/>
  <c r="AQ68" i="25"/>
  <c r="AQ145" i="25"/>
  <c r="AQ150" i="25"/>
  <c r="AQ151" i="25"/>
  <c r="AQ161" i="25"/>
  <c r="AQ166" i="25"/>
  <c r="AR63" i="25"/>
  <c r="AR66" i="25"/>
  <c r="AL24" i="27"/>
  <c r="AL29" i="27"/>
  <c r="AL31" i="27"/>
  <c r="AR165" i="25"/>
  <c r="BK26" i="25"/>
  <c r="BK181" i="25"/>
  <c r="BK22" i="25"/>
  <c r="BL21" i="25"/>
  <c r="BK182" i="25"/>
  <c r="AR67" i="25"/>
  <c r="AL36" i="27"/>
  <c r="AL40" i="27"/>
  <c r="AL41" i="27"/>
  <c r="AR160" i="25"/>
  <c r="AL26" i="27"/>
  <c r="AR184" i="25"/>
  <c r="AR185" i="25"/>
  <c r="AR154" i="25"/>
  <c r="AR156" i="25"/>
  <c r="AR65" i="25"/>
  <c r="AR141" i="25"/>
  <c r="AR148" i="25"/>
  <c r="BL25" i="25"/>
  <c r="BL23" i="25"/>
  <c r="BL22" i="25"/>
  <c r="BM21" i="25"/>
  <c r="BL24" i="25"/>
  <c r="AR64" i="25"/>
  <c r="AS63" i="25"/>
  <c r="BL26" i="25"/>
  <c r="BL181" i="25"/>
  <c r="BM23" i="25"/>
  <c r="BM22" i="25"/>
  <c r="BN21" i="25"/>
  <c r="BM24" i="25"/>
  <c r="BM25" i="25"/>
  <c r="BL182" i="25"/>
  <c r="AR143" i="25"/>
  <c r="AR144" i="25"/>
  <c r="AR149" i="25"/>
  <c r="AR68" i="25"/>
  <c r="AS66" i="25"/>
  <c r="AM24" i="27"/>
  <c r="AS65" i="25"/>
  <c r="AS141" i="25"/>
  <c r="AS148" i="25"/>
  <c r="AS67" i="25"/>
  <c r="AM36" i="27"/>
  <c r="AM40" i="27"/>
  <c r="AM41" i="27"/>
  <c r="AS160" i="25"/>
  <c r="BM182" i="25"/>
  <c r="BN24" i="25"/>
  <c r="BN23" i="25"/>
  <c r="BN22" i="25"/>
  <c r="BO21" i="25"/>
  <c r="BN25" i="25"/>
  <c r="BM26" i="25"/>
  <c r="BM181" i="25"/>
  <c r="AR145" i="25"/>
  <c r="AR150" i="25"/>
  <c r="AR151" i="25"/>
  <c r="AR161" i="25"/>
  <c r="AR166" i="25"/>
  <c r="AM26" i="27"/>
  <c r="AS184" i="25"/>
  <c r="AS185" i="25"/>
  <c r="AS154" i="25"/>
  <c r="AS156" i="25"/>
  <c r="AM29" i="27"/>
  <c r="AM31" i="27"/>
  <c r="AS165" i="25"/>
  <c r="AS64" i="25"/>
  <c r="BN182" i="25"/>
  <c r="BN26" i="25"/>
  <c r="BN181" i="25"/>
  <c r="BO23" i="25"/>
  <c r="BO22" i="25"/>
  <c r="BP21" i="25"/>
  <c r="BO25" i="25"/>
  <c r="BO24" i="25"/>
  <c r="AS68" i="25"/>
  <c r="AT63" i="25"/>
  <c r="AS143" i="25"/>
  <c r="BP23" i="25"/>
  <c r="BP25" i="25"/>
  <c r="BP24" i="25"/>
  <c r="BO182" i="25"/>
  <c r="BO26" i="25"/>
  <c r="BO181" i="25"/>
  <c r="AS145" i="25"/>
  <c r="AS150" i="25"/>
  <c r="AS144" i="25"/>
  <c r="AS149" i="25"/>
  <c r="AT66" i="25"/>
  <c r="AN24" i="27"/>
  <c r="AT67" i="25"/>
  <c r="AN36" i="27"/>
  <c r="AN40" i="27"/>
  <c r="AN41" i="27"/>
  <c r="AT160" i="25"/>
  <c r="AT65" i="25"/>
  <c r="AT141" i="25"/>
  <c r="AT148" i="25"/>
  <c r="BP26" i="25"/>
  <c r="BP181" i="25"/>
  <c r="BP182" i="25"/>
  <c r="BP22" i="25"/>
  <c r="BQ21" i="25"/>
  <c r="AS151" i="25"/>
  <c r="AS161" i="25"/>
  <c r="AS166" i="25"/>
  <c r="AT64" i="25"/>
  <c r="AT68" i="25"/>
  <c r="AN29" i="27"/>
  <c r="AN31" i="27"/>
  <c r="AT165" i="25"/>
  <c r="AN26" i="27"/>
  <c r="AT184" i="25"/>
  <c r="AT185" i="25"/>
  <c r="AT154" i="25"/>
  <c r="AT156" i="25"/>
  <c r="BQ23" i="25"/>
  <c r="BQ22" i="25"/>
  <c r="BR21" i="25"/>
  <c r="BQ24" i="25"/>
  <c r="BQ25" i="25"/>
  <c r="AU63" i="25"/>
  <c r="AU66" i="25"/>
  <c r="AT143" i="25"/>
  <c r="AT145" i="25"/>
  <c r="AT150" i="25"/>
  <c r="BQ26" i="25"/>
  <c r="BQ181" i="25"/>
  <c r="BQ182" i="25"/>
  <c r="BR23" i="25"/>
  <c r="BR22" i="25"/>
  <c r="BS21" i="25"/>
  <c r="BR25" i="25"/>
  <c r="BR24" i="25"/>
  <c r="AU67" i="25"/>
  <c r="AO36" i="27"/>
  <c r="AO40" i="27"/>
  <c r="AO41" i="27"/>
  <c r="AU160" i="25"/>
  <c r="AU65" i="25"/>
  <c r="AU141" i="25"/>
  <c r="AU148" i="25"/>
  <c r="AT144" i="25"/>
  <c r="AT149" i="25"/>
  <c r="AT151" i="25"/>
  <c r="AT161" i="25"/>
  <c r="AT166" i="25"/>
  <c r="AO24" i="27"/>
  <c r="BR26" i="25"/>
  <c r="BR181" i="25"/>
  <c r="BS23" i="25"/>
  <c r="BS22" i="25"/>
  <c r="BT21" i="25"/>
  <c r="BS24" i="25"/>
  <c r="BS25" i="25"/>
  <c r="BR182" i="25"/>
  <c r="AU64" i="25"/>
  <c r="AV63" i="25"/>
  <c r="AV67" i="25"/>
  <c r="AP36" i="27"/>
  <c r="AP40" i="27"/>
  <c r="AP41" i="27"/>
  <c r="AV160" i="25"/>
  <c r="AO26" i="27"/>
  <c r="AU184" i="25"/>
  <c r="AU185" i="25"/>
  <c r="AU154" i="25"/>
  <c r="AU156" i="25"/>
  <c r="AO29" i="27"/>
  <c r="AO31" i="27"/>
  <c r="AU165" i="25"/>
  <c r="BT24" i="25"/>
  <c r="BT25" i="25"/>
  <c r="BT23" i="25"/>
  <c r="BS182" i="25"/>
  <c r="BS26" i="25"/>
  <c r="BS181" i="25"/>
  <c r="AV65" i="25"/>
  <c r="AV141" i="25"/>
  <c r="AV148" i="25"/>
  <c r="AU143" i="25"/>
  <c r="AU144" i="25"/>
  <c r="AU149" i="25"/>
  <c r="AV66" i="25"/>
  <c r="AP24" i="27"/>
  <c r="AP26" i="27"/>
  <c r="AV184" i="25"/>
  <c r="AV185" i="25"/>
  <c r="AV154" i="25"/>
  <c r="AV156" i="25"/>
  <c r="AU68" i="25"/>
  <c r="AV64" i="25"/>
  <c r="BT26" i="25"/>
  <c r="BT181" i="25"/>
  <c r="BT182" i="25"/>
  <c r="BT22" i="25"/>
  <c r="BU21" i="25"/>
  <c r="AU145" i="25"/>
  <c r="AU150" i="25"/>
  <c r="AU151" i="25"/>
  <c r="AU161" i="25"/>
  <c r="AU166" i="25"/>
  <c r="AP29" i="27"/>
  <c r="AP31" i="27"/>
  <c r="AV165" i="25"/>
  <c r="AV143" i="25"/>
  <c r="AV68" i="25"/>
  <c r="AW63" i="25"/>
  <c r="BU23" i="25"/>
  <c r="BU22" i="25"/>
  <c r="BV21" i="25"/>
  <c r="BU24" i="25"/>
  <c r="BU25" i="25"/>
  <c r="AW65" i="25"/>
  <c r="AW141" i="25"/>
  <c r="AW148" i="25"/>
  <c r="AW66" i="25"/>
  <c r="AQ24" i="27"/>
  <c r="AW67" i="25"/>
  <c r="AQ36" i="27"/>
  <c r="AQ40" i="27"/>
  <c r="AQ41" i="27"/>
  <c r="AW160" i="25"/>
  <c r="AV145" i="25"/>
  <c r="AV150" i="25"/>
  <c r="AV144" i="25"/>
  <c r="AV149" i="25"/>
  <c r="BV25" i="25"/>
  <c r="BV23" i="25"/>
  <c r="BV24" i="25"/>
  <c r="BU26" i="25"/>
  <c r="BU181" i="25"/>
  <c r="BU182" i="25"/>
  <c r="AW64" i="25"/>
  <c r="AW68" i="25"/>
  <c r="AV151" i="25"/>
  <c r="AV161" i="25"/>
  <c r="AV166" i="25"/>
  <c r="AQ26" i="27"/>
  <c r="AW184" i="25"/>
  <c r="AW185" i="25"/>
  <c r="AW154" i="25"/>
  <c r="AW156" i="25"/>
  <c r="AQ29" i="27"/>
  <c r="AQ31" i="27"/>
  <c r="AW165" i="25"/>
  <c r="AW143" i="25"/>
  <c r="BV26" i="25"/>
  <c r="BV181" i="25"/>
  <c r="BV182" i="25"/>
  <c r="BV22" i="25"/>
  <c r="BW21" i="25"/>
  <c r="AX63" i="25"/>
  <c r="AX65" i="25"/>
  <c r="AX141" i="25"/>
  <c r="AX148" i="25"/>
  <c r="AW144" i="25"/>
  <c r="AW149" i="25"/>
  <c r="AW145" i="25"/>
  <c r="AW150" i="25"/>
  <c r="BW23" i="25"/>
  <c r="BW22" i="25"/>
  <c r="BX21" i="25"/>
  <c r="BW24" i="25"/>
  <c r="BW25" i="25"/>
  <c r="AX66" i="25"/>
  <c r="AR24" i="27"/>
  <c r="AR26" i="27"/>
  <c r="AX184" i="25"/>
  <c r="AX185" i="25"/>
  <c r="AX154" i="25"/>
  <c r="AX156" i="25"/>
  <c r="AX67" i="25"/>
  <c r="AR36" i="27"/>
  <c r="AR40" i="27"/>
  <c r="AR41" i="27"/>
  <c r="AX160" i="25"/>
  <c r="AX64" i="25"/>
  <c r="AY63" i="25"/>
  <c r="AW151" i="25"/>
  <c r="AW161" i="25"/>
  <c r="AW166" i="25"/>
  <c r="BX24" i="25"/>
  <c r="BX25" i="25"/>
  <c r="BX23" i="25"/>
  <c r="BX22" i="25"/>
  <c r="BY21" i="25"/>
  <c r="BW182" i="25"/>
  <c r="BW26" i="25"/>
  <c r="BW181" i="25"/>
  <c r="AR29" i="27"/>
  <c r="AR31" i="27"/>
  <c r="AX165" i="25"/>
  <c r="AX143" i="25"/>
  <c r="AX145" i="25"/>
  <c r="AX150" i="25"/>
  <c r="AX68" i="25"/>
  <c r="AY66" i="25"/>
  <c r="AY65" i="25"/>
  <c r="AY67" i="25"/>
  <c r="AS36" i="27"/>
  <c r="AS40" i="27"/>
  <c r="AS41" i="27"/>
  <c r="AY160" i="25"/>
  <c r="BY23" i="25"/>
  <c r="BY25" i="25"/>
  <c r="BY24" i="25"/>
  <c r="BX26" i="25"/>
  <c r="BX181" i="25"/>
  <c r="BX182" i="25"/>
  <c r="AX144" i="25"/>
  <c r="AX149" i="25"/>
  <c r="AX151" i="25"/>
  <c r="AX161" i="25"/>
  <c r="AX166" i="25"/>
  <c r="AY141" i="25"/>
  <c r="AY148" i="25"/>
  <c r="AY64" i="25"/>
  <c r="AY143" i="25"/>
  <c r="AS24" i="27"/>
  <c r="BY26" i="25"/>
  <c r="BY181" i="25"/>
  <c r="BY182" i="25"/>
  <c r="BY22" i="25"/>
  <c r="BZ21" i="25"/>
  <c r="AS29" i="27"/>
  <c r="AS31" i="27"/>
  <c r="AY165" i="25"/>
  <c r="AS26" i="27"/>
  <c r="AY184" i="25"/>
  <c r="AY185" i="25"/>
  <c r="AY154" i="25"/>
  <c r="AY156" i="25"/>
  <c r="AY68" i="25"/>
  <c r="AZ63" i="25"/>
  <c r="AY145" i="25"/>
  <c r="AY150" i="25"/>
  <c r="AY144" i="25"/>
  <c r="AY149" i="25"/>
  <c r="BZ23" i="25"/>
  <c r="BZ25" i="25"/>
  <c r="BZ24" i="25"/>
  <c r="AY151" i="25"/>
  <c r="AY161" i="25"/>
  <c r="AY166" i="25"/>
  <c r="AZ65" i="25"/>
  <c r="AZ141" i="25"/>
  <c r="AZ148" i="25"/>
  <c r="AZ67" i="25"/>
  <c r="AT36" i="27"/>
  <c r="AT40" i="27"/>
  <c r="AT41" i="27"/>
  <c r="AZ160" i="25"/>
  <c r="AZ66" i="25"/>
  <c r="AT24" i="27"/>
  <c r="BZ26" i="25"/>
  <c r="BZ181" i="25"/>
  <c r="BZ22" i="25"/>
  <c r="CA21" i="25"/>
  <c r="BZ182" i="25"/>
  <c r="AZ64" i="25"/>
  <c r="BA63" i="25"/>
  <c r="AT29" i="27"/>
  <c r="AT31" i="27"/>
  <c r="AZ165" i="25"/>
  <c r="AT26" i="27"/>
  <c r="AZ184" i="25"/>
  <c r="AZ185" i="25"/>
  <c r="AZ154" i="25"/>
  <c r="AZ156" i="25"/>
  <c r="CA23" i="25"/>
  <c r="CA24" i="25"/>
  <c r="CA25" i="25"/>
  <c r="AZ143" i="25"/>
  <c r="AZ144" i="25"/>
  <c r="AZ149" i="25"/>
  <c r="AZ68" i="25"/>
  <c r="BA66" i="25"/>
  <c r="AU24" i="27"/>
  <c r="BA67" i="25"/>
  <c r="AU36" i="27"/>
  <c r="AU40" i="27"/>
  <c r="AU41" i="27"/>
  <c r="BA160" i="25"/>
  <c r="BA65" i="25"/>
  <c r="BA141" i="25"/>
  <c r="BA148" i="25"/>
  <c r="CA26" i="25"/>
  <c r="CA181" i="25"/>
  <c r="CA182" i="25"/>
  <c r="CA22" i="25"/>
  <c r="CB21" i="25"/>
  <c r="AZ145" i="25"/>
  <c r="AZ150" i="25"/>
  <c r="AZ151" i="25"/>
  <c r="AZ161" i="25"/>
  <c r="AZ166" i="25"/>
  <c r="BA64" i="25"/>
  <c r="BB63" i="25"/>
  <c r="AU29" i="27"/>
  <c r="AU31" i="27"/>
  <c r="BA165" i="25"/>
  <c r="AU26" i="27"/>
  <c r="BA184" i="25"/>
  <c r="BA185" i="25"/>
  <c r="BA154" i="25"/>
  <c r="BA156" i="25"/>
  <c r="CB23" i="25"/>
  <c r="CB24" i="25"/>
  <c r="CB25" i="25"/>
  <c r="BA143" i="25"/>
  <c r="BA144" i="25"/>
  <c r="BA149" i="25"/>
  <c r="BA68" i="25"/>
  <c r="BB65" i="25"/>
  <c r="BB141" i="25"/>
  <c r="BB148" i="25"/>
  <c r="BB66" i="25"/>
  <c r="AV24" i="27"/>
  <c r="BB67" i="25"/>
  <c r="AV36" i="27"/>
  <c r="AV40" i="27"/>
  <c r="AV41" i="27"/>
  <c r="BB160" i="25"/>
  <c r="CB182" i="25"/>
  <c r="CB26" i="25"/>
  <c r="CB181" i="25"/>
  <c r="CB22" i="25"/>
  <c r="CC21" i="25"/>
  <c r="BA145" i="25"/>
  <c r="BA150" i="25"/>
  <c r="BB64" i="25"/>
  <c r="BB68" i="25"/>
  <c r="AV26" i="27"/>
  <c r="BB184" i="25"/>
  <c r="BB185" i="25"/>
  <c r="BB154" i="25"/>
  <c r="BB156" i="25"/>
  <c r="AV29" i="27"/>
  <c r="AV31" i="27"/>
  <c r="BB165" i="25"/>
  <c r="BA151" i="25"/>
  <c r="BA161" i="25"/>
  <c r="BA166" i="25"/>
  <c r="CC24" i="25"/>
  <c r="CC25" i="25"/>
  <c r="CC23" i="25"/>
  <c r="CC22" i="25"/>
  <c r="CD21" i="25"/>
  <c r="BB143" i="25"/>
  <c r="BB144" i="25"/>
  <c r="BB149" i="25"/>
  <c r="BC63" i="25"/>
  <c r="BC65" i="25"/>
  <c r="CD23" i="25"/>
  <c r="CD22" i="25"/>
  <c r="CE21" i="25"/>
  <c r="CD24" i="25"/>
  <c r="CD25" i="25"/>
  <c r="CC182" i="25"/>
  <c r="CC26" i="25"/>
  <c r="CC181" i="25"/>
  <c r="BB145" i="25"/>
  <c r="BB150" i="25"/>
  <c r="BB151" i="25"/>
  <c r="BB161" i="25"/>
  <c r="BB166" i="25"/>
  <c r="BC141" i="25"/>
  <c r="BC148" i="25"/>
  <c r="BC64" i="25"/>
  <c r="BD63" i="25"/>
  <c r="BC67" i="25"/>
  <c r="AW36" i="27"/>
  <c r="AW40" i="27"/>
  <c r="AW41" i="27"/>
  <c r="BC160" i="25"/>
  <c r="BC66" i="25"/>
  <c r="AW24" i="27"/>
  <c r="AW29" i="27"/>
  <c r="AW31" i="27"/>
  <c r="BC165" i="25"/>
  <c r="CE23" i="25"/>
  <c r="CE25" i="25"/>
  <c r="CE24" i="25"/>
  <c r="CD182" i="25"/>
  <c r="CD26" i="25"/>
  <c r="CD181" i="25"/>
  <c r="BC68" i="25"/>
  <c r="AW26" i="27"/>
  <c r="BC184" i="25"/>
  <c r="BC185" i="25"/>
  <c r="BC154" i="25"/>
  <c r="BC156" i="25"/>
  <c r="BC143" i="25"/>
  <c r="BC144" i="25"/>
  <c r="BC149" i="25"/>
  <c r="BD67" i="25"/>
  <c r="AX36" i="27"/>
  <c r="AX40" i="27"/>
  <c r="AX41" i="27"/>
  <c r="BD160" i="25"/>
  <c r="BD66" i="25"/>
  <c r="AX24" i="27"/>
  <c r="AX29" i="27"/>
  <c r="AX31" i="27"/>
  <c r="BD165" i="25"/>
  <c r="BD65" i="25"/>
  <c r="BD141" i="25"/>
  <c r="BD148" i="25"/>
  <c r="CE26" i="25"/>
  <c r="CE181" i="25"/>
  <c r="CE182" i="25"/>
  <c r="CE22" i="25"/>
  <c r="CF21" i="25"/>
  <c r="BC145" i="25"/>
  <c r="BC150" i="25"/>
  <c r="BC151" i="25"/>
  <c r="BC161" i="25"/>
  <c r="BC166" i="25"/>
  <c r="AX26" i="27"/>
  <c r="BD184" i="25"/>
  <c r="BD185" i="25"/>
  <c r="BD154" i="25"/>
  <c r="BD156" i="25"/>
  <c r="BD64" i="25"/>
  <c r="CF23" i="25"/>
  <c r="CF24" i="25"/>
  <c r="CF25" i="25"/>
  <c r="BD68" i="25"/>
  <c r="BD143" i="25"/>
  <c r="BE63" i="25"/>
  <c r="CF22" i="25"/>
  <c r="CG21" i="25"/>
  <c r="CF26" i="25"/>
  <c r="CF181" i="25"/>
  <c r="CF182" i="25"/>
  <c r="BD144" i="25"/>
  <c r="BD149" i="25"/>
  <c r="BD145" i="25"/>
  <c r="BD150" i="25"/>
  <c r="BE65" i="25"/>
  <c r="BE141" i="25"/>
  <c r="BE148" i="25"/>
  <c r="BE67" i="25"/>
  <c r="AY36" i="27"/>
  <c r="AY40" i="27"/>
  <c r="AY41" i="27"/>
  <c r="BE160" i="25"/>
  <c r="BE66" i="25"/>
  <c r="AY24" i="27"/>
  <c r="CG23" i="25"/>
  <c r="CG24" i="25"/>
  <c r="CG25" i="25"/>
  <c r="BD151" i="25"/>
  <c r="BD161" i="25"/>
  <c r="BD166" i="25"/>
  <c r="BE64" i="25"/>
  <c r="BE143" i="25"/>
  <c r="BE145" i="25"/>
  <c r="BE150" i="25"/>
  <c r="AY26" i="27"/>
  <c r="BE184" i="25"/>
  <c r="BE185" i="25"/>
  <c r="BE154" i="25"/>
  <c r="BE156" i="25"/>
  <c r="AY29" i="27"/>
  <c r="AY31" i="27"/>
  <c r="BE165" i="25"/>
  <c r="CG26" i="25"/>
  <c r="CG181" i="25"/>
  <c r="CG22" i="25"/>
  <c r="CH21" i="25"/>
  <c r="CG182" i="25"/>
  <c r="BE68" i="25"/>
  <c r="BF63" i="25"/>
  <c r="BF67" i="25"/>
  <c r="AZ36" i="27"/>
  <c r="AZ40" i="27"/>
  <c r="AZ41" i="27"/>
  <c r="BF160" i="25"/>
  <c r="BE144" i="25"/>
  <c r="BE149" i="25"/>
  <c r="BE151" i="25"/>
  <c r="BE161" i="25"/>
  <c r="BE166" i="25"/>
  <c r="CH24" i="25"/>
  <c r="CH23" i="25"/>
  <c r="CH25" i="25"/>
  <c r="BF65" i="25"/>
  <c r="BF141" i="25"/>
  <c r="BF148" i="25"/>
  <c r="BF66" i="25"/>
  <c r="AZ24" i="27"/>
  <c r="AZ29" i="27"/>
  <c r="AZ31" i="27"/>
  <c r="BF165" i="25"/>
  <c r="CH26" i="25"/>
  <c r="CH181" i="25"/>
  <c r="CH22" i="25"/>
  <c r="CH182" i="25"/>
  <c r="BF64" i="25"/>
  <c r="BF68" i="25"/>
  <c r="AZ26" i="27"/>
  <c r="BF184" i="25"/>
  <c r="BF185" i="25"/>
  <c r="BF154" i="25"/>
  <c r="BF156" i="25"/>
  <c r="BF143" i="25"/>
  <c r="BF145" i="25"/>
  <c r="BF150" i="25"/>
  <c r="BG63" i="25"/>
  <c r="BG65" i="25"/>
  <c r="BG141" i="25"/>
  <c r="BG148" i="25"/>
  <c r="BF144" i="25"/>
  <c r="BF149" i="25"/>
  <c r="BG66" i="25"/>
  <c r="BA24" i="27"/>
  <c r="BA26" i="27"/>
  <c r="BG184" i="25"/>
  <c r="BG185" i="25"/>
  <c r="BG154" i="25"/>
  <c r="BG156" i="25"/>
  <c r="BG67" i="25"/>
  <c r="BA36" i="27"/>
  <c r="BA40" i="27"/>
  <c r="BA41" i="27"/>
  <c r="BG160" i="25"/>
  <c r="BG64" i="25"/>
  <c r="BF151" i="25"/>
  <c r="BF161" i="25"/>
  <c r="BF166" i="25"/>
  <c r="BA29" i="27"/>
  <c r="BA31" i="27"/>
  <c r="BG165" i="25"/>
  <c r="BH63" i="25"/>
  <c r="BG68" i="25"/>
  <c r="BG143" i="25"/>
  <c r="BG145" i="25"/>
  <c r="BG150" i="25"/>
  <c r="BG144" i="25"/>
  <c r="BG149" i="25"/>
  <c r="BH67" i="25"/>
  <c r="BB36" i="27"/>
  <c r="BB40" i="27"/>
  <c r="BB41" i="27"/>
  <c r="BH160" i="25"/>
  <c r="BH66" i="25"/>
  <c r="BB24" i="27"/>
  <c r="BH65" i="25"/>
  <c r="BH141" i="25"/>
  <c r="BH148" i="25"/>
  <c r="BH64" i="25"/>
  <c r="BH68" i="25"/>
  <c r="BG151" i="25"/>
  <c r="BG161" i="25"/>
  <c r="BG166" i="25"/>
  <c r="BB26" i="27"/>
  <c r="BH184" i="25"/>
  <c r="BH185" i="25"/>
  <c r="BH154" i="25"/>
  <c r="BH156" i="25"/>
  <c r="BB29" i="27"/>
  <c r="BB31" i="27"/>
  <c r="BH165" i="25"/>
  <c r="BH143" i="25"/>
  <c r="BH145" i="25"/>
  <c r="BH150" i="25"/>
  <c r="BI63" i="25"/>
  <c r="BI65" i="25"/>
  <c r="BI141" i="25"/>
  <c r="BI148" i="25"/>
  <c r="BI67" i="25"/>
  <c r="BC36" i="27"/>
  <c r="BC40" i="27"/>
  <c r="BC41" i="27"/>
  <c r="BI160" i="25"/>
  <c r="BH144" i="25"/>
  <c r="BH149" i="25"/>
  <c r="BH151" i="25"/>
  <c r="BH161" i="25"/>
  <c r="BH166" i="25"/>
  <c r="BI66" i="25"/>
  <c r="BC24" i="27"/>
  <c r="BC29" i="27"/>
  <c r="BC31" i="27"/>
  <c r="BI165" i="25"/>
  <c r="BI64" i="25"/>
  <c r="BC26" i="27"/>
  <c r="BI184" i="25"/>
  <c r="BI185" i="25"/>
  <c r="BI154" i="25"/>
  <c r="BI156" i="25"/>
  <c r="BJ63" i="25"/>
  <c r="BI68" i="25"/>
  <c r="BI143" i="25"/>
  <c r="BI144" i="25"/>
  <c r="BI149" i="25"/>
  <c r="BI145" i="25"/>
  <c r="BI150" i="25"/>
  <c r="BJ67" i="25"/>
  <c r="BD36" i="27"/>
  <c r="BD40" i="27"/>
  <c r="BD41" i="27"/>
  <c r="BJ160" i="25"/>
  <c r="BJ65" i="25"/>
  <c r="BJ141" i="25"/>
  <c r="BJ148" i="25"/>
  <c r="BJ66" i="25"/>
  <c r="BD24" i="27"/>
  <c r="BI151" i="25"/>
  <c r="BI161" i="25"/>
  <c r="BI166" i="25"/>
  <c r="BJ64" i="25"/>
  <c r="BD26" i="27"/>
  <c r="BJ184" i="25"/>
  <c r="BJ185" i="25"/>
  <c r="BJ154" i="25"/>
  <c r="BJ156" i="25"/>
  <c r="BD29" i="27"/>
  <c r="BD31" i="27"/>
  <c r="BJ165" i="25"/>
  <c r="BK63" i="25"/>
  <c r="BJ68" i="25"/>
  <c r="BJ143" i="25"/>
  <c r="BJ145" i="25"/>
  <c r="BJ150" i="25"/>
  <c r="BJ144" i="25"/>
  <c r="BJ149" i="25"/>
  <c r="BK66" i="25"/>
  <c r="BE24" i="27"/>
  <c r="BK65" i="25"/>
  <c r="BK141" i="25"/>
  <c r="BK148" i="25"/>
  <c r="BK67" i="25"/>
  <c r="BE36" i="27"/>
  <c r="BE40" i="27"/>
  <c r="BE41" i="27"/>
  <c r="BK160" i="25"/>
  <c r="BK64" i="25"/>
  <c r="BK68" i="25"/>
  <c r="BJ151" i="25"/>
  <c r="BJ161" i="25"/>
  <c r="BJ166" i="25"/>
  <c r="BE29" i="27"/>
  <c r="BE31" i="27"/>
  <c r="BK165" i="25"/>
  <c r="BE26" i="27"/>
  <c r="BK184" i="25"/>
  <c r="BK185" i="25"/>
  <c r="BK154" i="25"/>
  <c r="BK156" i="25"/>
  <c r="BK143" i="25"/>
  <c r="BL63" i="25"/>
  <c r="BL65" i="25"/>
  <c r="BL141" i="25"/>
  <c r="BL148" i="25"/>
  <c r="BK145" i="25"/>
  <c r="BK150" i="25"/>
  <c r="BK144" i="25"/>
  <c r="BK149" i="25"/>
  <c r="BL67" i="25"/>
  <c r="BF36" i="27"/>
  <c r="BF40" i="27"/>
  <c r="BF41" i="27"/>
  <c r="BL160" i="25"/>
  <c r="BL66" i="25"/>
  <c r="BF24" i="27"/>
  <c r="BF29" i="27"/>
  <c r="BF31" i="27"/>
  <c r="BL165" i="25"/>
  <c r="BK151" i="25"/>
  <c r="BK161" i="25"/>
  <c r="BK166" i="25"/>
  <c r="BL64" i="25"/>
  <c r="BF26" i="27"/>
  <c r="BL184" i="25"/>
  <c r="BL185" i="25"/>
  <c r="BL154" i="25"/>
  <c r="BL156" i="25"/>
  <c r="BL68" i="25"/>
  <c r="BM63" i="25"/>
  <c r="BL143" i="25"/>
  <c r="BM67" i="25"/>
  <c r="BG36" i="27"/>
  <c r="BG40" i="27"/>
  <c r="BG41" i="27"/>
  <c r="BM160" i="25"/>
  <c r="BM65" i="25"/>
  <c r="BM141" i="25"/>
  <c r="BM148" i="25"/>
  <c r="BM66" i="25"/>
  <c r="BG24" i="27"/>
  <c r="BL145" i="25"/>
  <c r="BL150" i="25"/>
  <c r="BL144" i="25"/>
  <c r="BL149" i="25"/>
  <c r="BM64" i="25"/>
  <c r="BM68" i="25"/>
  <c r="BL151" i="25"/>
  <c r="BL161" i="25"/>
  <c r="BL166" i="25"/>
  <c r="BG26" i="27"/>
  <c r="BM184" i="25"/>
  <c r="BM185" i="25"/>
  <c r="BM154" i="25"/>
  <c r="BM156" i="25"/>
  <c r="BG29" i="27"/>
  <c r="BG31" i="27"/>
  <c r="BM165" i="25"/>
  <c r="BM143" i="25"/>
  <c r="BM144" i="25"/>
  <c r="BM149" i="25"/>
  <c r="BN63" i="25"/>
  <c r="BN65" i="25"/>
  <c r="BN141" i="25"/>
  <c r="BN148" i="25"/>
  <c r="BM145" i="25"/>
  <c r="BM150" i="25"/>
  <c r="BM151" i="25"/>
  <c r="BM161" i="25"/>
  <c r="BM166" i="25"/>
  <c r="BN66" i="25"/>
  <c r="BH24" i="27"/>
  <c r="BH29" i="27"/>
  <c r="BH31" i="27"/>
  <c r="BN165" i="25"/>
  <c r="BN67" i="25"/>
  <c r="BH36" i="27"/>
  <c r="BH40" i="27"/>
  <c r="BH41" i="27"/>
  <c r="BN160" i="25"/>
  <c r="BN64" i="25"/>
  <c r="BN68" i="25"/>
  <c r="BH26" i="27"/>
  <c r="BN184" i="25"/>
  <c r="BN185" i="25"/>
  <c r="BN154" i="25"/>
  <c r="BN156" i="25"/>
  <c r="BN143" i="25"/>
  <c r="BN145" i="25"/>
  <c r="BN150" i="25"/>
  <c r="BO63" i="25"/>
  <c r="BO65" i="25"/>
  <c r="BO141" i="25"/>
  <c r="BO148" i="25"/>
  <c r="BN144" i="25"/>
  <c r="BN149" i="25"/>
  <c r="BN151" i="25"/>
  <c r="BN161" i="25"/>
  <c r="BN166" i="25"/>
  <c r="BO67" i="25"/>
  <c r="BI36" i="27"/>
  <c r="BI40" i="27"/>
  <c r="BI41" i="27"/>
  <c r="BO160" i="25"/>
  <c r="BO66" i="25"/>
  <c r="BI24" i="27"/>
  <c r="BI29" i="27"/>
  <c r="BI31" i="27"/>
  <c r="BO165" i="25"/>
  <c r="BO64" i="25"/>
  <c r="BI26" i="27"/>
  <c r="BO184" i="25"/>
  <c r="BO185" i="25"/>
  <c r="BO154" i="25"/>
  <c r="BO156" i="25"/>
  <c r="BP63" i="25"/>
  <c r="BO68" i="25"/>
  <c r="BO143" i="25"/>
  <c r="BO144" i="25"/>
  <c r="BO149" i="25"/>
  <c r="BO145" i="25"/>
  <c r="BO150" i="25"/>
  <c r="BP67" i="25"/>
  <c r="BJ36" i="27"/>
  <c r="BJ40" i="27"/>
  <c r="BJ41" i="27"/>
  <c r="BP160" i="25"/>
  <c r="BP65" i="25"/>
  <c r="BP141" i="25"/>
  <c r="BP148" i="25"/>
  <c r="BP66" i="25"/>
  <c r="BJ24" i="27"/>
  <c r="BP64" i="25"/>
  <c r="BP143" i="25"/>
  <c r="BP145" i="25"/>
  <c r="BP150" i="25"/>
  <c r="BJ29" i="27"/>
  <c r="BJ31" i="27"/>
  <c r="BP165" i="25"/>
  <c r="BJ26" i="27"/>
  <c r="BP184" i="25"/>
  <c r="BP185" i="25"/>
  <c r="BP154" i="25"/>
  <c r="BP156" i="25"/>
  <c r="BO151" i="25"/>
  <c r="BO161" i="25"/>
  <c r="BO166" i="25"/>
  <c r="BQ63" i="25"/>
  <c r="BQ65" i="25"/>
  <c r="BQ141" i="25"/>
  <c r="BQ148" i="25"/>
  <c r="BP68" i="25"/>
  <c r="BP144" i="25"/>
  <c r="BP149" i="25"/>
  <c r="BP151" i="25"/>
  <c r="BP161" i="25"/>
  <c r="BP166" i="25"/>
  <c r="BQ66" i="25"/>
  <c r="BK24" i="27"/>
  <c r="BK29" i="27"/>
  <c r="BK31" i="27"/>
  <c r="BQ165" i="25"/>
  <c r="BQ67" i="25"/>
  <c r="BK36" i="27"/>
  <c r="BK40" i="27"/>
  <c r="BK41" i="27"/>
  <c r="BQ160" i="25"/>
  <c r="BQ64" i="25"/>
  <c r="BR63" i="25"/>
  <c r="BK26" i="27"/>
  <c r="BQ184" i="25"/>
  <c r="BQ185" i="25"/>
  <c r="BQ154" i="25"/>
  <c r="BQ156" i="25"/>
  <c r="BQ143" i="25"/>
  <c r="BQ144" i="25"/>
  <c r="BQ149" i="25"/>
  <c r="BQ68" i="25"/>
  <c r="BR66" i="25"/>
  <c r="BL24" i="27"/>
  <c r="BR65" i="25"/>
  <c r="BR67" i="25"/>
  <c r="BL36" i="27"/>
  <c r="BL40" i="27"/>
  <c r="BL41" i="27"/>
  <c r="BR160" i="25"/>
  <c r="BQ145" i="25"/>
  <c r="BQ150" i="25"/>
  <c r="BQ151" i="25"/>
  <c r="BQ161" i="25"/>
  <c r="BQ166" i="25"/>
  <c r="BL26" i="27"/>
  <c r="BR184" i="25"/>
  <c r="BR185" i="25"/>
  <c r="BR154" i="25"/>
  <c r="BR156" i="25"/>
  <c r="BL29" i="27"/>
  <c r="BL31" i="27"/>
  <c r="BR165" i="25"/>
  <c r="BR141" i="25"/>
  <c r="BR148" i="25"/>
  <c r="BR64" i="25"/>
  <c r="BR68" i="25"/>
  <c r="BS63" i="25"/>
  <c r="BR143" i="25"/>
  <c r="BR145" i="25"/>
  <c r="BR150" i="25"/>
  <c r="BR144" i="25"/>
  <c r="BR149" i="25"/>
  <c r="BS67" i="25"/>
  <c r="BM36" i="27"/>
  <c r="BM40" i="27"/>
  <c r="BM41" i="27"/>
  <c r="BS160" i="25"/>
  <c r="BS65" i="25"/>
  <c r="BS66" i="25"/>
  <c r="BM24" i="27"/>
  <c r="BR151" i="25"/>
  <c r="BR161" i="25"/>
  <c r="BR166" i="25"/>
  <c r="BS141" i="25"/>
  <c r="BS148" i="25"/>
  <c r="BS64" i="25"/>
  <c r="BM26" i="27"/>
  <c r="BS184" i="25"/>
  <c r="BS185" i="25"/>
  <c r="BS154" i="25"/>
  <c r="BS156" i="25"/>
  <c r="BM29" i="27"/>
  <c r="BM31" i="27"/>
  <c r="BS165" i="25"/>
  <c r="BS143" i="25"/>
  <c r="BT63" i="25"/>
  <c r="BS68" i="25"/>
  <c r="BS145" i="25"/>
  <c r="BS150" i="25"/>
  <c r="BS144" i="25"/>
  <c r="BS149" i="25"/>
  <c r="BT67" i="25"/>
  <c r="BN36" i="27"/>
  <c r="BN40" i="27"/>
  <c r="BN41" i="27"/>
  <c r="BT160" i="25"/>
  <c r="BT66" i="25"/>
  <c r="BT65" i="25"/>
  <c r="BT141" i="25"/>
  <c r="BT148" i="25"/>
  <c r="BS151" i="25"/>
  <c r="BS161" i="25"/>
  <c r="BS166" i="25"/>
  <c r="BN24" i="27"/>
  <c r="BT64" i="25"/>
  <c r="BN26" i="27"/>
  <c r="BT184" i="25"/>
  <c r="BT185" i="25"/>
  <c r="BT154" i="25"/>
  <c r="BT156" i="25"/>
  <c r="BN29" i="27"/>
  <c r="BN31" i="27"/>
  <c r="BT165" i="25"/>
  <c r="BT68" i="25"/>
  <c r="BU63" i="25"/>
  <c r="BT143" i="25"/>
  <c r="BT145" i="25"/>
  <c r="BT150" i="25"/>
  <c r="BT144" i="25"/>
  <c r="BT149" i="25"/>
  <c r="BU65" i="25"/>
  <c r="BU141" i="25"/>
  <c r="BU148" i="25"/>
  <c r="BU67" i="25"/>
  <c r="BO36" i="27"/>
  <c r="BO40" i="27"/>
  <c r="BO41" i="27"/>
  <c r="BU160" i="25"/>
  <c r="BU66" i="25"/>
  <c r="BO24" i="27"/>
  <c r="BT151" i="25"/>
  <c r="BT161" i="25"/>
  <c r="BT166" i="25"/>
  <c r="BO26" i="27"/>
  <c r="BU184" i="25"/>
  <c r="BU185" i="25"/>
  <c r="BU154" i="25"/>
  <c r="BU156" i="25"/>
  <c r="BO29" i="27"/>
  <c r="BO31" i="27"/>
  <c r="BU165" i="25"/>
  <c r="BU64" i="25"/>
  <c r="BV63" i="25"/>
  <c r="BU68" i="25"/>
  <c r="BU143" i="25"/>
  <c r="BU144" i="25"/>
  <c r="BU149" i="25"/>
  <c r="BU145" i="25"/>
  <c r="BU150" i="25"/>
  <c r="BV67" i="25"/>
  <c r="BP36" i="27"/>
  <c r="BP40" i="27"/>
  <c r="BP41" i="27"/>
  <c r="BV160" i="25"/>
  <c r="BV65" i="25"/>
  <c r="BV141" i="25"/>
  <c r="BV148" i="25"/>
  <c r="BV66" i="25"/>
  <c r="BP24" i="27"/>
  <c r="BU151" i="25"/>
  <c r="BU161" i="25"/>
  <c r="BU166" i="25"/>
  <c r="BV64" i="25"/>
  <c r="BP29" i="27"/>
  <c r="BP31" i="27"/>
  <c r="BV165" i="25"/>
  <c r="BP26" i="27"/>
  <c r="BV184" i="25"/>
  <c r="BV185" i="25"/>
  <c r="BV154" i="25"/>
  <c r="BV156" i="25"/>
  <c r="BV143" i="25"/>
  <c r="BW63" i="25"/>
  <c r="BV68" i="25"/>
  <c r="BW66" i="25"/>
  <c r="BQ24" i="27"/>
  <c r="BW65" i="25"/>
  <c r="BW141" i="25"/>
  <c r="BW148" i="25"/>
  <c r="BW67" i="25"/>
  <c r="BQ36" i="27"/>
  <c r="BQ40" i="27"/>
  <c r="BQ41" i="27"/>
  <c r="BW160" i="25"/>
  <c r="BV144" i="25"/>
  <c r="BV149" i="25"/>
  <c r="BV145" i="25"/>
  <c r="BV150" i="25"/>
  <c r="BW64" i="25"/>
  <c r="BX63" i="25"/>
  <c r="BV151" i="25"/>
  <c r="BV161" i="25"/>
  <c r="BV166" i="25"/>
  <c r="BQ26" i="27"/>
  <c r="BW184" i="25"/>
  <c r="BW185" i="25"/>
  <c r="BW154" i="25"/>
  <c r="BW156" i="25"/>
  <c r="BQ29" i="27"/>
  <c r="BQ31" i="27"/>
  <c r="BW165" i="25"/>
  <c r="BW143" i="25"/>
  <c r="BW145" i="25"/>
  <c r="BW150" i="25"/>
  <c r="BW68" i="25"/>
  <c r="BX67" i="25"/>
  <c r="BR36" i="27"/>
  <c r="BR40" i="27"/>
  <c r="BR41" i="27"/>
  <c r="BX160" i="25"/>
  <c r="BX65" i="25"/>
  <c r="BX141" i="25"/>
  <c r="BX148" i="25"/>
  <c r="BX66" i="25"/>
  <c r="BR24" i="27"/>
  <c r="BW144" i="25"/>
  <c r="BW149" i="25"/>
  <c r="BW151" i="25"/>
  <c r="BW161" i="25"/>
  <c r="BW166" i="25"/>
  <c r="BX64" i="25"/>
  <c r="BR26" i="27"/>
  <c r="BX184" i="25"/>
  <c r="BX185" i="25"/>
  <c r="BX154" i="25"/>
  <c r="BX156" i="25"/>
  <c r="BR29" i="27"/>
  <c r="BR31" i="27"/>
  <c r="BX165" i="25"/>
  <c r="BX68" i="25"/>
  <c r="BY63" i="25"/>
  <c r="BX143" i="25"/>
  <c r="BX145" i="25"/>
  <c r="BX150" i="25"/>
  <c r="BX144" i="25"/>
  <c r="BX149" i="25"/>
  <c r="BY67" i="25"/>
  <c r="BS36" i="27"/>
  <c r="BS40" i="27"/>
  <c r="BS41" i="27"/>
  <c r="BY160" i="25"/>
  <c r="BY66" i="25"/>
  <c r="BS24" i="27"/>
  <c r="BY65" i="25"/>
  <c r="BY141" i="25"/>
  <c r="BY148" i="25"/>
  <c r="BY64" i="25"/>
  <c r="BY143" i="25"/>
  <c r="BX151" i="25"/>
  <c r="BX161" i="25"/>
  <c r="BX166" i="25"/>
  <c r="BS29" i="27"/>
  <c r="BS31" i="27"/>
  <c r="BY165" i="25"/>
  <c r="BS26" i="27"/>
  <c r="BY184" i="25"/>
  <c r="BY185" i="25"/>
  <c r="BY154" i="25"/>
  <c r="BY156" i="25"/>
  <c r="BY144" i="25"/>
  <c r="BY149" i="25"/>
  <c r="BY145" i="25"/>
  <c r="BY150" i="25"/>
  <c r="BY68" i="25"/>
  <c r="BZ63" i="25"/>
  <c r="BY151" i="25"/>
  <c r="BY161" i="25"/>
  <c r="BY166" i="25"/>
  <c r="BZ66" i="25"/>
  <c r="BT24" i="27"/>
  <c r="BZ67" i="25"/>
  <c r="BT36" i="27"/>
  <c r="BT40" i="27"/>
  <c r="BT41" i="27"/>
  <c r="BZ160" i="25"/>
  <c r="BZ65" i="25"/>
  <c r="BZ141" i="25"/>
  <c r="BZ148" i="25"/>
  <c r="BZ64" i="25"/>
  <c r="BZ143" i="25"/>
  <c r="BZ144" i="25"/>
  <c r="BZ149" i="25"/>
  <c r="BT29" i="27"/>
  <c r="BT31" i="27"/>
  <c r="BZ165" i="25"/>
  <c r="BT26" i="27"/>
  <c r="BZ184" i="25"/>
  <c r="BZ185" i="25"/>
  <c r="BZ154" i="25"/>
  <c r="BZ156" i="25"/>
  <c r="BZ145" i="25"/>
  <c r="BZ150" i="25"/>
  <c r="BZ151" i="25"/>
  <c r="BZ161" i="25"/>
  <c r="BZ166" i="25"/>
  <c r="CA63" i="25"/>
  <c r="CA66" i="25"/>
  <c r="BZ68" i="25"/>
  <c r="CA65" i="25"/>
  <c r="CA141" i="25"/>
  <c r="CA148" i="25"/>
  <c r="CA67" i="25"/>
  <c r="BU36" i="27"/>
  <c r="BU40" i="27"/>
  <c r="BU41" i="27"/>
  <c r="CA160" i="25"/>
  <c r="BU24" i="27"/>
  <c r="CA64" i="25"/>
  <c r="BU26" i="27"/>
  <c r="CA184" i="25"/>
  <c r="CA185" i="25"/>
  <c r="CA154" i="25"/>
  <c r="CA156" i="25"/>
  <c r="BU29" i="27"/>
  <c r="BU31" i="27"/>
  <c r="CA165" i="25"/>
  <c r="CA143" i="25"/>
  <c r="CB63" i="25"/>
  <c r="CA68" i="25"/>
  <c r="CB65" i="25"/>
  <c r="CB66" i="25"/>
  <c r="BV24" i="27"/>
  <c r="CB67" i="25"/>
  <c r="BV36" i="27"/>
  <c r="BV40" i="27"/>
  <c r="BV41" i="27"/>
  <c r="CB160" i="25"/>
  <c r="CA145" i="25"/>
  <c r="CA150" i="25"/>
  <c r="CA144" i="25"/>
  <c r="CA149" i="25"/>
  <c r="BV29" i="27"/>
  <c r="BV31" i="27"/>
  <c r="CB165" i="25"/>
  <c r="BV26" i="27"/>
  <c r="CB184" i="25"/>
  <c r="CB185" i="25"/>
  <c r="CB154" i="25"/>
  <c r="CB156" i="25"/>
  <c r="CA151" i="25"/>
  <c r="CA161" i="25"/>
  <c r="CA166" i="25"/>
  <c r="CB141" i="25"/>
  <c r="CB148" i="25"/>
  <c r="CB64" i="25"/>
  <c r="CB143" i="25"/>
  <c r="CB68" i="25"/>
  <c r="CC63" i="25"/>
  <c r="CC66" i="25"/>
  <c r="BW24" i="27"/>
  <c r="CC65" i="25"/>
  <c r="CC67" i="25"/>
  <c r="BW36" i="27"/>
  <c r="BW40" i="27"/>
  <c r="BW41" i="27"/>
  <c r="CC160" i="25"/>
  <c r="CB144" i="25"/>
  <c r="CB149" i="25"/>
  <c r="CB145" i="25"/>
  <c r="CB150" i="25"/>
  <c r="CC141" i="25"/>
  <c r="CC148" i="25"/>
  <c r="CC64" i="25"/>
  <c r="CB151" i="25"/>
  <c r="CB161" i="25"/>
  <c r="CB166" i="25"/>
  <c r="BW29" i="27"/>
  <c r="BW31" i="27"/>
  <c r="CC165" i="25"/>
  <c r="BW26" i="27"/>
  <c r="CC184" i="25"/>
  <c r="CC185" i="25"/>
  <c r="CC154" i="25"/>
  <c r="CC156" i="25"/>
  <c r="CC68" i="25"/>
  <c r="CC143" i="25"/>
  <c r="CD63" i="25"/>
  <c r="CD66" i="25"/>
  <c r="CD67" i="25"/>
  <c r="BX36" i="27"/>
  <c r="BX40" i="27"/>
  <c r="BX41" i="27"/>
  <c r="CD160" i="25"/>
  <c r="CD65" i="25"/>
  <c r="CC145" i="25"/>
  <c r="CC150" i="25"/>
  <c r="CC144" i="25"/>
  <c r="CC149" i="25"/>
  <c r="CD141" i="25"/>
  <c r="CD148" i="25"/>
  <c r="CD64" i="25"/>
  <c r="CC151" i="25"/>
  <c r="CC161" i="25"/>
  <c r="CC166" i="25"/>
  <c r="BX24" i="27"/>
  <c r="CE63" i="25"/>
  <c r="CD68" i="25"/>
  <c r="CD143" i="25"/>
  <c r="BX26" i="27"/>
  <c r="CD184" i="25"/>
  <c r="CD185" i="25"/>
  <c r="CD154" i="25"/>
  <c r="CD156" i="25"/>
  <c r="BX29" i="27"/>
  <c r="BX31" i="27"/>
  <c r="CD165" i="25"/>
  <c r="CD145" i="25"/>
  <c r="CD150" i="25"/>
  <c r="CD144" i="25"/>
  <c r="CD149" i="25"/>
  <c r="CE66" i="25"/>
  <c r="BY24" i="27"/>
  <c r="CE67" i="25"/>
  <c r="BY36" i="27"/>
  <c r="BY40" i="27"/>
  <c r="BY41" i="27"/>
  <c r="CE160" i="25"/>
  <c r="CE65" i="25"/>
  <c r="CD151" i="25"/>
  <c r="CD161" i="25"/>
  <c r="CD166" i="25"/>
  <c r="BY26" i="27"/>
  <c r="CE184" i="25"/>
  <c r="CE185" i="25"/>
  <c r="CE154" i="25"/>
  <c r="CE156" i="25"/>
  <c r="BY29" i="27"/>
  <c r="BY31" i="27"/>
  <c r="CE165" i="25"/>
  <c r="CE141" i="25"/>
  <c r="CE148" i="25"/>
  <c r="CE64" i="25"/>
  <c r="CE68" i="25"/>
  <c r="CF63" i="25"/>
  <c r="CE143" i="25"/>
  <c r="CE144" i="25"/>
  <c r="CE149" i="25"/>
  <c r="CE145" i="25"/>
  <c r="CE150" i="25"/>
  <c r="CF65" i="25"/>
  <c r="CF141" i="25"/>
  <c r="CF148" i="25"/>
  <c r="CF66" i="25"/>
  <c r="CF67" i="25"/>
  <c r="BZ36" i="27"/>
  <c r="BZ40" i="27"/>
  <c r="BZ41" i="27"/>
  <c r="CF160" i="25"/>
  <c r="BZ24" i="27"/>
  <c r="CF64" i="25"/>
  <c r="CF143" i="25"/>
  <c r="CE151" i="25"/>
  <c r="CE161" i="25"/>
  <c r="CE166" i="25"/>
  <c r="CF145" i="25"/>
  <c r="CF150" i="25"/>
  <c r="CF144" i="25"/>
  <c r="CF149" i="25"/>
  <c r="CG63" i="25"/>
  <c r="CF68" i="25"/>
  <c r="BZ29" i="27"/>
  <c r="BZ31" i="27"/>
  <c r="CF165" i="25"/>
  <c r="BZ26" i="27"/>
  <c r="CF184" i="25"/>
  <c r="CF185" i="25"/>
  <c r="CF154" i="25"/>
  <c r="CF156" i="25"/>
  <c r="CF151" i="25"/>
  <c r="CF161" i="25"/>
  <c r="CF166" i="25"/>
  <c r="CG66" i="25"/>
  <c r="CG67" i="25"/>
  <c r="CA36" i="27"/>
  <c r="CA40" i="27"/>
  <c r="CA41" i="27"/>
  <c r="CG160" i="25"/>
  <c r="CG65" i="25"/>
  <c r="CG141" i="25"/>
  <c r="CG148" i="25"/>
  <c r="CG64" i="25"/>
  <c r="CG143" i="25"/>
  <c r="CA24" i="27"/>
  <c r="CG144" i="25"/>
  <c r="CG149" i="25"/>
  <c r="CG145" i="25"/>
  <c r="CG150" i="25"/>
  <c r="CA29" i="27"/>
  <c r="CA31" i="27"/>
  <c r="CG165" i="25"/>
  <c r="CA26" i="27"/>
  <c r="CG184" i="25"/>
  <c r="CG185" i="25"/>
  <c r="CG154" i="25"/>
  <c r="CG156" i="25"/>
  <c r="CG68" i="25"/>
  <c r="CH63" i="25"/>
  <c r="CH65" i="25"/>
  <c r="CH141" i="25"/>
  <c r="CH148" i="25"/>
  <c r="CH67" i="25"/>
  <c r="CB36" i="27"/>
  <c r="CB40" i="27"/>
  <c r="CB41" i="27"/>
  <c r="CH160" i="25"/>
  <c r="CH66" i="25"/>
  <c r="CB24" i="27"/>
  <c r="CG151" i="25"/>
  <c r="CG161" i="25"/>
  <c r="CG166" i="25"/>
  <c r="CH64" i="25"/>
  <c r="CH68" i="25"/>
  <c r="CB29" i="27"/>
  <c r="CB31" i="27"/>
  <c r="CH165" i="25"/>
  <c r="CB26" i="27"/>
  <c r="CH184" i="25"/>
  <c r="CH185" i="25"/>
  <c r="CH154" i="25"/>
  <c r="CH156" i="25"/>
  <c r="CH143" i="25"/>
  <c r="CH145" i="25"/>
  <c r="CH150" i="25"/>
  <c r="CH144" i="25"/>
  <c r="CH149" i="25"/>
  <c r="CH151" i="25"/>
  <c r="CH161" i="25"/>
  <c r="CH166" i="25"/>
  <c r="J166" i="25"/>
  <c r="T4" i="27"/>
  <c r="J161" i="25"/>
  <c r="T3" i="27"/>
</calcChain>
</file>

<file path=xl/comments1.xml><?xml version="1.0" encoding="utf-8"?>
<comments xmlns="http://schemas.openxmlformats.org/spreadsheetml/2006/main">
  <authors>
    <author>Philip Raphals (2)</author>
  </authors>
  <commentList>
    <comment ref="C26" authorId="0">
      <text>
        <r>
          <rPr>
            <b/>
            <sz val="9"/>
            <color indexed="81"/>
            <rFont val="Tahoma"/>
            <family val="2"/>
          </rPr>
          <t>Philip Raphals (2):</t>
        </r>
        <r>
          <rPr>
            <sz val="9"/>
            <color indexed="81"/>
            <rFont val="Tahoma"/>
            <family val="2"/>
          </rPr>
          <t xml:space="preserve">
means: Site C energy used in BC</t>
        </r>
      </text>
    </comment>
  </commentList>
</comments>
</file>

<file path=xl/comments2.xml><?xml version="1.0" encoding="utf-8"?>
<comments xmlns="http://schemas.openxmlformats.org/spreadsheetml/2006/main">
  <authors>
    <author>Philip Raphals (2)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Philip Raphals (2):</t>
        </r>
        <r>
          <rPr>
            <sz val="9"/>
            <color indexed="81"/>
            <rFont val="Tahoma"/>
            <family val="2"/>
          </rPr>
          <t xml:space="preserve">
ASSUMED CONSTANT AFTER 2047
</t>
        </r>
      </text>
    </comment>
  </commentList>
</comments>
</file>

<file path=xl/sharedStrings.xml><?xml version="1.0" encoding="utf-8"?>
<sst xmlns="http://schemas.openxmlformats.org/spreadsheetml/2006/main" count="1182" uniqueCount="375">
  <si>
    <t>Financial Assumptions</t>
  </si>
  <si>
    <t>nominal</t>
  </si>
  <si>
    <t>real</t>
  </si>
  <si>
    <t>WACC</t>
  </si>
  <si>
    <t>Inflation</t>
  </si>
  <si>
    <t>MW</t>
  </si>
  <si>
    <t>rate</t>
  </si>
  <si>
    <t>financed</t>
  </si>
  <si>
    <t>Debt</t>
  </si>
  <si>
    <t>Equity</t>
  </si>
  <si>
    <t>F 2018</t>
  </si>
  <si>
    <t>F 2019</t>
  </si>
  <si>
    <t>F 2020</t>
  </si>
  <si>
    <t>F 2021</t>
  </si>
  <si>
    <t>F 2022</t>
  </si>
  <si>
    <t>F 2023</t>
  </si>
  <si>
    <t>F 2024</t>
  </si>
  <si>
    <t>F 2025</t>
  </si>
  <si>
    <t>F 2026</t>
  </si>
  <si>
    <t>F 2027</t>
  </si>
  <si>
    <t>F 2028</t>
  </si>
  <si>
    <t>F 2029</t>
  </si>
  <si>
    <t>F 2030</t>
  </si>
  <si>
    <t>F 2031</t>
  </si>
  <si>
    <t>F 2032</t>
  </si>
  <si>
    <t>F 2033</t>
  </si>
  <si>
    <t>F 2034</t>
  </si>
  <si>
    <t>F 2035</t>
  </si>
  <si>
    <t>F 2036</t>
  </si>
  <si>
    <t>F 2037</t>
  </si>
  <si>
    <t>F 2038</t>
  </si>
  <si>
    <t>F 2039</t>
  </si>
  <si>
    <t>F 2040</t>
  </si>
  <si>
    <t>F 2041</t>
  </si>
  <si>
    <t>F 2042</t>
  </si>
  <si>
    <t>F 2043</t>
  </si>
  <si>
    <t>F 2044</t>
  </si>
  <si>
    <t>F 2045</t>
  </si>
  <si>
    <t>F 2046</t>
  </si>
  <si>
    <t>F 2047</t>
  </si>
  <si>
    <t>F 2048</t>
  </si>
  <si>
    <t>F 2049</t>
  </si>
  <si>
    <t>F 2050</t>
  </si>
  <si>
    <t>F 2051</t>
  </si>
  <si>
    <t>F 2052</t>
  </si>
  <si>
    <t>F 2053</t>
  </si>
  <si>
    <t>F 2054</t>
  </si>
  <si>
    <t>F 2055</t>
  </si>
  <si>
    <t>F 2056</t>
  </si>
  <si>
    <t>F 2057</t>
  </si>
  <si>
    <t>F 2058</t>
  </si>
  <si>
    <t>F 2059</t>
  </si>
  <si>
    <t>F 2060</t>
  </si>
  <si>
    <t>F 2061</t>
  </si>
  <si>
    <t>F 2062</t>
  </si>
  <si>
    <t>F 2063</t>
  </si>
  <si>
    <t>F 2064</t>
  </si>
  <si>
    <t>F 2065</t>
  </si>
  <si>
    <t>F 2066</t>
  </si>
  <si>
    <t>F 2067</t>
  </si>
  <si>
    <t>F 2068</t>
  </si>
  <si>
    <t>F 2069</t>
  </si>
  <si>
    <t>F 2070</t>
  </si>
  <si>
    <t>F 2071</t>
  </si>
  <si>
    <t>F 2072</t>
  </si>
  <si>
    <t>F 2073</t>
  </si>
  <si>
    <t>F 2074</t>
  </si>
  <si>
    <t>F 2075</t>
  </si>
  <si>
    <t>F 2076</t>
  </si>
  <si>
    <t>F 2077</t>
  </si>
  <si>
    <t>F 2078</t>
  </si>
  <si>
    <t>F 2079</t>
  </si>
  <si>
    <t>F 2080</t>
  </si>
  <si>
    <t>F 2081</t>
  </si>
  <si>
    <t>F 2082</t>
  </si>
  <si>
    <t>F 2083</t>
  </si>
  <si>
    <t>F 2084</t>
  </si>
  <si>
    <t>F 2085</t>
  </si>
  <si>
    <t>F 2086</t>
  </si>
  <si>
    <t>F 2087</t>
  </si>
  <si>
    <t>F 2088</t>
  </si>
  <si>
    <t>F 2089</t>
  </si>
  <si>
    <t>F 2090</t>
  </si>
  <si>
    <t>F 2091</t>
  </si>
  <si>
    <t>F 2092</t>
  </si>
  <si>
    <t>F 2093</t>
  </si>
  <si>
    <t>F 2094</t>
  </si>
  <si>
    <t>Year</t>
  </si>
  <si>
    <t>Discount Factor (nominal)</t>
  </si>
  <si>
    <t>Discount Factor (real)</t>
  </si>
  <si>
    <t>Capital Calculations</t>
  </si>
  <si>
    <t>Start of Period Value</t>
  </si>
  <si>
    <t>End of Period Value</t>
  </si>
  <si>
    <t>Base Depreciation</t>
  </si>
  <si>
    <t>Total Depreciation</t>
  </si>
  <si>
    <t>Total Average Value</t>
  </si>
  <si>
    <t>Deemed Equity</t>
  </si>
  <si>
    <t>Effective Debt</t>
  </si>
  <si>
    <t>Capital Costs</t>
  </si>
  <si>
    <t>Depreciation</t>
  </si>
  <si>
    <t>Return on Equity</t>
  </si>
  <si>
    <t>Interest on Debt</t>
  </si>
  <si>
    <t>Total Capital Charges</t>
  </si>
  <si>
    <t>Operating Costs</t>
  </si>
  <si>
    <t>GIL/ST</t>
  </si>
  <si>
    <t>Total Ops Costs</t>
  </si>
  <si>
    <t>F2019</t>
  </si>
  <si>
    <t>F2020</t>
  </si>
  <si>
    <t>F2021</t>
  </si>
  <si>
    <t>F2022</t>
  </si>
  <si>
    <t>F2023</t>
  </si>
  <si>
    <t>F2024</t>
  </si>
  <si>
    <t>Wind - PC 28</t>
  </si>
  <si>
    <t>$/kW</t>
  </si>
  <si>
    <t>F2028</t>
  </si>
  <si>
    <t>F2029</t>
  </si>
  <si>
    <t>F2030</t>
  </si>
  <si>
    <t>F2031</t>
  </si>
  <si>
    <t>Wind fixed O&amp;M</t>
  </si>
  <si>
    <t>Surplus sales</t>
  </si>
  <si>
    <t>F2025</t>
  </si>
  <si>
    <t>F2026</t>
  </si>
  <si>
    <t>F2027</t>
  </si>
  <si>
    <t>DSM - Year 1</t>
  </si>
  <si>
    <t>DSM - Year 2</t>
  </si>
  <si>
    <t>DSM - Year 3</t>
  </si>
  <si>
    <t>DSM - Year 4</t>
  </si>
  <si>
    <t>DSM - Year 5</t>
  </si>
  <si>
    <t>DSM - Year 6</t>
  </si>
  <si>
    <t>DSM - Year 7</t>
  </si>
  <si>
    <t>DSM - Year 8</t>
  </si>
  <si>
    <t>DSM - Year 9</t>
  </si>
  <si>
    <t>DSM - Year 10</t>
  </si>
  <si>
    <t>DSM - Year 11</t>
  </si>
  <si>
    <t>DSM - Year 12</t>
  </si>
  <si>
    <t>DSM - Year 13</t>
  </si>
  <si>
    <t>DSM - Year 14</t>
  </si>
  <si>
    <t>DSM - Year 15</t>
  </si>
  <si>
    <t>DSM - Year 16</t>
  </si>
  <si>
    <t>DSM - Year 17</t>
  </si>
  <si>
    <t>DSM - Year 18</t>
  </si>
  <si>
    <t>DSM - Year 19</t>
  </si>
  <si>
    <t>DSM - Year 20</t>
  </si>
  <si>
    <t>DSM - Year 21</t>
  </si>
  <si>
    <t>DSM - Year 22</t>
  </si>
  <si>
    <t>DSM - Year 23</t>
  </si>
  <si>
    <t>DSM - Year 24</t>
  </si>
  <si>
    <t>DSM - Year 25</t>
  </si>
  <si>
    <t>DSM - Year 26</t>
  </si>
  <si>
    <t>DSM - Year 27</t>
  </si>
  <si>
    <t>DSM - Year 28</t>
  </si>
  <si>
    <t>DSM - Year 29</t>
  </si>
  <si>
    <t>DSM - Year 30</t>
  </si>
  <si>
    <t>DSM - Year 31</t>
  </si>
  <si>
    <t>DSM - Year 32</t>
  </si>
  <si>
    <t>DSM - Year 33</t>
  </si>
  <si>
    <t>DSM - Year 34</t>
  </si>
  <si>
    <t>DSM - Year 35</t>
  </si>
  <si>
    <t>DSM - Year 36</t>
  </si>
  <si>
    <t>DSM - Year 37</t>
  </si>
  <si>
    <t>DSM - Year 38</t>
  </si>
  <si>
    <t>DSM - Year 39</t>
  </si>
  <si>
    <t>DSM - Year 40</t>
  </si>
  <si>
    <t>DSM - Year 41</t>
  </si>
  <si>
    <t>DSM - Year 42</t>
  </si>
  <si>
    <t>DSM - Year 43</t>
  </si>
  <si>
    <t>DSM - Year 44</t>
  </si>
  <si>
    <t>DSM - Year 45</t>
  </si>
  <si>
    <t>DSM - Year 46</t>
  </si>
  <si>
    <t>DSM - Year 47</t>
  </si>
  <si>
    <t>DSM - Year 48</t>
  </si>
  <si>
    <t>DSM - Year 49</t>
  </si>
  <si>
    <t>DSM - Year 50</t>
  </si>
  <si>
    <t>DSM - Year 51</t>
  </si>
  <si>
    <t>DSM - Year 52</t>
  </si>
  <si>
    <t>DSM - Year 53</t>
  </si>
  <si>
    <t>DSM - Year 54</t>
  </si>
  <si>
    <t>DSM - Year 55</t>
  </si>
  <si>
    <t>DSM - Year 56</t>
  </si>
  <si>
    <t>DSM - Year 57</t>
  </si>
  <si>
    <t>DSM - Year 58</t>
  </si>
  <si>
    <t>DSM - Year 59</t>
  </si>
  <si>
    <t>DSM - Year 60</t>
  </si>
  <si>
    <t>DSM - Year 61</t>
  </si>
  <si>
    <t>DSM - Year 62</t>
  </si>
  <si>
    <t>DSM - Year 63</t>
  </si>
  <si>
    <t>DSM - Year 64</t>
  </si>
  <si>
    <t>DSM - Year 65</t>
  </si>
  <si>
    <t>DSM - Year 66</t>
  </si>
  <si>
    <t>DSM - Year 67</t>
  </si>
  <si>
    <t>DSM - Year 68</t>
  </si>
  <si>
    <t>DSM - Year 69</t>
  </si>
  <si>
    <t>DSM - Year 70</t>
  </si>
  <si>
    <t>DSM - Year 71</t>
  </si>
  <si>
    <t>DSM - Year 72</t>
  </si>
  <si>
    <t>DSM - Year 73</t>
  </si>
  <si>
    <t>DSM - Year 74</t>
  </si>
  <si>
    <t>DSM - Year 75</t>
  </si>
  <si>
    <t>ENERGY ADJUSTMENT</t>
  </si>
  <si>
    <t>Site C Energy</t>
  </si>
  <si>
    <t>% of costs related to Site C/exported</t>
  </si>
  <si>
    <t>Capacity gap after Site C (MW)</t>
  </si>
  <si>
    <t>Surplus</t>
  </si>
  <si>
    <t>O&amp;M (incl. surplus sales)</t>
  </si>
  <si>
    <t>F2018 Inflation Factor</t>
  </si>
  <si>
    <t>F2037</t>
  </si>
  <si>
    <t>F2038</t>
  </si>
  <si>
    <t>F2040</t>
  </si>
  <si>
    <t>F2041</t>
  </si>
  <si>
    <t>Deficit</t>
  </si>
  <si>
    <t>F2039</t>
  </si>
  <si>
    <t>Output</t>
  </si>
  <si>
    <t>million</t>
  </si>
  <si>
    <t>Overcapacity credit</t>
  </si>
  <si>
    <t>Energy Gap after planned resources (GWh)</t>
  </si>
  <si>
    <t>Gap to fill</t>
  </si>
  <si>
    <t>Energy and Capacity Gap</t>
  </si>
  <si>
    <t>BCH high load forecast</t>
  </si>
  <si>
    <t>Site C</t>
  </si>
  <si>
    <t>BCH expected load forecast</t>
  </si>
  <si>
    <t>BCH low load forecast</t>
  </si>
  <si>
    <t>Surplus / deficit (inc. Site C)</t>
  </si>
  <si>
    <t>Capacity Gap after planned resources(MW)</t>
  </si>
  <si>
    <t>Year from 2013(2018)</t>
  </si>
  <si>
    <t>start</t>
  </si>
  <si>
    <t>end</t>
  </si>
  <si>
    <t>depreciation</t>
  </si>
  <si>
    <t>fiscal years</t>
  </si>
  <si>
    <t>M $</t>
  </si>
  <si>
    <t>life</t>
  </si>
  <si>
    <t>year</t>
  </si>
  <si>
    <t>cap cost</t>
  </si>
  <si>
    <t>type</t>
  </si>
  <si>
    <t>energy</t>
  </si>
  <si>
    <t>capacity</t>
  </si>
  <si>
    <t>cap. Factor</t>
  </si>
  <si>
    <t>cap. Value</t>
  </si>
  <si>
    <t>DSM ADDITIONAL TO RRA</t>
  </si>
  <si>
    <t>RRA DSM</t>
  </si>
  <si>
    <t>F2018</t>
  </si>
  <si>
    <t>F2032</t>
  </si>
  <si>
    <t>F2033</t>
  </si>
  <si>
    <t>F2034</t>
  </si>
  <si>
    <t>F2035</t>
  </si>
  <si>
    <t>F2036</t>
  </si>
  <si>
    <t>F2042</t>
  </si>
  <si>
    <t>F2043</t>
  </si>
  <si>
    <t>F2044</t>
  </si>
  <si>
    <t>F2045</t>
  </si>
  <si>
    <t>F2046</t>
  </si>
  <si>
    <t>Energy Savings (GWh/yr)</t>
  </si>
  <si>
    <t>Capacity Savings (MW)</t>
  </si>
  <si>
    <t>Total Resource Cost ($ Million) 1</t>
  </si>
  <si>
    <t>Utility Cost ($ Million) 2</t>
  </si>
  <si>
    <t>TRC ($/MWh)</t>
  </si>
  <si>
    <t>UC ($/MWh)</t>
  </si>
  <si>
    <t>TRC (2016$/MWh)</t>
  </si>
  <si>
    <t>IRP DSM Incremental to RRA DSM</t>
  </si>
  <si>
    <t>Yr1</t>
  </si>
  <si>
    <t>Yr2</t>
  </si>
  <si>
    <t>Yr3</t>
  </si>
  <si>
    <t>Yr4</t>
  </si>
  <si>
    <t>Yr5</t>
  </si>
  <si>
    <t>Yr6</t>
  </si>
  <si>
    <t>Yr7</t>
  </si>
  <si>
    <t>Yr8</t>
  </si>
  <si>
    <t>Yr9</t>
  </si>
  <si>
    <t>Yr10</t>
  </si>
  <si>
    <t>Yr11</t>
  </si>
  <si>
    <t>Yr12</t>
  </si>
  <si>
    <t>Yr13</t>
  </si>
  <si>
    <t>Yr14</t>
  </si>
  <si>
    <t>Yr15</t>
  </si>
  <si>
    <t>Yr16</t>
  </si>
  <si>
    <t>Yr17</t>
  </si>
  <si>
    <t>Yr18</t>
  </si>
  <si>
    <t>Yr19</t>
  </si>
  <si>
    <t>Yr20</t>
  </si>
  <si>
    <t>Yr21</t>
  </si>
  <si>
    <t>Yr22</t>
  </si>
  <si>
    <t>Yr23</t>
  </si>
  <si>
    <t>Yr24</t>
  </si>
  <si>
    <t>Yr25</t>
  </si>
  <si>
    <t>Yr26</t>
  </si>
  <si>
    <t>Yr27</t>
  </si>
  <si>
    <t>Yr28</t>
  </si>
  <si>
    <t>Yr29</t>
  </si>
  <si>
    <t>IRP DSM PLUS Incremental to IRP DSM</t>
  </si>
  <si>
    <t>IRP DSM</t>
  </si>
  <si>
    <t>IRP PLUS</t>
  </si>
  <si>
    <t>1. Net of regional transmission and distribution benefits, customers non energy benefits, gas benefits. Costs shown are costs as modeled in portfolio analysis reflecting 15-year amortization.</t>
  </si>
  <si>
    <t>2. Gross utility costs. Costs shown are costs “as spent”.</t>
  </si>
  <si>
    <t>2018 $</t>
  </si>
  <si>
    <t>capacity-focused DSM</t>
  </si>
  <si>
    <t>nominal $</t>
  </si>
  <si>
    <t>NPV:</t>
  </si>
  <si>
    <t>Capacity Gap</t>
  </si>
  <si>
    <t>Renewables - Capacity</t>
  </si>
  <si>
    <t>DSM - Energy</t>
  </si>
  <si>
    <t>refurb disc.</t>
  </si>
  <si>
    <t>improvmnt disc</t>
  </si>
  <si>
    <t>ENERGY</t>
  </si>
  <si>
    <t>CAPACITY</t>
  </si>
  <si>
    <t>IRP additional to RRA</t>
  </si>
  <si>
    <t>IRP PLUS additional to IRP</t>
  </si>
  <si>
    <t>BCUC "program DSM"</t>
  </si>
  <si>
    <t>TOTAL DSM ENERGY</t>
  </si>
  <si>
    <t>TOTAL DSM CAPACITY</t>
  </si>
  <si>
    <t>DSM - Capacity</t>
  </si>
  <si>
    <t>TOTAL CAPACITY</t>
  </si>
  <si>
    <t>NPV Cost (F$18) DSM</t>
  </si>
  <si>
    <t>Total Generation and DSM Cost of Service (assuming only amount of build used to replace Site C is included)</t>
  </si>
  <si>
    <t>NPV</t>
  </si>
  <si>
    <t>Energy Gap to fill</t>
  </si>
  <si>
    <t xml:space="preserve">Total Generation Cost of Service </t>
  </si>
  <si>
    <t xml:space="preserve">Total DSM Cost of Service </t>
  </si>
  <si>
    <t>O&amp;M</t>
  </si>
  <si>
    <t>capacity value</t>
  </si>
  <si>
    <t>installed capacity</t>
  </si>
  <si>
    <t>Wind integration</t>
  </si>
  <si>
    <t>Geothermal fixed O&amp;M</t>
  </si>
  <si>
    <t>TOTAL FIXED O&amp;M</t>
  </si>
  <si>
    <t>Renewables + DSM</t>
  </si>
  <si>
    <t>ENERGY SURPLUS (DEFICIT)</t>
  </si>
  <si>
    <t>Electricity Sales prices</t>
  </si>
  <si>
    <t>000$/GWh</t>
  </si>
  <si>
    <t>BCH RRA MEDIUM MKT FORECAST</t>
  </si>
  <si>
    <t>USD 2016</t>
  </si>
  <si>
    <t>mkt price scenario</t>
  </si>
  <si>
    <t>BCH IR BCUC 2.310.1</t>
  </si>
  <si>
    <t>SALES</t>
  </si>
  <si>
    <t>FX</t>
  </si>
  <si>
    <t>CAD 2016</t>
  </si>
  <si>
    <t>medium</t>
  </si>
  <si>
    <t>Export price (nominal)</t>
  </si>
  <si>
    <t>minus wheeling costs</t>
  </si>
  <si>
    <t>minus losses</t>
  </si>
  <si>
    <t>minus transmission losses from Site C</t>
  </si>
  <si>
    <t>Energy Savings (GWh/yr) grossed up</t>
  </si>
  <si>
    <t>Capacity Savings (MW) grossed up</t>
  </si>
  <si>
    <t>UC ($/MWh) (grossed up)</t>
  </si>
  <si>
    <t>BCUC "program DSM" (capacity)</t>
  </si>
  <si>
    <t>BCUC "optional TOU" (demand response)</t>
  </si>
  <si>
    <t>Industrial curtailment</t>
  </si>
  <si>
    <t>DSM investments</t>
  </si>
  <si>
    <t>Annual DSM investments</t>
  </si>
  <si>
    <t>yr amort</t>
  </si>
  <si>
    <t>Market reliance</t>
  </si>
  <si>
    <t>Industrial curtailment costs</t>
  </si>
  <si>
    <t>Wind - PC 20 (156 MW)</t>
  </si>
  <si>
    <t>Geothermal - Canoe Reach (58 MW)</t>
  </si>
  <si>
    <t>Geothermal  Lakelse Lake (23 MW)</t>
  </si>
  <si>
    <t>fixed O&amp;M</t>
  </si>
  <si>
    <t>$/kW-yr</t>
  </si>
  <si>
    <t>Market reliance costs</t>
  </si>
  <si>
    <t>excess capacity (useful)</t>
  </si>
  <si>
    <t>Med LF - portfolio, line 56</t>
  </si>
  <si>
    <t>Med LF - portfolio, line 57</t>
  </si>
  <si>
    <t>export price after adjustments (calendar year)</t>
  </si>
  <si>
    <t>export price after adjustments (fiscal year, 2018$)</t>
  </si>
  <si>
    <t>export price after adjustments (fiscal year, 2016$)</t>
  </si>
  <si>
    <t>Med LF - portfolio, line 8</t>
  </si>
  <si>
    <t>Med LF - portfolio, line 9</t>
  </si>
  <si>
    <t>DSM additional to RRA (Utility cost)</t>
  </si>
  <si>
    <t>DSM - TOU (incl. demand response)</t>
  </si>
  <si>
    <t>DSM IRP PLUS?</t>
  </si>
  <si>
    <t>(enter 1 for IRP PLUS)</t>
  </si>
  <si>
    <t>Supply-side - Energy</t>
  </si>
  <si>
    <t>limit</t>
  </si>
  <si>
    <t>Annual costs of DSM</t>
  </si>
  <si>
    <t>NPV Cost (F$18) Supply-Side Resources</t>
  </si>
  <si>
    <t>NPV Cost (F$18) total portfolio</t>
  </si>
  <si>
    <t>RESULTS</t>
  </si>
  <si>
    <t>Solar PV - SE BC or Peace Valley</t>
  </si>
  <si>
    <t>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</si>
</sst>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&quot;$&quot;* #,##0.00_);_(&quot;$&quot;* \(#,##0.00\);_(&quot;$&quot;* &quot;-&quot;??_);_(@_)"/>
    <numFmt numFmtId="167" formatCode="_(&quot;$&quot;* #,##0.000_);_(&quot;$&quot;* \(#,##0.000\);_(&quot;$&quot;* &quot;-&quot;??_);_(@_)"/>
    <numFmt numFmtId="168" formatCode="0.0%"/>
    <numFmt numFmtId="169" formatCode="_(* #,##0_);_(* \(#,##0\);_(* &quot;-&quot;??_);_(@_)"/>
    <numFmt numFmtId="170" formatCode="&quot;$&quot;#,##0"/>
    <numFmt numFmtId="171" formatCode="_-* #,##0_-;\-* #,##0_-;_-* &quot;-&quot;??_-;_-@_-"/>
    <numFmt numFmtId="172" formatCode="0.000"/>
    <numFmt numFmtId="173" formatCode="&quot;$&quot;#,##0_);\(&quot;$&quot;#,##0\)"/>
    <numFmt numFmtId="174" formatCode="&quot;$&quot;#,##0_);[Red]\(&quot;$&quot;#,##0\)"/>
    <numFmt numFmtId="175" formatCode="&quot;$&quot;#,##0.00_);[Red]\(&quot;$&quot;#,##0.00\)"/>
    <numFmt numFmtId="176" formatCode="_(* #,##0_);_(* \(#,##0\);_(* &quot;-&quot;_);_(@_)"/>
    <numFmt numFmtId="177" formatCode="0.0"/>
    <numFmt numFmtId="178" formatCode="&quot;$&quot;#,##0.00_)&quot;/KW/mo&quot;;[Red]\(&quot;$&quot;#,##0.00\)&quot;/KW/mo&quot;"/>
    <numFmt numFmtId="179" formatCode="#,##0.00_)&quot;¢/KW.h&quot;;[Red]\(#,##0.00\)&quot;¢/KW.h&quot;"/>
    <numFmt numFmtId="180" formatCode="#,##0.0000_)&quot;¢/KW.h&quot;;[Red]\(#,##0.0000\)&quot;¢/KW.h&quot;"/>
    <numFmt numFmtId="181" formatCode="[$-409]mmm\-yy;@"/>
    <numFmt numFmtId="182" formatCode="#,##0.000_);[Red]\(#,##0.000\)"/>
    <numFmt numFmtId="183" formatCode="#,##0.0000_);[Red]\(#,##0.0000\)"/>
    <numFmt numFmtId="184" formatCode="dd\ mmm\ yyyy_);&quot;Error &lt;0  &quot;;dd\ mmm\ yyyy_);&quot;  &quot;@"/>
    <numFmt numFmtId="185" formatCode="mmm\ yyyy_);&quot;Error &lt;0  &quot;;dd\ mmm\ yyyy_);&quot;  &quot;@"/>
    <numFmt numFmtId="186" formatCode="_([$€-2]* #,##0.00_);_([$€-2]* \(#,##0.00\);_([$€-2]* &quot;-&quot;??_)"/>
    <numFmt numFmtId="187" formatCode="#,##0.00_);\(#,##0.00\);&quot;-  &quot;;&quot;  &quot;@"/>
    <numFmt numFmtId="188" formatCode="#,##0_)&quot;KW&quot;;[Red]\(#,##0_)&quot;KW&quot;"/>
    <numFmt numFmtId="189" formatCode="#,##0_)&quot;KW.h&quot;;[Red]\(#,##0_)&quot;KW.h&quot;"/>
    <numFmt numFmtId="190" formatCode="General_)"/>
    <numFmt numFmtId="191" formatCode="[$-409]dd/mmm/yy;@"/>
    <numFmt numFmtId="192" formatCode="0.0,,;[Red]\(0.0,,\);0.0"/>
    <numFmt numFmtId="193" formatCode="yyyy"/>
    <numFmt numFmtId="194" formatCode="_-* #,##0\ _k_r_-;\-* #,##0\ _k_r_-;_-* &quot;-&quot;\ _k_r_-;_-@_-"/>
    <numFmt numFmtId="195" formatCode="_-* #,##0.00\ _k_r_-;\-* #,##0.00\ _k_r_-;_-* &quot;-&quot;??\ _k_r_-;_-@_-"/>
    <numFmt numFmtId="196" formatCode="_-* #,##0\ &quot;kr&quot;_-;\-* #,##0\ &quot;kr&quot;_-;_-* &quot;-&quot;\ &quot;kr&quot;_-;_-@_-"/>
    <numFmt numFmtId="197" formatCode="_-* #,##0.00\ &quot;kr&quot;_-;\-* #,##0.00\ &quot;kr&quot;_-;_-* &quot;-&quot;??\ &quot;kr&quot;_-;_-@_-"/>
    <numFmt numFmtId="198" formatCode="0_ ;\-0\ "/>
  </numFmts>
  <fonts count="1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10"/>
      <name val="Verdana"/>
      <family val="2"/>
    </font>
    <font>
      <sz val="12"/>
      <name val="Calibri"/>
      <family val="2"/>
    </font>
    <font>
      <sz val="8"/>
      <color indexed="16"/>
      <name val="MS Sans Serif"/>
      <family val="2"/>
    </font>
    <font>
      <sz val="10"/>
      <name val="Garamond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9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i/>
      <sz val="10"/>
      <name val="Arial"/>
      <family val="2"/>
    </font>
    <font>
      <u/>
      <sz val="6.6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0"/>
      <color indexed="6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3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6"/>
      <name val="Arial"/>
      <family val="2"/>
    </font>
    <font>
      <b/>
      <sz val="7"/>
      <name val="Times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sz val="12"/>
      <name val="Arial"/>
      <family val="2"/>
    </font>
    <font>
      <sz val="10"/>
      <color indexed="39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9"/>
      <color indexed="48"/>
      <name val="Arial"/>
      <family val="2"/>
    </font>
    <font>
      <b/>
      <i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8"/>
      <color indexed="17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Times New Roman"/>
      <family val="2"/>
    </font>
    <font>
      <b/>
      <sz val="10"/>
      <color rgb="FF00B050"/>
      <name val="Helvetica Neue"/>
    </font>
    <font>
      <b/>
      <sz val="10"/>
      <color theme="9"/>
      <name val="Helvetica Neue"/>
    </font>
    <font>
      <b/>
      <sz val="13"/>
      <color theme="3"/>
      <name val="Times New Roman"/>
      <family val="2"/>
    </font>
    <font>
      <b/>
      <sz val="10"/>
      <color theme="6"/>
      <name val="Helvetica Neue"/>
    </font>
    <font>
      <u/>
      <sz val="12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alibri"/>
      <family val="2"/>
    </font>
    <font>
      <b/>
      <sz val="10"/>
      <color theme="7"/>
      <name val="Helvetica Neue"/>
    </font>
    <font>
      <b/>
      <sz val="10"/>
      <color rgb="FF00B0F0"/>
      <name val="Helvetica Neue"/>
    </font>
    <font>
      <sz val="10"/>
      <name val="Helvetica Neue"/>
    </font>
    <font>
      <sz val="10"/>
      <color theme="1"/>
      <name val="Calibri"/>
      <family val="2"/>
      <scheme val="minor"/>
    </font>
    <font>
      <b/>
      <sz val="10"/>
      <color rgb="FFFF0000"/>
      <name val="Helvetica Neue"/>
    </font>
    <font>
      <b/>
      <sz val="10"/>
      <color theme="1"/>
      <name val="Helvetica Neue"/>
    </font>
    <font>
      <b/>
      <sz val="10"/>
      <color theme="5"/>
      <name val="Helvetica Neue"/>
    </font>
    <font>
      <b/>
      <sz val="10"/>
      <color rgb="FF7F7F7F"/>
      <name val="Helvetica Neue"/>
    </font>
    <font>
      <b/>
      <u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Arial"/>
      <family val="2"/>
    </font>
    <font>
      <b/>
      <sz val="10"/>
      <color theme="1"/>
      <name val="Arial"/>
      <family val="2"/>
    </font>
  </fonts>
  <fills count="10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rgb="FFE5E5FF"/>
        <bgColor indexed="64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33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</fills>
  <borders count="4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3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48"/>
      </left>
      <right style="thin">
        <color indexed="48"/>
      </right>
      <top style="medium">
        <color indexed="48"/>
      </top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DADCDD"/>
      </left>
      <right/>
      <top style="medium">
        <color rgb="FFDADCDD"/>
      </top>
      <bottom style="medium">
        <color rgb="FFDADCDD"/>
      </bottom>
      <diagonal/>
    </border>
    <border>
      <left/>
      <right/>
      <top style="medium">
        <color rgb="FFDADCDD"/>
      </top>
      <bottom style="medium">
        <color rgb="FFDADCDD"/>
      </bottom>
      <diagonal/>
    </border>
    <border>
      <left/>
      <right style="medium">
        <color rgb="FFDADCDD"/>
      </right>
      <top style="medium">
        <color rgb="FFDADCDD"/>
      </top>
      <bottom style="medium">
        <color rgb="FFDADCDD"/>
      </bottom>
      <diagonal/>
    </border>
    <border>
      <left/>
      <right style="medium">
        <color rgb="FFDADCDD"/>
      </right>
      <top/>
      <bottom style="medium">
        <color rgb="FFDADCDD"/>
      </bottom>
      <diagonal/>
    </border>
  </borders>
  <cellStyleXfs count="375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8" fontId="27" fillId="0" borderId="0">
      <alignment horizontal="right"/>
    </xf>
    <xf numFmtId="179" fontId="27" fillId="0" borderId="0">
      <alignment horizontal="right"/>
    </xf>
    <xf numFmtId="180" fontId="27" fillId="0" borderId="0">
      <alignment horizontal="right"/>
    </xf>
    <xf numFmtId="181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6" borderId="0" applyNumberFormat="0" applyBorder="0" applyAlignment="0" applyProtection="0"/>
    <xf numFmtId="0" fontId="28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37" borderId="0" applyNumberFormat="0" applyBorder="0" applyAlignment="0" applyProtection="0"/>
    <xf numFmtId="0" fontId="29" fillId="36" borderId="0" applyNumberFormat="0" applyBorder="0" applyAlignment="0" applyProtection="0"/>
    <xf numFmtId="0" fontId="28" fillId="37" borderId="0" applyNumberFormat="0" applyBorder="0" applyAlignment="0" applyProtection="0"/>
    <xf numFmtId="181" fontId="28" fillId="36" borderId="0" applyNumberFormat="0" applyBorder="0" applyAlignment="0" applyProtection="0"/>
    <xf numFmtId="0" fontId="29" fillId="36" borderId="0" applyNumberFormat="0" applyBorder="0" applyAlignment="0" applyProtection="0"/>
    <xf numFmtId="181" fontId="28" fillId="36" borderId="0" applyNumberFormat="0" applyBorder="0" applyAlignment="0" applyProtection="0"/>
    <xf numFmtId="0" fontId="29" fillId="36" borderId="0" applyNumberFormat="0" applyBorder="0" applyAlignment="0" applyProtection="0"/>
    <xf numFmtId="181" fontId="28" fillId="36" borderId="0" applyNumberFormat="0" applyBorder="0" applyAlignment="0" applyProtection="0"/>
    <xf numFmtId="181" fontId="28" fillId="36" borderId="0" applyNumberFormat="0" applyBorder="0" applyAlignment="0" applyProtection="0"/>
    <xf numFmtId="0" fontId="29" fillId="36" borderId="0" applyNumberFormat="0" applyBorder="0" applyAlignment="0" applyProtection="0"/>
    <xf numFmtId="181" fontId="28" fillId="36" borderId="0" applyNumberFormat="0" applyBorder="0" applyAlignment="0" applyProtection="0"/>
    <xf numFmtId="0" fontId="29" fillId="36" borderId="0" applyNumberFormat="0" applyBorder="0" applyAlignment="0" applyProtection="0"/>
    <xf numFmtId="181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6" borderId="0" applyNumberFormat="0" applyBorder="0" applyAlignment="0" applyProtection="0"/>
    <xf numFmtId="0" fontId="28" fillId="36" borderId="0" applyNumberFormat="0" applyBorder="0" applyAlignment="0" applyProtection="0"/>
    <xf numFmtId="181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39" borderId="0" applyNumberFormat="0" applyBorder="0" applyAlignment="0" applyProtection="0"/>
    <xf numFmtId="181" fontId="28" fillId="39" borderId="0" applyNumberFormat="0" applyBorder="0" applyAlignment="0" applyProtection="0"/>
    <xf numFmtId="0" fontId="29" fillId="39" borderId="0" applyNumberFormat="0" applyBorder="0" applyAlignment="0" applyProtection="0"/>
    <xf numFmtId="181" fontId="28" fillId="39" borderId="0" applyNumberFormat="0" applyBorder="0" applyAlignment="0" applyProtection="0"/>
    <xf numFmtId="0" fontId="29" fillId="39" borderId="0" applyNumberFormat="0" applyBorder="0" applyAlignment="0" applyProtection="0"/>
    <xf numFmtId="181" fontId="28" fillId="39" borderId="0" applyNumberFormat="0" applyBorder="0" applyAlignment="0" applyProtection="0"/>
    <xf numFmtId="181" fontId="28" fillId="39" borderId="0" applyNumberFormat="0" applyBorder="0" applyAlignment="0" applyProtection="0"/>
    <xf numFmtId="0" fontId="29" fillId="39" borderId="0" applyNumberFormat="0" applyBorder="0" applyAlignment="0" applyProtection="0"/>
    <xf numFmtId="181" fontId="28" fillId="39" borderId="0" applyNumberFormat="0" applyBorder="0" applyAlignment="0" applyProtection="0"/>
    <xf numFmtId="0" fontId="29" fillId="39" borderId="0" applyNumberFormat="0" applyBorder="0" applyAlignment="0" applyProtection="0"/>
    <xf numFmtId="181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81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41" borderId="0" applyNumberFormat="0" applyBorder="0" applyAlignment="0" applyProtection="0"/>
    <xf numFmtId="181" fontId="28" fillId="41" borderId="0" applyNumberFormat="0" applyBorder="0" applyAlignment="0" applyProtection="0"/>
    <xf numFmtId="0" fontId="29" fillId="41" borderId="0" applyNumberFormat="0" applyBorder="0" applyAlignment="0" applyProtection="0"/>
    <xf numFmtId="181" fontId="28" fillId="41" borderId="0" applyNumberFormat="0" applyBorder="0" applyAlignment="0" applyProtection="0"/>
    <xf numFmtId="0" fontId="29" fillId="41" borderId="0" applyNumberFormat="0" applyBorder="0" applyAlignment="0" applyProtection="0"/>
    <xf numFmtId="181" fontId="28" fillId="41" borderId="0" applyNumberFormat="0" applyBorder="0" applyAlignment="0" applyProtection="0"/>
    <xf numFmtId="181" fontId="28" fillId="41" borderId="0" applyNumberFormat="0" applyBorder="0" applyAlignment="0" applyProtection="0"/>
    <xf numFmtId="0" fontId="29" fillId="41" borderId="0" applyNumberFormat="0" applyBorder="0" applyAlignment="0" applyProtection="0"/>
    <xf numFmtId="181" fontId="28" fillId="41" borderId="0" applyNumberFormat="0" applyBorder="0" applyAlignment="0" applyProtection="0"/>
    <xf numFmtId="0" fontId="29" fillId="41" borderId="0" applyNumberFormat="0" applyBorder="0" applyAlignment="0" applyProtection="0"/>
    <xf numFmtId="181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81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4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4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181" fontId="28" fillId="43" borderId="0" applyNumberFormat="0" applyBorder="0" applyAlignment="0" applyProtection="0"/>
    <xf numFmtId="0" fontId="29" fillId="43" borderId="0" applyNumberFormat="0" applyBorder="0" applyAlignment="0" applyProtection="0"/>
    <xf numFmtId="181" fontId="28" fillId="43" borderId="0" applyNumberFormat="0" applyBorder="0" applyAlignment="0" applyProtection="0"/>
    <xf numFmtId="0" fontId="29" fillId="43" borderId="0" applyNumberFormat="0" applyBorder="0" applyAlignment="0" applyProtection="0"/>
    <xf numFmtId="181" fontId="28" fillId="43" borderId="0" applyNumberFormat="0" applyBorder="0" applyAlignment="0" applyProtection="0"/>
    <xf numFmtId="181" fontId="28" fillId="43" borderId="0" applyNumberFormat="0" applyBorder="0" applyAlignment="0" applyProtection="0"/>
    <xf numFmtId="0" fontId="29" fillId="43" borderId="0" applyNumberFormat="0" applyBorder="0" applyAlignment="0" applyProtection="0"/>
    <xf numFmtId="181" fontId="28" fillId="43" borderId="0" applyNumberFormat="0" applyBorder="0" applyAlignment="0" applyProtection="0"/>
    <xf numFmtId="0" fontId="29" fillId="43" borderId="0" applyNumberFormat="0" applyBorder="0" applyAlignment="0" applyProtection="0"/>
    <xf numFmtId="181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181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5" borderId="0" applyNumberFormat="0" applyBorder="0" applyAlignment="0" applyProtection="0"/>
    <xf numFmtId="0" fontId="29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5" borderId="0" applyNumberFormat="0" applyBorder="0" applyAlignment="0" applyProtection="0"/>
    <xf numFmtId="0" fontId="28" fillId="45" borderId="0" applyNumberFormat="0" applyBorder="0" applyAlignment="0" applyProtection="0"/>
    <xf numFmtId="181" fontId="28" fillId="45" borderId="0" applyNumberFormat="0" applyBorder="0" applyAlignment="0" applyProtection="0"/>
    <xf numFmtId="0" fontId="29" fillId="45" borderId="0" applyNumberFormat="0" applyBorder="0" applyAlignment="0" applyProtection="0"/>
    <xf numFmtId="181" fontId="28" fillId="45" borderId="0" applyNumberFormat="0" applyBorder="0" applyAlignment="0" applyProtection="0"/>
    <xf numFmtId="0" fontId="29" fillId="45" borderId="0" applyNumberFormat="0" applyBorder="0" applyAlignment="0" applyProtection="0"/>
    <xf numFmtId="181" fontId="28" fillId="45" borderId="0" applyNumberFormat="0" applyBorder="0" applyAlignment="0" applyProtection="0"/>
    <xf numFmtId="181" fontId="28" fillId="45" borderId="0" applyNumberFormat="0" applyBorder="0" applyAlignment="0" applyProtection="0"/>
    <xf numFmtId="0" fontId="29" fillId="45" borderId="0" applyNumberFormat="0" applyBorder="0" applyAlignment="0" applyProtection="0"/>
    <xf numFmtId="181" fontId="28" fillId="45" borderId="0" applyNumberFormat="0" applyBorder="0" applyAlignment="0" applyProtection="0"/>
    <xf numFmtId="0" fontId="29" fillId="45" borderId="0" applyNumberFormat="0" applyBorder="0" applyAlignment="0" applyProtection="0"/>
    <xf numFmtId="181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181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9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9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47" borderId="0" applyNumberFormat="0" applyBorder="0" applyAlignment="0" applyProtection="0"/>
    <xf numFmtId="0" fontId="29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47" borderId="0" applyNumberFormat="0" applyBorder="0" applyAlignment="0" applyProtection="0"/>
    <xf numFmtId="0" fontId="28" fillId="47" borderId="0" applyNumberFormat="0" applyBorder="0" applyAlignment="0" applyProtection="0"/>
    <xf numFmtId="181" fontId="28" fillId="47" borderId="0" applyNumberFormat="0" applyBorder="0" applyAlignment="0" applyProtection="0"/>
    <xf numFmtId="0" fontId="29" fillId="47" borderId="0" applyNumberFormat="0" applyBorder="0" applyAlignment="0" applyProtection="0"/>
    <xf numFmtId="181" fontId="28" fillId="47" borderId="0" applyNumberFormat="0" applyBorder="0" applyAlignment="0" applyProtection="0"/>
    <xf numFmtId="0" fontId="29" fillId="47" borderId="0" applyNumberFormat="0" applyBorder="0" applyAlignment="0" applyProtection="0"/>
    <xf numFmtId="181" fontId="28" fillId="47" borderId="0" applyNumberFormat="0" applyBorder="0" applyAlignment="0" applyProtection="0"/>
    <xf numFmtId="181" fontId="28" fillId="47" borderId="0" applyNumberFormat="0" applyBorder="0" applyAlignment="0" applyProtection="0"/>
    <xf numFmtId="0" fontId="29" fillId="47" borderId="0" applyNumberFormat="0" applyBorder="0" applyAlignment="0" applyProtection="0"/>
    <xf numFmtId="181" fontId="28" fillId="47" borderId="0" applyNumberFormat="0" applyBorder="0" applyAlignment="0" applyProtection="0"/>
    <xf numFmtId="0" fontId="29" fillId="47" borderId="0" applyNumberFormat="0" applyBorder="0" applyAlignment="0" applyProtection="0"/>
    <xf numFmtId="181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181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8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8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181" fontId="28" fillId="46" borderId="0" applyNumberFormat="0" applyBorder="0" applyAlignment="0" applyProtection="0"/>
    <xf numFmtId="0" fontId="29" fillId="46" borderId="0" applyNumberFormat="0" applyBorder="0" applyAlignment="0" applyProtection="0"/>
    <xf numFmtId="181" fontId="28" fillId="46" borderId="0" applyNumberFormat="0" applyBorder="0" applyAlignment="0" applyProtection="0"/>
    <xf numFmtId="0" fontId="29" fillId="46" borderId="0" applyNumberFormat="0" applyBorder="0" applyAlignment="0" applyProtection="0"/>
    <xf numFmtId="181" fontId="28" fillId="46" borderId="0" applyNumberFormat="0" applyBorder="0" applyAlignment="0" applyProtection="0"/>
    <xf numFmtId="181" fontId="28" fillId="46" borderId="0" applyNumberFormat="0" applyBorder="0" applyAlignment="0" applyProtection="0"/>
    <xf numFmtId="0" fontId="29" fillId="46" borderId="0" applyNumberFormat="0" applyBorder="0" applyAlignment="0" applyProtection="0"/>
    <xf numFmtId="181" fontId="28" fillId="46" borderId="0" applyNumberFormat="0" applyBorder="0" applyAlignment="0" applyProtection="0"/>
    <xf numFmtId="0" fontId="29" fillId="46" borderId="0" applyNumberFormat="0" applyBorder="0" applyAlignment="0" applyProtection="0"/>
    <xf numFmtId="181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181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0" borderId="0" applyNumberFormat="0" applyBorder="0" applyAlignment="0" applyProtection="0"/>
    <xf numFmtId="0" fontId="29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40" borderId="0" applyNumberFormat="0" applyBorder="0" applyAlignment="0" applyProtection="0"/>
    <xf numFmtId="0" fontId="28" fillId="40" borderId="0" applyNumberFormat="0" applyBorder="0" applyAlignment="0" applyProtection="0"/>
    <xf numFmtId="181" fontId="28" fillId="40" borderId="0" applyNumberFormat="0" applyBorder="0" applyAlignment="0" applyProtection="0"/>
    <xf numFmtId="0" fontId="29" fillId="40" borderId="0" applyNumberFormat="0" applyBorder="0" applyAlignment="0" applyProtection="0"/>
    <xf numFmtId="181" fontId="28" fillId="40" borderId="0" applyNumberFormat="0" applyBorder="0" applyAlignment="0" applyProtection="0"/>
    <xf numFmtId="0" fontId="29" fillId="40" borderId="0" applyNumberFormat="0" applyBorder="0" applyAlignment="0" applyProtection="0"/>
    <xf numFmtId="181" fontId="28" fillId="40" borderId="0" applyNumberFormat="0" applyBorder="0" applyAlignment="0" applyProtection="0"/>
    <xf numFmtId="181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181" fontId="28" fillId="40" borderId="0" applyNumberFormat="0" applyBorder="0" applyAlignment="0" applyProtection="0"/>
    <xf numFmtId="181" fontId="28" fillId="40" borderId="0" applyNumberFormat="0" applyBorder="0" applyAlignment="0" applyProtection="0"/>
    <xf numFmtId="181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9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9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49" borderId="0" applyNumberFormat="0" applyBorder="0" applyAlignment="0" applyProtection="0"/>
    <xf numFmtId="181" fontId="28" fillId="49" borderId="0" applyNumberFormat="0" applyBorder="0" applyAlignment="0" applyProtection="0"/>
    <xf numFmtId="0" fontId="29" fillId="49" borderId="0" applyNumberFormat="0" applyBorder="0" applyAlignment="0" applyProtection="0"/>
    <xf numFmtId="181" fontId="28" fillId="49" borderId="0" applyNumberFormat="0" applyBorder="0" applyAlignment="0" applyProtection="0"/>
    <xf numFmtId="0" fontId="29" fillId="49" borderId="0" applyNumberFormat="0" applyBorder="0" applyAlignment="0" applyProtection="0"/>
    <xf numFmtId="181" fontId="28" fillId="49" borderId="0" applyNumberFormat="0" applyBorder="0" applyAlignment="0" applyProtection="0"/>
    <xf numFmtId="181" fontId="28" fillId="49" borderId="0" applyNumberFormat="0" applyBorder="0" applyAlignment="0" applyProtection="0"/>
    <xf numFmtId="0" fontId="29" fillId="49" borderId="0" applyNumberFormat="0" applyBorder="0" applyAlignment="0" applyProtection="0"/>
    <xf numFmtId="181" fontId="28" fillId="49" borderId="0" applyNumberFormat="0" applyBorder="0" applyAlignment="0" applyProtection="0"/>
    <xf numFmtId="0" fontId="29" fillId="49" borderId="0" applyNumberFormat="0" applyBorder="0" applyAlignment="0" applyProtection="0"/>
    <xf numFmtId="181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181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51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51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181" fontId="28" fillId="43" borderId="0" applyNumberFormat="0" applyBorder="0" applyAlignment="0" applyProtection="0"/>
    <xf numFmtId="0" fontId="29" fillId="43" borderId="0" applyNumberFormat="0" applyBorder="0" applyAlignment="0" applyProtection="0"/>
    <xf numFmtId="181" fontId="28" fillId="43" borderId="0" applyNumberFormat="0" applyBorder="0" applyAlignment="0" applyProtection="0"/>
    <xf numFmtId="0" fontId="29" fillId="43" borderId="0" applyNumberFormat="0" applyBorder="0" applyAlignment="0" applyProtection="0"/>
    <xf numFmtId="181" fontId="28" fillId="43" borderId="0" applyNumberFormat="0" applyBorder="0" applyAlignment="0" applyProtection="0"/>
    <xf numFmtId="181" fontId="28" fillId="43" borderId="0" applyNumberFormat="0" applyBorder="0" applyAlignment="0" applyProtection="0"/>
    <xf numFmtId="0" fontId="29" fillId="43" borderId="0" applyNumberFormat="0" applyBorder="0" applyAlignment="0" applyProtection="0"/>
    <xf numFmtId="181" fontId="28" fillId="43" borderId="0" applyNumberFormat="0" applyBorder="0" applyAlignment="0" applyProtection="0"/>
    <xf numFmtId="0" fontId="29" fillId="43" borderId="0" applyNumberFormat="0" applyBorder="0" applyAlignment="0" applyProtection="0"/>
    <xf numFmtId="181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181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8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8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181" fontId="28" fillId="46" borderId="0" applyNumberFormat="0" applyBorder="0" applyAlignment="0" applyProtection="0"/>
    <xf numFmtId="0" fontId="29" fillId="46" borderId="0" applyNumberFormat="0" applyBorder="0" applyAlignment="0" applyProtection="0"/>
    <xf numFmtId="181" fontId="28" fillId="46" borderId="0" applyNumberFormat="0" applyBorder="0" applyAlignment="0" applyProtection="0"/>
    <xf numFmtId="0" fontId="29" fillId="46" borderId="0" applyNumberFormat="0" applyBorder="0" applyAlignment="0" applyProtection="0"/>
    <xf numFmtId="181" fontId="28" fillId="46" borderId="0" applyNumberFormat="0" applyBorder="0" applyAlignment="0" applyProtection="0"/>
    <xf numFmtId="181" fontId="28" fillId="46" borderId="0" applyNumberFormat="0" applyBorder="0" applyAlignment="0" applyProtection="0"/>
    <xf numFmtId="0" fontId="29" fillId="46" borderId="0" applyNumberFormat="0" applyBorder="0" applyAlignment="0" applyProtection="0"/>
    <xf numFmtId="181" fontId="28" fillId="46" borderId="0" applyNumberFormat="0" applyBorder="0" applyAlignment="0" applyProtection="0"/>
    <xf numFmtId="0" fontId="29" fillId="46" borderId="0" applyNumberFormat="0" applyBorder="0" applyAlignment="0" applyProtection="0"/>
    <xf numFmtId="181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181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9" fillId="47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9" fillId="47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5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52" borderId="0" applyNumberFormat="0" applyBorder="0" applyAlignment="0" applyProtection="0"/>
    <xf numFmtId="181" fontId="28" fillId="52" borderId="0" applyNumberFormat="0" applyBorder="0" applyAlignment="0" applyProtection="0"/>
    <xf numFmtId="0" fontId="29" fillId="52" borderId="0" applyNumberFormat="0" applyBorder="0" applyAlignment="0" applyProtection="0"/>
    <xf numFmtId="181" fontId="28" fillId="52" borderId="0" applyNumberFormat="0" applyBorder="0" applyAlignment="0" applyProtection="0"/>
    <xf numFmtId="0" fontId="29" fillId="52" borderId="0" applyNumberFormat="0" applyBorder="0" applyAlignment="0" applyProtection="0"/>
    <xf numFmtId="181" fontId="28" fillId="52" borderId="0" applyNumberFormat="0" applyBorder="0" applyAlignment="0" applyProtection="0"/>
    <xf numFmtId="181" fontId="28" fillId="52" borderId="0" applyNumberFormat="0" applyBorder="0" applyAlignment="0" applyProtection="0"/>
    <xf numFmtId="0" fontId="29" fillId="52" borderId="0" applyNumberFormat="0" applyBorder="0" applyAlignment="0" applyProtection="0"/>
    <xf numFmtId="181" fontId="28" fillId="52" borderId="0" applyNumberFormat="0" applyBorder="0" applyAlignment="0" applyProtection="0"/>
    <xf numFmtId="0" fontId="29" fillId="52" borderId="0" applyNumberFormat="0" applyBorder="0" applyAlignment="0" applyProtection="0"/>
    <xf numFmtId="181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181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1" fillId="48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26" fillId="15" borderId="0" applyNumberFormat="0" applyBorder="0" applyAlignment="0" applyProtection="0"/>
    <xf numFmtId="0" fontId="30" fillId="53" borderId="0" applyNumberFormat="0" applyBorder="0" applyAlignment="0" applyProtection="0"/>
    <xf numFmtId="0" fontId="31" fillId="53" borderId="0" applyNumberFormat="0" applyBorder="0" applyAlignment="0" applyProtection="0"/>
    <xf numFmtId="0" fontId="30" fillId="53" borderId="0" applyNumberFormat="0" applyBorder="0" applyAlignment="0" applyProtection="0"/>
    <xf numFmtId="181" fontId="30" fillId="53" borderId="0" applyNumberFormat="0" applyBorder="0" applyAlignment="0" applyProtection="0"/>
    <xf numFmtId="181" fontId="30" fillId="53" borderId="0" applyNumberFormat="0" applyBorder="0" applyAlignment="0" applyProtection="0"/>
    <xf numFmtId="0" fontId="31" fillId="53" borderId="0" applyNumberFormat="0" applyBorder="0" applyAlignment="0" applyProtection="0"/>
    <xf numFmtId="181" fontId="30" fillId="53" borderId="0" applyNumberFormat="0" applyBorder="0" applyAlignment="0" applyProtection="0"/>
    <xf numFmtId="181" fontId="30" fillId="53" borderId="0" applyNumberFormat="0" applyBorder="0" applyAlignment="0" applyProtection="0"/>
    <xf numFmtId="181" fontId="30" fillId="53" borderId="0" applyNumberFormat="0" applyBorder="0" applyAlignment="0" applyProtection="0"/>
    <xf numFmtId="181" fontId="30" fillId="53" borderId="0" applyNumberFormat="0" applyBorder="0" applyAlignment="0" applyProtection="0"/>
    <xf numFmtId="0" fontId="31" fillId="53" borderId="0" applyNumberFormat="0" applyBorder="0" applyAlignment="0" applyProtection="0"/>
    <xf numFmtId="181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1" fillId="53" borderId="0" applyNumberFormat="0" applyBorder="0" applyAlignment="0" applyProtection="0"/>
    <xf numFmtId="0" fontId="30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81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6" fillId="19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181" fontId="30" fillId="40" borderId="0" applyNumberFormat="0" applyBorder="0" applyAlignment="0" applyProtection="0"/>
    <xf numFmtId="181" fontId="30" fillId="40" borderId="0" applyNumberFormat="0" applyBorder="0" applyAlignment="0" applyProtection="0"/>
    <xf numFmtId="0" fontId="31" fillId="40" borderId="0" applyNumberFormat="0" applyBorder="0" applyAlignment="0" applyProtection="0"/>
    <xf numFmtId="181" fontId="30" fillId="40" borderId="0" applyNumberFormat="0" applyBorder="0" applyAlignment="0" applyProtection="0"/>
    <xf numFmtId="181" fontId="30" fillId="40" borderId="0" applyNumberFormat="0" applyBorder="0" applyAlignment="0" applyProtection="0"/>
    <xf numFmtId="181" fontId="30" fillId="40" borderId="0" applyNumberFormat="0" applyBorder="0" applyAlignment="0" applyProtection="0"/>
    <xf numFmtId="181" fontId="30" fillId="40" borderId="0" applyNumberFormat="0" applyBorder="0" applyAlignment="0" applyProtection="0"/>
    <xf numFmtId="0" fontId="31" fillId="40" borderId="0" applyNumberFormat="0" applyBorder="0" applyAlignment="0" applyProtection="0"/>
    <xf numFmtId="181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181" fontId="30" fillId="40" borderId="0" applyNumberFormat="0" applyBorder="0" applyAlignment="0" applyProtection="0"/>
    <xf numFmtId="181" fontId="30" fillId="40" borderId="0" applyNumberFormat="0" applyBorder="0" applyAlignment="0" applyProtection="0"/>
    <xf numFmtId="181" fontId="30" fillId="40" borderId="0" applyNumberFormat="0" applyBorder="0" applyAlignment="0" applyProtection="0"/>
    <xf numFmtId="181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1" fillId="5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6" fillId="23" borderId="0" applyNumberFormat="0" applyBorder="0" applyAlignment="0" applyProtection="0"/>
    <xf numFmtId="0" fontId="30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49" borderId="0" applyNumberFormat="0" applyBorder="0" applyAlignment="0" applyProtection="0"/>
    <xf numFmtId="181" fontId="30" fillId="49" borderId="0" applyNumberFormat="0" applyBorder="0" applyAlignment="0" applyProtection="0"/>
    <xf numFmtId="181" fontId="30" fillId="49" borderId="0" applyNumberFormat="0" applyBorder="0" applyAlignment="0" applyProtection="0"/>
    <xf numFmtId="0" fontId="31" fillId="49" borderId="0" applyNumberFormat="0" applyBorder="0" applyAlignment="0" applyProtection="0"/>
    <xf numFmtId="181" fontId="30" fillId="49" borderId="0" applyNumberFormat="0" applyBorder="0" applyAlignment="0" applyProtection="0"/>
    <xf numFmtId="181" fontId="30" fillId="49" borderId="0" applyNumberFormat="0" applyBorder="0" applyAlignment="0" applyProtection="0"/>
    <xf numFmtId="181" fontId="30" fillId="49" borderId="0" applyNumberFormat="0" applyBorder="0" applyAlignment="0" applyProtection="0"/>
    <xf numFmtId="181" fontId="30" fillId="49" borderId="0" applyNumberFormat="0" applyBorder="0" applyAlignment="0" applyProtection="0"/>
    <xf numFmtId="0" fontId="31" fillId="49" borderId="0" applyNumberFormat="0" applyBorder="0" applyAlignment="0" applyProtection="0"/>
    <xf numFmtId="181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181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1" fillId="51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6" fillId="27" borderId="0" applyNumberFormat="0" applyBorder="0" applyAlignment="0" applyProtection="0"/>
    <xf numFmtId="0" fontId="30" fillId="54" borderId="0" applyNumberFormat="0" applyBorder="0" applyAlignment="0" applyProtection="0"/>
    <xf numFmtId="0" fontId="31" fillId="54" borderId="0" applyNumberFormat="0" applyBorder="0" applyAlignment="0" applyProtection="0"/>
    <xf numFmtId="0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0" fontId="31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0" fontId="31" fillId="54" borderId="0" applyNumberFormat="0" applyBorder="0" applyAlignment="0" applyProtection="0"/>
    <xf numFmtId="181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1" fillId="54" borderId="0" applyNumberFormat="0" applyBorder="0" applyAlignment="0" applyProtection="0"/>
    <xf numFmtId="0" fontId="30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181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48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6" fillId="31" borderId="0" applyNumberFormat="0" applyBorder="0" applyAlignment="0" applyProtection="0"/>
    <xf numFmtId="0" fontId="30" fillId="55" borderId="0" applyNumberFormat="0" applyBorder="0" applyAlignment="0" applyProtection="0"/>
    <xf numFmtId="0" fontId="31" fillId="55" borderId="0" applyNumberFormat="0" applyBorder="0" applyAlignment="0" applyProtection="0"/>
    <xf numFmtId="0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0" fontId="31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0" fontId="31" fillId="55" borderId="0" applyNumberFormat="0" applyBorder="0" applyAlignment="0" applyProtection="0"/>
    <xf numFmtId="181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181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1" fillId="47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26" fillId="35" borderId="0" applyNumberFormat="0" applyBorder="0" applyAlignment="0" applyProtection="0"/>
    <xf numFmtId="0" fontId="30" fillId="56" borderId="0" applyNumberFormat="0" applyBorder="0" applyAlignment="0" applyProtection="0"/>
    <xf numFmtId="0" fontId="31" fillId="56" borderId="0" applyNumberFormat="0" applyBorder="0" applyAlignment="0" applyProtection="0"/>
    <xf numFmtId="0" fontId="30" fillId="56" borderId="0" applyNumberFormat="0" applyBorder="0" applyAlignment="0" applyProtection="0"/>
    <xf numFmtId="181" fontId="30" fillId="56" borderId="0" applyNumberFormat="0" applyBorder="0" applyAlignment="0" applyProtection="0"/>
    <xf numFmtId="181" fontId="30" fillId="56" borderId="0" applyNumberFormat="0" applyBorder="0" applyAlignment="0" applyProtection="0"/>
    <xf numFmtId="0" fontId="31" fillId="56" borderId="0" applyNumberFormat="0" applyBorder="0" applyAlignment="0" applyProtection="0"/>
    <xf numFmtId="181" fontId="30" fillId="56" borderId="0" applyNumberFormat="0" applyBorder="0" applyAlignment="0" applyProtection="0"/>
    <xf numFmtId="181" fontId="30" fillId="56" borderId="0" applyNumberFormat="0" applyBorder="0" applyAlignment="0" applyProtection="0"/>
    <xf numFmtId="181" fontId="30" fillId="56" borderId="0" applyNumberFormat="0" applyBorder="0" applyAlignment="0" applyProtection="0"/>
    <xf numFmtId="181" fontId="30" fillId="56" borderId="0" applyNumberFormat="0" applyBorder="0" applyAlignment="0" applyProtection="0"/>
    <xf numFmtId="0" fontId="31" fillId="56" borderId="0" applyNumberFormat="0" applyBorder="0" applyAlignment="0" applyProtection="0"/>
    <xf numFmtId="181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1" fillId="56" borderId="0" applyNumberFormat="0" applyBorder="0" applyAlignment="0" applyProtection="0"/>
    <xf numFmtId="0" fontId="30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0" fillId="53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30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26" fillId="12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0" fontId="30" fillId="61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0" fontId="30" fillId="61" borderId="0" applyNumberFormat="0" applyBorder="0" applyAlignment="0" applyProtection="0"/>
    <xf numFmtId="181" fontId="30" fillId="60" borderId="0" applyNumberFormat="0" applyBorder="0" applyAlignment="0" applyProtection="0"/>
    <xf numFmtId="181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1" fillId="60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30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26" fillId="16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0" fontId="30" fillId="66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0" fontId="30" fillId="66" borderId="0" applyNumberFormat="0" applyBorder="0" applyAlignment="0" applyProtection="0"/>
    <xf numFmtId="181" fontId="30" fillId="65" borderId="0" applyNumberFormat="0" applyBorder="0" applyAlignment="0" applyProtection="0"/>
    <xf numFmtId="181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1" fillId="65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30" fillId="6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6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6" fillId="20" borderId="0" applyNumberFormat="0" applyBorder="0" applyAlignment="0" applyProtection="0"/>
    <xf numFmtId="0" fontId="30" fillId="50" borderId="0" applyNumberFormat="0" applyBorder="0" applyAlignment="0" applyProtection="0"/>
    <xf numFmtId="0" fontId="30" fillId="64" borderId="0" applyNumberFormat="0" applyBorder="0" applyAlignment="0" applyProtection="0"/>
    <xf numFmtId="0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0" fontId="30" fillId="64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0" fontId="30" fillId="64" borderId="0" applyNumberFormat="0" applyBorder="0" applyAlignment="0" applyProtection="0"/>
    <xf numFmtId="181" fontId="30" fillId="50" borderId="0" applyNumberFormat="0" applyBorder="0" applyAlignment="0" applyProtection="0"/>
    <xf numFmtId="181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64" borderId="0" applyNumberFormat="0" applyBorder="0" applyAlignment="0" applyProtection="0"/>
    <xf numFmtId="0" fontId="30" fillId="50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1" fillId="50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30" fillId="69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70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6" fillId="24" borderId="0" applyNumberFormat="0" applyBorder="0" applyAlignment="0" applyProtection="0"/>
    <xf numFmtId="0" fontId="30" fillId="54" borderId="0" applyNumberFormat="0" applyBorder="0" applyAlignment="0" applyProtection="0"/>
    <xf numFmtId="0" fontId="30" fillId="70" borderId="0" applyNumberFormat="0" applyBorder="0" applyAlignment="0" applyProtection="0"/>
    <xf numFmtId="0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0" fontId="30" fillId="70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0" fontId="30" fillId="70" borderId="0" applyNumberFormat="0" applyBorder="0" applyAlignment="0" applyProtection="0"/>
    <xf numFmtId="181" fontId="30" fillId="54" borderId="0" applyNumberFormat="0" applyBorder="0" applyAlignment="0" applyProtection="0"/>
    <xf numFmtId="181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70" borderId="0" applyNumberFormat="0" applyBorder="0" applyAlignment="0" applyProtection="0"/>
    <xf numFmtId="0" fontId="30" fillId="54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1" fillId="54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30" fillId="58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71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6" fillId="28" borderId="0" applyNumberFormat="0" applyBorder="0" applyAlignment="0" applyProtection="0"/>
    <xf numFmtId="0" fontId="30" fillId="55" borderId="0" applyNumberFormat="0" applyBorder="0" applyAlignment="0" applyProtection="0"/>
    <xf numFmtId="0" fontId="30" fillId="71" borderId="0" applyNumberFormat="0" applyBorder="0" applyAlignment="0" applyProtection="0"/>
    <xf numFmtId="0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0" fontId="30" fillId="71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0" fontId="30" fillId="71" borderId="0" applyNumberFormat="0" applyBorder="0" applyAlignment="0" applyProtection="0"/>
    <xf numFmtId="181" fontId="30" fillId="55" borderId="0" applyNumberFormat="0" applyBorder="0" applyAlignment="0" applyProtection="0"/>
    <xf numFmtId="181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71" borderId="0" applyNumberFormat="0" applyBorder="0" applyAlignment="0" applyProtection="0"/>
    <xf numFmtId="0" fontId="30" fillId="55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1" fillId="55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30" fillId="73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26" fillId="32" borderId="0" applyNumberFormat="0" applyBorder="0" applyAlignment="0" applyProtection="0"/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0" fontId="30" fillId="75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0" fontId="30" fillId="75" borderId="0" applyNumberFormat="0" applyBorder="0" applyAlignment="0" applyProtection="0"/>
    <xf numFmtId="181" fontId="30" fillId="74" borderId="0" applyNumberFormat="0" applyBorder="0" applyAlignment="0" applyProtection="0"/>
    <xf numFmtId="181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1" fillId="74" borderId="0" applyNumberFormat="0" applyBorder="0" applyAlignment="0" applyProtection="0"/>
    <xf numFmtId="0" fontId="32" fillId="76" borderId="0" applyNumberFormat="0" applyBorder="0" applyAlignment="0" applyProtection="0"/>
    <xf numFmtId="0" fontId="3" fillId="77" borderId="4" applyBorder="0"/>
    <xf numFmtId="0" fontId="3" fillId="77" borderId="4" applyBorder="0"/>
    <xf numFmtId="0" fontId="3" fillId="77" borderId="4" applyBorder="0"/>
    <xf numFmtId="181" fontId="33" fillId="39" borderId="0" applyNumberFormat="0" applyBorder="0" applyAlignment="0" applyProtection="0"/>
    <xf numFmtId="0" fontId="18" fillId="6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63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8" fillId="6" borderId="0" applyNumberFormat="0" applyBorder="0" applyAlignment="0" applyProtection="0"/>
    <xf numFmtId="0" fontId="33" fillId="39" borderId="0" applyNumberFormat="0" applyBorder="0" applyAlignment="0" applyProtection="0"/>
    <xf numFmtId="0" fontId="35" fillId="39" borderId="0" applyNumberFormat="0" applyBorder="0" applyAlignment="0" applyProtection="0"/>
    <xf numFmtId="0" fontId="33" fillId="39" borderId="0" applyNumberFormat="0" applyBorder="0" applyAlignment="0" applyProtection="0"/>
    <xf numFmtId="181" fontId="33" fillId="39" borderId="0" applyNumberFormat="0" applyBorder="0" applyAlignment="0" applyProtection="0"/>
    <xf numFmtId="181" fontId="33" fillId="39" borderId="0" applyNumberFormat="0" applyBorder="0" applyAlignment="0" applyProtection="0"/>
    <xf numFmtId="0" fontId="35" fillId="39" borderId="0" applyNumberFormat="0" applyBorder="0" applyAlignment="0" applyProtection="0"/>
    <xf numFmtId="181" fontId="33" fillId="39" borderId="0" applyNumberFormat="0" applyBorder="0" applyAlignment="0" applyProtection="0"/>
    <xf numFmtId="181" fontId="33" fillId="39" borderId="0" applyNumberFormat="0" applyBorder="0" applyAlignment="0" applyProtection="0"/>
    <xf numFmtId="181" fontId="33" fillId="39" borderId="0" applyNumberFormat="0" applyBorder="0" applyAlignment="0" applyProtection="0"/>
    <xf numFmtId="181" fontId="33" fillId="39" borderId="0" applyNumberFormat="0" applyBorder="0" applyAlignment="0" applyProtection="0"/>
    <xf numFmtId="0" fontId="35" fillId="39" borderId="0" applyNumberFormat="0" applyBorder="0" applyAlignment="0" applyProtection="0"/>
    <xf numFmtId="181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5" fillId="39" borderId="0" applyNumberFormat="0" applyBorder="0" applyAlignment="0" applyProtection="0"/>
    <xf numFmtId="0" fontId="33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3" fontId="32" fillId="78" borderId="0" applyNumberFormat="0" applyBorder="0" applyAlignment="0" applyProtection="0"/>
    <xf numFmtId="0" fontId="36" fillId="41" borderId="0" applyNumberFormat="0" applyBorder="0" applyAlignment="0" applyProtection="0"/>
    <xf numFmtId="181" fontId="37" fillId="51" borderId="14" applyNumberFormat="0" applyAlignment="0" applyProtection="0"/>
    <xf numFmtId="0" fontId="37" fillId="51" borderId="14" applyNumberFormat="0" applyAlignment="0" applyProtection="0"/>
    <xf numFmtId="0" fontId="38" fillId="79" borderId="14" applyNumberFormat="0" applyAlignment="0" applyProtection="0"/>
    <xf numFmtId="0" fontId="37" fillId="51" borderId="14" applyNumberFormat="0" applyAlignment="0" applyProtection="0"/>
    <xf numFmtId="0" fontId="37" fillId="51" borderId="14" applyNumberFormat="0" applyAlignment="0" applyProtection="0"/>
    <xf numFmtId="0" fontId="37" fillId="51" borderId="14" applyNumberFormat="0" applyAlignment="0" applyProtection="0"/>
    <xf numFmtId="0" fontId="22" fillId="9" borderId="8" applyNumberFormat="0" applyAlignment="0" applyProtection="0"/>
    <xf numFmtId="0" fontId="37" fillId="51" borderId="14" applyNumberFormat="0" applyAlignment="0" applyProtection="0"/>
    <xf numFmtId="0" fontId="39" fillId="51" borderId="14" applyNumberFormat="0" applyAlignment="0" applyProtection="0"/>
    <xf numFmtId="0" fontId="37" fillId="51" borderId="14" applyNumberFormat="0" applyAlignment="0" applyProtection="0"/>
    <xf numFmtId="181" fontId="37" fillId="51" borderId="14" applyNumberFormat="0" applyAlignment="0" applyProtection="0"/>
    <xf numFmtId="181" fontId="37" fillId="51" borderId="14" applyNumberFormat="0" applyAlignment="0" applyProtection="0"/>
    <xf numFmtId="0" fontId="39" fillId="51" borderId="14" applyNumberFormat="0" applyAlignment="0" applyProtection="0"/>
    <xf numFmtId="181" fontId="37" fillId="51" borderId="14" applyNumberFormat="0" applyAlignment="0" applyProtection="0"/>
    <xf numFmtId="181" fontId="37" fillId="51" borderId="14" applyNumberFormat="0" applyAlignment="0" applyProtection="0"/>
    <xf numFmtId="181" fontId="37" fillId="51" borderId="14" applyNumberFormat="0" applyAlignment="0" applyProtection="0"/>
    <xf numFmtId="181" fontId="37" fillId="51" borderId="14" applyNumberFormat="0" applyAlignment="0" applyProtection="0"/>
    <xf numFmtId="0" fontId="39" fillId="51" borderId="14" applyNumberFormat="0" applyAlignment="0" applyProtection="0"/>
    <xf numFmtId="181" fontId="37" fillId="51" borderId="14" applyNumberFormat="0" applyAlignment="0" applyProtection="0"/>
    <xf numFmtId="0" fontId="37" fillId="51" borderId="14" applyNumberFormat="0" applyAlignment="0" applyProtection="0"/>
    <xf numFmtId="0" fontId="37" fillId="51" borderId="14" applyNumberFormat="0" applyAlignment="0" applyProtection="0"/>
    <xf numFmtId="0" fontId="39" fillId="51" borderId="14" applyNumberFormat="0" applyAlignment="0" applyProtection="0"/>
    <xf numFmtId="0" fontId="37" fillId="51" borderId="14" applyNumberFormat="0" applyAlignment="0" applyProtection="0"/>
    <xf numFmtId="0" fontId="39" fillId="51" borderId="14" applyNumberFormat="0" applyAlignment="0" applyProtection="0"/>
    <xf numFmtId="0" fontId="39" fillId="51" borderId="14" applyNumberFormat="0" applyAlignment="0" applyProtection="0"/>
    <xf numFmtId="0" fontId="39" fillId="51" borderId="14" applyNumberFormat="0" applyAlignment="0" applyProtection="0"/>
    <xf numFmtId="0" fontId="37" fillId="51" borderId="14" applyNumberFormat="0" applyAlignment="0" applyProtection="0"/>
    <xf numFmtId="0" fontId="40" fillId="80" borderId="15" applyNumberFormat="0" applyAlignment="0" applyProtection="0"/>
    <xf numFmtId="0" fontId="41" fillId="0" borderId="16" applyNumberFormat="0" applyFill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1" fontId="40" fillId="80" borderId="15" applyNumberFormat="0" applyAlignment="0" applyProtection="0"/>
    <xf numFmtId="0" fontId="40" fillId="80" borderId="15" applyNumberFormat="0" applyAlignment="0" applyProtection="0"/>
    <xf numFmtId="0" fontId="40" fillId="64" borderId="15" applyNumberFormat="0" applyAlignment="0" applyProtection="0"/>
    <xf numFmtId="0" fontId="40" fillId="80" borderId="15" applyNumberFormat="0" applyAlignment="0" applyProtection="0"/>
    <xf numFmtId="0" fontId="40" fillId="80" borderId="15" applyNumberFormat="0" applyAlignment="0" applyProtection="0"/>
    <xf numFmtId="0" fontId="40" fillId="80" borderId="15" applyNumberFormat="0" applyAlignment="0" applyProtection="0"/>
    <xf numFmtId="0" fontId="24" fillId="10" borderId="11" applyNumberFormat="0" applyAlignment="0" applyProtection="0"/>
    <xf numFmtId="0" fontId="40" fillId="80" borderId="15" applyNumberFormat="0" applyAlignment="0" applyProtection="0"/>
    <xf numFmtId="0" fontId="42" fillId="80" borderId="15" applyNumberFormat="0" applyAlignment="0" applyProtection="0"/>
    <xf numFmtId="0" fontId="40" fillId="80" borderId="15" applyNumberFormat="0" applyAlignment="0" applyProtection="0"/>
    <xf numFmtId="181" fontId="40" fillId="80" borderId="15" applyNumberFormat="0" applyAlignment="0" applyProtection="0"/>
    <xf numFmtId="181" fontId="40" fillId="80" borderId="15" applyNumberFormat="0" applyAlignment="0" applyProtection="0"/>
    <xf numFmtId="0" fontId="42" fillId="80" borderId="15" applyNumberFormat="0" applyAlignment="0" applyProtection="0"/>
    <xf numFmtId="181" fontId="40" fillId="80" borderId="15" applyNumberFormat="0" applyAlignment="0" applyProtection="0"/>
    <xf numFmtId="181" fontId="40" fillId="80" borderId="15" applyNumberFormat="0" applyAlignment="0" applyProtection="0"/>
    <xf numFmtId="181" fontId="40" fillId="80" borderId="15" applyNumberFormat="0" applyAlignment="0" applyProtection="0"/>
    <xf numFmtId="181" fontId="40" fillId="80" borderId="15" applyNumberFormat="0" applyAlignment="0" applyProtection="0"/>
    <xf numFmtId="0" fontId="42" fillId="80" borderId="15" applyNumberFormat="0" applyAlignment="0" applyProtection="0"/>
    <xf numFmtId="181" fontId="40" fillId="80" borderId="15" applyNumberFormat="0" applyAlignment="0" applyProtection="0"/>
    <xf numFmtId="0" fontId="40" fillId="80" borderId="15" applyNumberFormat="0" applyAlignment="0" applyProtection="0"/>
    <xf numFmtId="0" fontId="40" fillId="80" borderId="15" applyNumberFormat="0" applyAlignment="0" applyProtection="0"/>
    <xf numFmtId="0" fontId="42" fillId="80" borderId="15" applyNumberFormat="0" applyAlignment="0" applyProtection="0"/>
    <xf numFmtId="0" fontId="40" fillId="80" borderId="15" applyNumberFormat="0" applyAlignment="0" applyProtection="0"/>
    <xf numFmtId="0" fontId="42" fillId="80" borderId="15" applyNumberFormat="0" applyAlignment="0" applyProtection="0"/>
    <xf numFmtId="0" fontId="42" fillId="80" borderId="15" applyNumberFormat="0" applyAlignment="0" applyProtection="0"/>
    <xf numFmtId="0" fontId="42" fillId="80" borderId="15" applyNumberFormat="0" applyAlignment="0" applyProtection="0"/>
    <xf numFmtId="0" fontId="27" fillId="0" borderId="0" applyNumberFormat="0" applyFill="0" applyBorder="0" applyProtection="0">
      <alignment horizontal="center" wrapText="1"/>
    </xf>
    <xf numFmtId="4" fontId="32" fillId="81" borderId="17" applyNumberFormat="0" applyProtection="0">
      <alignment horizontal="right" wrapText="1"/>
    </xf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38" fontId="27" fillId="0" borderId="0">
      <alignment horizontal="right"/>
    </xf>
    <xf numFmtId="182" fontId="27" fillId="0" borderId="0">
      <alignment horizontal="right"/>
    </xf>
    <xf numFmtId="183" fontId="27" fillId="0" borderId="0">
      <alignment horizontal="right"/>
    </xf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 applyFont="0" applyFill="0" applyBorder="0" applyAlignment="0" applyProtection="0"/>
    <xf numFmtId="3" fontId="3" fillId="0" borderId="0"/>
    <xf numFmtId="0" fontId="48" fillId="0" borderId="18" applyBorder="0" applyProtection="0"/>
    <xf numFmtId="0" fontId="3" fillId="0" borderId="19" applyBorder="0"/>
    <xf numFmtId="0" fontId="3" fillId="0" borderId="19" applyBorder="0"/>
    <xf numFmtId="0" fontId="3" fillId="0" borderId="19" applyBorder="0"/>
    <xf numFmtId="0" fontId="3" fillId="0" borderId="19" applyBorder="0"/>
    <xf numFmtId="0" fontId="3" fillId="0" borderId="19" applyBorder="0"/>
    <xf numFmtId="0" fontId="3" fillId="0" borderId="19" applyBorder="0"/>
    <xf numFmtId="0" fontId="3" fillId="0" borderId="19" applyBorder="0"/>
    <xf numFmtId="0" fontId="3" fillId="0" borderId="19" applyBorder="0"/>
    <xf numFmtId="0" fontId="3" fillId="0" borderId="19" applyBorder="0"/>
    <xf numFmtId="0" fontId="3" fillId="0" borderId="19" applyBorder="0"/>
    <xf numFmtId="181" fontId="3" fillId="0" borderId="19" applyBorder="0"/>
    <xf numFmtId="181" fontId="3" fillId="0" borderId="19" applyBorder="0"/>
    <xf numFmtId="0" fontId="3" fillId="0" borderId="19" applyBorder="0"/>
    <xf numFmtId="181" fontId="3" fillId="0" borderId="19" applyBorder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27" fillId="0" borderId="0">
      <alignment horizontal="right"/>
    </xf>
    <xf numFmtId="175" fontId="27" fillId="0" borderId="0">
      <alignment horizontal="right"/>
    </xf>
    <xf numFmtId="42" fontId="3" fillId="0" borderId="0"/>
    <xf numFmtId="42" fontId="3" fillId="0" borderId="0"/>
    <xf numFmtId="42" fontId="3" fillId="0" borderId="0"/>
    <xf numFmtId="42" fontId="3" fillId="0" borderId="0"/>
    <xf numFmtId="42" fontId="3" fillId="0" borderId="0"/>
    <xf numFmtId="173" fontId="3" fillId="0" borderId="0" applyFont="0" applyFill="0" applyBorder="0" applyAlignment="0" applyProtection="0"/>
    <xf numFmtId="42" fontId="3" fillId="0" borderId="0"/>
    <xf numFmtId="15" fontId="50" fillId="0" borderId="0"/>
    <xf numFmtId="15" fontId="50" fillId="0" borderId="0"/>
    <xf numFmtId="15" fontId="50" fillId="0" borderId="0"/>
    <xf numFmtId="0" fontId="3" fillId="0" borderId="0" applyFont="0" applyFill="0" applyBorder="0" applyAlignment="0" applyProtection="0"/>
    <xf numFmtId="15" fontId="50" fillId="0" borderId="0"/>
    <xf numFmtId="184" fontId="51" fillId="0" borderId="0" applyFont="0" applyFill="0" applyBorder="0" applyAlignment="0" applyProtection="0">
      <alignment vertical="top"/>
    </xf>
    <xf numFmtId="184" fontId="51" fillId="0" borderId="0" applyFont="0" applyFill="0" applyBorder="0" applyAlignment="0" applyProtection="0">
      <alignment vertical="top"/>
    </xf>
    <xf numFmtId="184" fontId="51" fillId="0" borderId="0" applyFont="0" applyFill="0" applyBorder="0" applyAlignment="0" applyProtection="0">
      <alignment vertical="top"/>
    </xf>
    <xf numFmtId="185" fontId="52" fillId="0" borderId="0" applyFont="0" applyFill="0" applyBorder="0" applyAlignment="0" applyProtection="0"/>
    <xf numFmtId="0" fontId="53" fillId="76" borderId="0" applyNumberFormat="0" applyBorder="0" applyAlignment="0" applyProtection="0"/>
    <xf numFmtId="16" fontId="27" fillId="0" borderId="0">
      <alignment horizontal="right"/>
    </xf>
    <xf numFmtId="15" fontId="27" fillId="0" borderId="0">
      <alignment horizontal="right"/>
    </xf>
    <xf numFmtId="0" fontId="54" fillId="82" borderId="0" applyNumberFormat="0" applyBorder="0" applyAlignment="0" applyProtection="0"/>
    <xf numFmtId="0" fontId="54" fillId="83" borderId="0" applyNumberFormat="0" applyBorder="0" applyAlignment="0" applyProtection="0"/>
    <xf numFmtId="0" fontId="54" fillId="84" borderId="0" applyNumberFormat="0" applyBorder="0" applyAlignment="0" applyProtection="0"/>
    <xf numFmtId="0" fontId="55" fillId="0" borderId="0" applyNumberFormat="0" applyFill="0" applyBorder="0" applyAlignment="0" applyProtection="0"/>
    <xf numFmtId="0" fontId="30" fillId="60" borderId="0" applyNumberFormat="0" applyBorder="0" applyAlignment="0" applyProtection="0"/>
    <xf numFmtId="0" fontId="30" fillId="65" borderId="0" applyNumberFormat="0" applyBorder="0" applyAlignment="0" applyProtection="0"/>
    <xf numFmtId="0" fontId="30" fillId="50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74" borderId="0" applyNumberFormat="0" applyBorder="0" applyAlignment="0" applyProtection="0"/>
    <xf numFmtId="0" fontId="56" fillId="47" borderId="14" applyNumberFormat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1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7" fontId="29" fillId="0" borderId="0" applyFont="0" applyFill="0" applyBorder="0" applyProtection="0">
      <alignment vertical="top"/>
    </xf>
    <xf numFmtId="187" fontId="29" fillId="0" borderId="0" applyFont="0" applyFill="0" applyBorder="0" applyProtection="0">
      <alignment vertical="top"/>
    </xf>
    <xf numFmtId="2" fontId="3" fillId="0" borderId="0" applyFont="0" applyFill="0" applyBorder="0" applyAlignment="0" applyProtection="0"/>
    <xf numFmtId="181" fontId="36" fillId="41" borderId="0" applyNumberFormat="0" applyBorder="0" applyAlignment="0" applyProtection="0"/>
    <xf numFmtId="0" fontId="17" fillId="45" borderId="0" applyNumberFormat="0" applyBorder="0" applyAlignment="0" applyProtection="0"/>
    <xf numFmtId="181" fontId="36" fillId="41" borderId="0" applyNumberFormat="0" applyBorder="0" applyAlignment="0" applyProtection="0"/>
    <xf numFmtId="0" fontId="17" fillId="5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85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17" fillId="5" borderId="0" applyNumberFormat="0" applyBorder="0" applyAlignment="0" applyProtection="0"/>
    <xf numFmtId="0" fontId="36" fillId="41" borderId="0" applyNumberFormat="0" applyBorder="0" applyAlignment="0" applyProtection="0"/>
    <xf numFmtId="0" fontId="59" fillId="41" borderId="0" applyNumberFormat="0" applyBorder="0" applyAlignment="0" applyProtection="0"/>
    <xf numFmtId="0" fontId="36" fillId="41" borderId="0" applyNumberFormat="0" applyBorder="0" applyAlignment="0" applyProtection="0"/>
    <xf numFmtId="181" fontId="36" fillId="41" borderId="0" applyNumberFormat="0" applyBorder="0" applyAlignment="0" applyProtection="0"/>
    <xf numFmtId="181" fontId="36" fillId="41" borderId="0" applyNumberFormat="0" applyBorder="0" applyAlignment="0" applyProtection="0"/>
    <xf numFmtId="0" fontId="59" fillId="41" borderId="0" applyNumberFormat="0" applyBorder="0" applyAlignment="0" applyProtection="0"/>
    <xf numFmtId="181" fontId="36" fillId="41" borderId="0" applyNumberFormat="0" applyBorder="0" applyAlignment="0" applyProtection="0"/>
    <xf numFmtId="181" fontId="36" fillId="41" borderId="0" applyNumberFormat="0" applyBorder="0" applyAlignment="0" applyProtection="0"/>
    <xf numFmtId="181" fontId="36" fillId="41" borderId="0" applyNumberFormat="0" applyBorder="0" applyAlignment="0" applyProtection="0"/>
    <xf numFmtId="181" fontId="36" fillId="41" borderId="0" applyNumberFormat="0" applyBorder="0" applyAlignment="0" applyProtection="0"/>
    <xf numFmtId="0" fontId="59" fillId="41" borderId="0" applyNumberFormat="0" applyBorder="0" applyAlignment="0" applyProtection="0"/>
    <xf numFmtId="181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59" fillId="41" borderId="0" applyNumberFormat="0" applyBorder="0" applyAlignment="0" applyProtection="0"/>
    <xf numFmtId="0" fontId="36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" fillId="77" borderId="20">
      <alignment vertical="top" wrapText="1"/>
    </xf>
    <xf numFmtId="4" fontId="60" fillId="78" borderId="0" applyNumberFormat="0" applyFill="0" applyBorder="0" applyAlignment="0" applyProtection="0"/>
    <xf numFmtId="0" fontId="27" fillId="0" borderId="0" applyNumberFormat="0" applyFont="0" applyFill="0" applyBorder="0" applyProtection="0">
      <alignment horizontal="center" vertical="top" wrapText="1"/>
    </xf>
    <xf numFmtId="181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2" fillId="0" borderId="22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14" fillId="0" borderId="5" applyNumberFormat="0" applyFill="0" applyAlignment="0" applyProtection="0"/>
    <xf numFmtId="0" fontId="61" fillId="0" borderId="21" applyNumberFormat="0" applyFill="0" applyAlignment="0" applyProtection="0"/>
    <xf numFmtId="0" fontId="63" fillId="0" borderId="21" applyNumberFormat="0" applyFill="0" applyAlignment="0" applyProtection="0"/>
    <xf numFmtId="0" fontId="61" fillId="0" borderId="21" applyNumberFormat="0" applyFill="0" applyAlignment="0" applyProtection="0"/>
    <xf numFmtId="181" fontId="61" fillId="0" borderId="21" applyNumberFormat="0" applyFill="0" applyAlignment="0" applyProtection="0"/>
    <xf numFmtId="181" fontId="61" fillId="0" borderId="21" applyNumberFormat="0" applyFill="0" applyAlignment="0" applyProtection="0"/>
    <xf numFmtId="0" fontId="63" fillId="0" borderId="21" applyNumberFormat="0" applyFill="0" applyAlignment="0" applyProtection="0"/>
    <xf numFmtId="181" fontId="61" fillId="0" borderId="21" applyNumberFormat="0" applyFill="0" applyAlignment="0" applyProtection="0"/>
    <xf numFmtId="181" fontId="61" fillId="0" borderId="21" applyNumberFormat="0" applyFill="0" applyAlignment="0" applyProtection="0"/>
    <xf numFmtId="181" fontId="61" fillId="0" borderId="21" applyNumberFormat="0" applyFill="0" applyAlignment="0" applyProtection="0"/>
    <xf numFmtId="181" fontId="61" fillId="0" borderId="21" applyNumberFormat="0" applyFill="0" applyAlignment="0" applyProtection="0"/>
    <xf numFmtId="0" fontId="63" fillId="0" borderId="21" applyNumberFormat="0" applyFill="0" applyAlignment="0" applyProtection="0"/>
    <xf numFmtId="181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3" fillId="0" borderId="21" applyNumberFormat="0" applyFill="0" applyAlignment="0" applyProtection="0"/>
    <xf numFmtId="0" fontId="61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181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5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15" fillId="0" borderId="6" applyNumberFormat="0" applyFill="0" applyAlignment="0" applyProtection="0"/>
    <xf numFmtId="0" fontId="64" fillId="0" borderId="23" applyNumberFormat="0" applyFill="0" applyAlignment="0" applyProtection="0"/>
    <xf numFmtId="0" fontId="66" fillId="0" borderId="23" applyNumberFormat="0" applyFill="0" applyAlignment="0" applyProtection="0"/>
    <xf numFmtId="0" fontId="64" fillId="0" borderId="23" applyNumberFormat="0" applyFill="0" applyAlignment="0" applyProtection="0"/>
    <xf numFmtId="181" fontId="64" fillId="0" borderId="23" applyNumberFormat="0" applyFill="0" applyAlignment="0" applyProtection="0"/>
    <xf numFmtId="181" fontId="64" fillId="0" borderId="23" applyNumberFormat="0" applyFill="0" applyAlignment="0" applyProtection="0"/>
    <xf numFmtId="0" fontId="66" fillId="0" borderId="23" applyNumberFormat="0" applyFill="0" applyAlignment="0" applyProtection="0"/>
    <xf numFmtId="181" fontId="64" fillId="0" borderId="23" applyNumberFormat="0" applyFill="0" applyAlignment="0" applyProtection="0"/>
    <xf numFmtId="181" fontId="64" fillId="0" borderId="23" applyNumberFormat="0" applyFill="0" applyAlignment="0" applyProtection="0"/>
    <xf numFmtId="181" fontId="64" fillId="0" borderId="23" applyNumberFormat="0" applyFill="0" applyAlignment="0" applyProtection="0"/>
    <xf numFmtId="181" fontId="64" fillId="0" borderId="23" applyNumberFormat="0" applyFill="0" applyAlignment="0" applyProtection="0"/>
    <xf numFmtId="0" fontId="66" fillId="0" borderId="23" applyNumberFormat="0" applyFill="0" applyAlignment="0" applyProtection="0"/>
    <xf numFmtId="181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6" fillId="0" borderId="23" applyNumberFormat="0" applyFill="0" applyAlignment="0" applyProtection="0"/>
    <xf numFmtId="0" fontId="64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181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67" fillId="0" borderId="25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6" fillId="0" borderId="7" applyNumberFormat="0" applyFill="0" applyAlignment="0" applyProtection="0"/>
    <xf numFmtId="0" fontId="55" fillId="0" borderId="24" applyNumberFormat="0" applyFill="0" applyAlignment="0" applyProtection="0"/>
    <xf numFmtId="0" fontId="68" fillId="0" borderId="24" applyNumberFormat="0" applyFill="0" applyAlignment="0" applyProtection="0"/>
    <xf numFmtId="0" fontId="55" fillId="0" borderId="24" applyNumberFormat="0" applyFill="0" applyAlignment="0" applyProtection="0"/>
    <xf numFmtId="181" fontId="55" fillId="0" borderId="24" applyNumberFormat="0" applyFill="0" applyAlignment="0" applyProtection="0"/>
    <xf numFmtId="181" fontId="55" fillId="0" borderId="24" applyNumberFormat="0" applyFill="0" applyAlignment="0" applyProtection="0"/>
    <xf numFmtId="0" fontId="68" fillId="0" borderId="24" applyNumberFormat="0" applyFill="0" applyAlignment="0" applyProtection="0"/>
    <xf numFmtId="181" fontId="55" fillId="0" borderId="24" applyNumberFormat="0" applyFill="0" applyAlignment="0" applyProtection="0"/>
    <xf numFmtId="181" fontId="55" fillId="0" borderId="24" applyNumberFormat="0" applyFill="0" applyAlignment="0" applyProtection="0"/>
    <xf numFmtId="181" fontId="55" fillId="0" borderId="24" applyNumberFormat="0" applyFill="0" applyAlignment="0" applyProtection="0"/>
    <xf numFmtId="181" fontId="55" fillId="0" borderId="24" applyNumberFormat="0" applyFill="0" applyAlignment="0" applyProtection="0"/>
    <xf numFmtId="0" fontId="68" fillId="0" borderId="24" applyNumberFormat="0" applyFill="0" applyAlignment="0" applyProtection="0"/>
    <xf numFmtId="181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68" fillId="0" borderId="24" applyNumberFormat="0" applyFill="0" applyAlignment="0" applyProtection="0"/>
    <xf numFmtId="0" fontId="55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181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1" fontId="55" fillId="0" borderId="0" applyNumberFormat="0" applyFill="0" applyBorder="0" applyAlignment="0" applyProtection="0"/>
    <xf numFmtId="181" fontId="5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1" fontId="55" fillId="0" borderId="0" applyNumberFormat="0" applyFill="0" applyBorder="0" applyAlignment="0" applyProtection="0"/>
    <xf numFmtId="181" fontId="55" fillId="0" borderId="0" applyNumberFormat="0" applyFill="0" applyBorder="0" applyAlignment="0" applyProtection="0"/>
    <xf numFmtId="181" fontId="55" fillId="0" borderId="0" applyNumberFormat="0" applyFill="0" applyBorder="0" applyAlignment="0" applyProtection="0"/>
    <xf numFmtId="181" fontId="5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1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/>
    <xf numFmtId="0" fontId="3" fillId="0" borderId="0"/>
    <xf numFmtId="0" fontId="3" fillId="0" borderId="0"/>
    <xf numFmtId="0" fontId="3" fillId="0" borderId="0"/>
    <xf numFmtId="0" fontId="5" fillId="0" borderId="0">
      <protection hidden="1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33" fillId="39" borderId="0" applyNumberFormat="0" applyBorder="0" applyAlignment="0" applyProtection="0"/>
    <xf numFmtId="181" fontId="56" fillId="47" borderId="14" applyNumberFormat="0" applyAlignment="0" applyProtection="0"/>
    <xf numFmtId="0" fontId="56" fillId="47" borderId="14" applyNumberFormat="0" applyAlignment="0" applyProtection="0"/>
    <xf numFmtId="0" fontId="72" fillId="73" borderId="14" applyNumberFormat="0" applyAlignment="0" applyProtection="0"/>
    <xf numFmtId="0" fontId="56" fillId="47" borderId="14" applyNumberFormat="0" applyAlignment="0" applyProtection="0"/>
    <xf numFmtId="0" fontId="56" fillId="47" borderId="14" applyNumberFormat="0" applyAlignment="0" applyProtection="0"/>
    <xf numFmtId="0" fontId="56" fillId="47" borderId="14" applyNumberFormat="0" applyAlignment="0" applyProtection="0"/>
    <xf numFmtId="0" fontId="20" fillId="8" borderId="8" applyNumberFormat="0" applyAlignment="0" applyProtection="0"/>
    <xf numFmtId="0" fontId="56" fillId="47" borderId="14" applyNumberFormat="0" applyAlignment="0" applyProtection="0"/>
    <xf numFmtId="0" fontId="73" fillId="47" borderId="14" applyNumberFormat="0" applyAlignment="0" applyProtection="0"/>
    <xf numFmtId="0" fontId="56" fillId="47" borderId="14" applyNumberFormat="0" applyAlignment="0" applyProtection="0"/>
    <xf numFmtId="181" fontId="56" fillId="47" borderId="14" applyNumberFormat="0" applyAlignment="0" applyProtection="0"/>
    <xf numFmtId="181" fontId="56" fillId="47" borderId="14" applyNumberFormat="0" applyAlignment="0" applyProtection="0"/>
    <xf numFmtId="0" fontId="73" fillId="47" borderId="14" applyNumberFormat="0" applyAlignment="0" applyProtection="0"/>
    <xf numFmtId="181" fontId="56" fillId="47" borderId="14" applyNumberFormat="0" applyAlignment="0" applyProtection="0"/>
    <xf numFmtId="181" fontId="56" fillId="47" borderId="14" applyNumberFormat="0" applyAlignment="0" applyProtection="0"/>
    <xf numFmtId="181" fontId="56" fillId="47" borderId="14" applyNumberFormat="0" applyAlignment="0" applyProtection="0"/>
    <xf numFmtId="181" fontId="56" fillId="47" borderId="14" applyNumberFormat="0" applyAlignment="0" applyProtection="0"/>
    <xf numFmtId="0" fontId="73" fillId="47" borderId="14" applyNumberFormat="0" applyAlignment="0" applyProtection="0"/>
    <xf numFmtId="181" fontId="56" fillId="47" borderId="14" applyNumberFormat="0" applyAlignment="0" applyProtection="0"/>
    <xf numFmtId="0" fontId="56" fillId="47" borderId="14" applyNumberFormat="0" applyAlignment="0" applyProtection="0"/>
    <xf numFmtId="0" fontId="56" fillId="47" borderId="14" applyNumberFormat="0" applyAlignment="0" applyProtection="0"/>
    <xf numFmtId="0" fontId="73" fillId="47" borderId="14" applyNumberFormat="0" applyAlignment="0" applyProtection="0"/>
    <xf numFmtId="0" fontId="56" fillId="47" borderId="14" applyNumberFormat="0" applyAlignment="0" applyProtection="0"/>
    <xf numFmtId="0" fontId="73" fillId="47" borderId="14" applyNumberFormat="0" applyAlignment="0" applyProtection="0"/>
    <xf numFmtId="0" fontId="73" fillId="47" borderId="14" applyNumberFormat="0" applyAlignment="0" applyProtection="0"/>
    <xf numFmtId="0" fontId="73" fillId="47" borderId="14" applyNumberFormat="0" applyAlignment="0" applyProtection="0"/>
    <xf numFmtId="0" fontId="3" fillId="0" borderId="26" applyNumberFormat="0">
      <alignment horizontal="left" wrapText="1"/>
      <protection locked="0"/>
    </xf>
    <xf numFmtId="0" fontId="3" fillId="0" borderId="26" applyNumberFormat="0">
      <alignment horizontal="left" wrapText="1"/>
      <protection locked="0"/>
    </xf>
    <xf numFmtId="0" fontId="3" fillId="0" borderId="26" applyNumberFormat="0">
      <alignment horizontal="left" wrapText="1"/>
      <protection locked="0"/>
    </xf>
    <xf numFmtId="38" fontId="74" fillId="0" borderId="0"/>
    <xf numFmtId="38" fontId="75" fillId="0" borderId="0"/>
    <xf numFmtId="38" fontId="76" fillId="0" borderId="0"/>
    <xf numFmtId="38" fontId="77" fillId="0" borderId="0"/>
    <xf numFmtId="0" fontId="78" fillId="0" borderId="0"/>
    <xf numFmtId="0" fontId="78" fillId="0" borderId="0"/>
    <xf numFmtId="188" fontId="27" fillId="0" borderId="0">
      <alignment horizontal="right"/>
    </xf>
    <xf numFmtId="189" fontId="27" fillId="0" borderId="0">
      <alignment horizontal="right"/>
    </xf>
    <xf numFmtId="0" fontId="3" fillId="86" borderId="26" applyNumberFormat="0" applyProtection="0">
      <alignment vertical="center" wrapText="1"/>
    </xf>
    <xf numFmtId="0" fontId="3" fillId="86" borderId="26" applyNumberFormat="0" applyProtection="0">
      <alignment vertical="center" wrapText="1"/>
    </xf>
    <xf numFmtId="0" fontId="3" fillId="86" borderId="26" applyNumberFormat="0" applyProtection="0">
      <alignment vertical="center" wrapText="1"/>
    </xf>
    <xf numFmtId="181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79" fillId="0" borderId="27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23" fillId="0" borderId="10" applyNumberFormat="0" applyFill="0" applyAlignment="0" applyProtection="0"/>
    <xf numFmtId="0" fontId="41" fillId="0" borderId="16" applyNumberFormat="0" applyFill="0" applyAlignment="0" applyProtection="0"/>
    <xf numFmtId="0" fontId="80" fillId="0" borderId="16" applyNumberFormat="0" applyFill="0" applyAlignment="0" applyProtection="0"/>
    <xf numFmtId="0" fontId="41" fillId="0" borderId="16" applyNumberFormat="0" applyFill="0" applyAlignment="0" applyProtection="0"/>
    <xf numFmtId="181" fontId="41" fillId="0" borderId="16" applyNumberFormat="0" applyFill="0" applyAlignment="0" applyProtection="0"/>
    <xf numFmtId="181" fontId="41" fillId="0" borderId="16" applyNumberFormat="0" applyFill="0" applyAlignment="0" applyProtection="0"/>
    <xf numFmtId="0" fontId="80" fillId="0" borderId="16" applyNumberFormat="0" applyFill="0" applyAlignment="0" applyProtection="0"/>
    <xf numFmtId="181" fontId="41" fillId="0" borderId="16" applyNumberFormat="0" applyFill="0" applyAlignment="0" applyProtection="0"/>
    <xf numFmtId="181" fontId="41" fillId="0" borderId="16" applyNumberFormat="0" applyFill="0" applyAlignment="0" applyProtection="0"/>
    <xf numFmtId="181" fontId="41" fillId="0" borderId="16" applyNumberFormat="0" applyFill="0" applyAlignment="0" applyProtection="0"/>
    <xf numFmtId="181" fontId="41" fillId="0" borderId="16" applyNumberFormat="0" applyFill="0" applyAlignment="0" applyProtection="0"/>
    <xf numFmtId="0" fontId="80" fillId="0" borderId="16" applyNumberFormat="0" applyFill="0" applyAlignment="0" applyProtection="0"/>
    <xf numFmtId="181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80" fillId="0" borderId="16" applyNumberFormat="0" applyFill="0" applyAlignment="0" applyProtection="0"/>
    <xf numFmtId="0" fontId="41" fillId="0" borderId="16" applyNumberFormat="0" applyFill="0" applyAlignment="0" applyProtection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9" fontId="32" fillId="78" borderId="0" applyNumberFormat="0" applyFont="0" applyBorder="0" applyAlignment="0">
      <protection locked="0"/>
    </xf>
    <xf numFmtId="181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73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19" fillId="7" borderId="0" applyNumberFormat="0" applyBorder="0" applyAlignment="0" applyProtection="0"/>
    <xf numFmtId="0" fontId="81" fillId="87" borderId="0" applyNumberFormat="0" applyBorder="0" applyAlignment="0" applyProtection="0"/>
    <xf numFmtId="0" fontId="82" fillId="87" borderId="0" applyNumberFormat="0" applyBorder="0" applyAlignment="0" applyProtection="0"/>
    <xf numFmtId="0" fontId="81" fillId="87" borderId="0" applyNumberFormat="0" applyBorder="0" applyAlignment="0" applyProtection="0"/>
    <xf numFmtId="181" fontId="81" fillId="87" borderId="0" applyNumberFormat="0" applyBorder="0" applyAlignment="0" applyProtection="0"/>
    <xf numFmtId="181" fontId="81" fillId="87" borderId="0" applyNumberFormat="0" applyBorder="0" applyAlignment="0" applyProtection="0"/>
    <xf numFmtId="0" fontId="82" fillId="87" borderId="0" applyNumberFormat="0" applyBorder="0" applyAlignment="0" applyProtection="0"/>
    <xf numFmtId="181" fontId="81" fillId="87" borderId="0" applyNumberFormat="0" applyBorder="0" applyAlignment="0" applyProtection="0"/>
    <xf numFmtId="181" fontId="81" fillId="87" borderId="0" applyNumberFormat="0" applyBorder="0" applyAlignment="0" applyProtection="0"/>
    <xf numFmtId="181" fontId="81" fillId="87" borderId="0" applyNumberFormat="0" applyBorder="0" applyAlignment="0" applyProtection="0"/>
    <xf numFmtId="181" fontId="81" fillId="87" borderId="0" applyNumberFormat="0" applyBorder="0" applyAlignment="0" applyProtection="0"/>
    <xf numFmtId="0" fontId="82" fillId="87" borderId="0" applyNumberFormat="0" applyBorder="0" applyAlignment="0" applyProtection="0"/>
    <xf numFmtId="181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2" fillId="87" borderId="0" applyNumberFormat="0" applyBorder="0" applyAlignment="0" applyProtection="0"/>
    <xf numFmtId="0" fontId="81" fillId="87" borderId="0" applyNumberFormat="0" applyBorder="0" applyAlignment="0" applyProtection="0"/>
    <xf numFmtId="0" fontId="82" fillId="87" borderId="0" applyNumberFormat="0" applyBorder="0" applyAlignment="0" applyProtection="0"/>
    <xf numFmtId="0" fontId="82" fillId="87" borderId="0" applyNumberFormat="0" applyBorder="0" applyAlignment="0" applyProtection="0"/>
    <xf numFmtId="0" fontId="82" fillId="87" borderId="0" applyNumberFormat="0" applyBorder="0" applyAlignment="0" applyProtection="0"/>
    <xf numFmtId="0" fontId="3" fillId="0" borderId="28">
      <alignment horizontal="center"/>
    </xf>
    <xf numFmtId="0" fontId="3" fillId="0" borderId="28">
      <alignment horizontal="center"/>
    </xf>
    <xf numFmtId="0" fontId="3" fillId="0" borderId="28">
      <alignment horizontal="center"/>
    </xf>
    <xf numFmtId="0" fontId="3" fillId="78" borderId="26" applyNumberFormat="0" applyAlignment="0"/>
    <xf numFmtId="0" fontId="3" fillId="78" borderId="26" applyNumberFormat="0" applyAlignment="0"/>
    <xf numFmtId="0" fontId="3" fillId="78" borderId="26" applyNumberFormat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4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190" fontId="45" fillId="0" borderId="0"/>
    <xf numFmtId="0" fontId="1" fillId="0" borderId="0"/>
    <xf numFmtId="0" fontId="1" fillId="0" borderId="0"/>
    <xf numFmtId="190" fontId="4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190" fontId="4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45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8" fillId="0" borderId="0"/>
    <xf numFmtId="181" fontId="45" fillId="0" borderId="0"/>
    <xf numFmtId="190" fontId="45" fillId="0" borderId="0"/>
    <xf numFmtId="0" fontId="1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83" fillId="0" borderId="0">
      <alignment horizontal="left"/>
    </xf>
    <xf numFmtId="0" fontId="3" fillId="0" borderId="0"/>
    <xf numFmtId="0" fontId="28" fillId="0" borderId="0"/>
    <xf numFmtId="181" fontId="45" fillId="0" borderId="0"/>
    <xf numFmtId="181" fontId="45" fillId="0" borderId="0"/>
    <xf numFmtId="0" fontId="28" fillId="0" borderId="0"/>
    <xf numFmtId="0" fontId="3" fillId="0" borderId="0"/>
    <xf numFmtId="181" fontId="45" fillId="0" borderId="0"/>
    <xf numFmtId="0" fontId="3" fillId="0" borderId="0"/>
    <xf numFmtId="0" fontId="28" fillId="0" borderId="0"/>
    <xf numFmtId="0" fontId="28" fillId="0" borderId="0"/>
    <xf numFmtId="181" fontId="45" fillId="0" borderId="0"/>
    <xf numFmtId="181" fontId="45" fillId="0" borderId="0"/>
    <xf numFmtId="181" fontId="4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3" fillId="0" borderId="0"/>
    <xf numFmtId="0" fontId="28" fillId="0" borderId="0"/>
    <xf numFmtId="0" fontId="3" fillId="0" borderId="0"/>
    <xf numFmtId="0" fontId="45" fillId="0" borderId="0"/>
    <xf numFmtId="0" fontId="28" fillId="0" borderId="0"/>
    <xf numFmtId="0" fontId="45" fillId="0" borderId="0"/>
    <xf numFmtId="181" fontId="45" fillId="0" borderId="0"/>
    <xf numFmtId="0" fontId="28" fillId="0" borderId="0"/>
    <xf numFmtId="181" fontId="45" fillId="0" borderId="0"/>
    <xf numFmtId="0" fontId="3" fillId="0" borderId="0">
      <alignment wrapText="1"/>
    </xf>
    <xf numFmtId="181" fontId="45" fillId="0" borderId="0"/>
    <xf numFmtId="0" fontId="3" fillId="0" borderId="0"/>
    <xf numFmtId="0" fontId="28" fillId="0" borderId="0"/>
    <xf numFmtId="0" fontId="3" fillId="0" borderId="0"/>
    <xf numFmtId="190" fontId="45" fillId="0" borderId="0"/>
    <xf numFmtId="0" fontId="3" fillId="0" borderId="0"/>
    <xf numFmtId="0" fontId="28" fillId="0" borderId="0"/>
    <xf numFmtId="0" fontId="2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45" fillId="0" borderId="0"/>
    <xf numFmtId="190" fontId="45" fillId="0" borderId="0"/>
    <xf numFmtId="19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45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190" fontId="45" fillId="0" borderId="0"/>
    <xf numFmtId="0" fontId="28" fillId="0" borderId="0"/>
    <xf numFmtId="0" fontId="28" fillId="0" borderId="0"/>
    <xf numFmtId="181" fontId="3" fillId="0" borderId="0"/>
    <xf numFmtId="0" fontId="28" fillId="0" borderId="0"/>
    <xf numFmtId="18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 applyAlignment="0">
      <alignment vertical="top" wrapText="1"/>
      <protection locked="0"/>
    </xf>
    <xf numFmtId="190" fontId="45" fillId="0" borderId="0"/>
    <xf numFmtId="190" fontId="45" fillId="0" borderId="0"/>
    <xf numFmtId="190" fontId="45" fillId="0" borderId="0"/>
    <xf numFmtId="190" fontId="45" fillId="0" borderId="0"/>
    <xf numFmtId="190" fontId="45" fillId="0" borderId="0"/>
    <xf numFmtId="190" fontId="45" fillId="0" borderId="0"/>
    <xf numFmtId="0" fontId="1" fillId="0" borderId="0"/>
    <xf numFmtId="0" fontId="3" fillId="0" borderId="0"/>
    <xf numFmtId="0" fontId="3" fillId="0" borderId="0"/>
    <xf numFmtId="0" fontId="3" fillId="0" borderId="0"/>
    <xf numFmtId="190" fontId="45" fillId="0" borderId="0"/>
    <xf numFmtId="190" fontId="45" fillId="0" borderId="0"/>
    <xf numFmtId="190" fontId="45" fillId="0" borderId="0"/>
    <xf numFmtId="190" fontId="45" fillId="0" borderId="0"/>
    <xf numFmtId="190" fontId="45" fillId="0" borderId="0"/>
    <xf numFmtId="190" fontId="45" fillId="0" borderId="0"/>
    <xf numFmtId="190" fontId="45" fillId="0" borderId="0"/>
    <xf numFmtId="190" fontId="45" fillId="0" borderId="0"/>
    <xf numFmtId="190" fontId="45" fillId="0" borderId="0"/>
    <xf numFmtId="190" fontId="45" fillId="0" borderId="0"/>
    <xf numFmtId="190" fontId="45" fillId="0" borderId="0"/>
    <xf numFmtId="190" fontId="45" fillId="0" borderId="0"/>
    <xf numFmtId="190" fontId="45" fillId="0" borderId="0"/>
    <xf numFmtId="190" fontId="45" fillId="0" borderId="0"/>
    <xf numFmtId="190" fontId="45" fillId="0" borderId="0"/>
    <xf numFmtId="190" fontId="45" fillId="0" borderId="0"/>
    <xf numFmtId="190" fontId="45" fillId="0" borderId="0"/>
    <xf numFmtId="190" fontId="45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3" fillId="0" borderId="0"/>
    <xf numFmtId="19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9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3" fillId="0" borderId="0"/>
    <xf numFmtId="0" fontId="3" fillId="0" borderId="0"/>
    <xf numFmtId="191" fontId="3" fillId="0" borderId="0"/>
    <xf numFmtId="0" fontId="3" fillId="0" borderId="0"/>
    <xf numFmtId="0" fontId="3" fillId="0" borderId="0"/>
    <xf numFmtId="190" fontId="45" fillId="0" borderId="0"/>
    <xf numFmtId="190" fontId="45" fillId="0" borderId="0"/>
    <xf numFmtId="19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45" fillId="0" borderId="0"/>
    <xf numFmtId="190" fontId="45" fillId="0" borderId="0"/>
    <xf numFmtId="19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88" borderId="26" applyNumberFormat="0" applyFont="0" applyBorder="0" applyAlignment="0" applyProtection="0"/>
    <xf numFmtId="0" fontId="3" fillId="88" borderId="26" applyNumberFormat="0" applyFont="0" applyBorder="0" applyAlignment="0" applyProtection="0"/>
    <xf numFmtId="0" fontId="3" fillId="88" borderId="26" applyNumberFormat="0" applyFont="0" applyBorder="0" applyAlignment="0" applyProtection="0"/>
    <xf numFmtId="0" fontId="28" fillId="42" borderId="29" applyNumberFormat="0" applyFont="0" applyAlignment="0" applyProtection="0"/>
    <xf numFmtId="0" fontId="28" fillId="42" borderId="29" applyNumberFormat="0" applyFont="0" applyAlignment="0" applyProtection="0"/>
    <xf numFmtId="0" fontId="28" fillId="42" borderId="29" applyNumberFormat="0" applyFont="0" applyAlignment="0" applyProtection="0"/>
    <xf numFmtId="0" fontId="28" fillId="42" borderId="29" applyNumberFormat="0" applyFont="0" applyAlignment="0" applyProtection="0"/>
    <xf numFmtId="0" fontId="29" fillId="42" borderId="29" applyNumberFormat="0" applyFont="0" applyAlignment="0" applyProtection="0"/>
    <xf numFmtId="0" fontId="29" fillId="42" borderId="29" applyNumberFormat="0" applyFont="0" applyAlignment="0" applyProtection="0"/>
    <xf numFmtId="181" fontId="3" fillId="42" borderId="29" applyNumberFormat="0" applyFont="0" applyAlignment="0" applyProtection="0"/>
    <xf numFmtId="0" fontId="3" fillId="42" borderId="29" applyNumberFormat="0" applyFont="0" applyAlignment="0" applyProtection="0"/>
    <xf numFmtId="0" fontId="3" fillId="42" borderId="29" applyNumberFormat="0" applyFont="0" applyAlignment="0" applyProtection="0"/>
    <xf numFmtId="0" fontId="3" fillId="42" borderId="29" applyNumberFormat="0" applyFont="0" applyAlignment="0" applyProtection="0"/>
    <xf numFmtId="0" fontId="3" fillId="42" borderId="29" applyNumberFormat="0" applyFont="0" applyAlignment="0" applyProtection="0"/>
    <xf numFmtId="0" fontId="3" fillId="72" borderId="29" applyNumberFormat="0" applyFont="0" applyAlignment="0" applyProtection="0"/>
    <xf numFmtId="0" fontId="3" fillId="42" borderId="29" applyNumberFormat="0" applyFont="0" applyAlignment="0" applyProtection="0"/>
    <xf numFmtId="0" fontId="3" fillId="72" borderId="29" applyNumberFormat="0" applyFont="0" applyAlignment="0" applyProtection="0"/>
    <xf numFmtId="0" fontId="3" fillId="72" borderId="29" applyNumberFormat="0" applyFont="0" applyAlignment="0" applyProtection="0"/>
    <xf numFmtId="0" fontId="3" fillId="72" borderId="29" applyNumberFormat="0" applyFont="0" applyAlignment="0" applyProtection="0"/>
    <xf numFmtId="0" fontId="3" fillId="42" borderId="29" applyNumberFormat="0" applyFont="0" applyAlignment="0" applyProtection="0"/>
    <xf numFmtId="0" fontId="3" fillId="42" borderId="29" applyNumberFormat="0" applyFont="0" applyAlignment="0" applyProtection="0"/>
    <xf numFmtId="0" fontId="3" fillId="42" borderId="29" applyNumberFormat="0" applyFont="0" applyAlignment="0" applyProtection="0"/>
    <xf numFmtId="0" fontId="3" fillId="42" borderId="29" applyNumberFormat="0" applyFont="0" applyAlignment="0" applyProtection="0"/>
    <xf numFmtId="0" fontId="28" fillId="42" borderId="29" applyNumberFormat="0" applyFont="0" applyAlignment="0" applyProtection="0"/>
    <xf numFmtId="0" fontId="3" fillId="42" borderId="29" applyNumberFormat="0" applyFont="0" applyAlignment="0" applyProtection="0"/>
    <xf numFmtId="0" fontId="3" fillId="42" borderId="29" applyNumberFormat="0" applyFont="0" applyAlignment="0" applyProtection="0"/>
    <xf numFmtId="0" fontId="3" fillId="42" borderId="29" applyNumberFormat="0" applyFont="0" applyAlignment="0" applyProtection="0"/>
    <xf numFmtId="0" fontId="28" fillId="42" borderId="29" applyNumberFormat="0" applyFont="0" applyAlignment="0" applyProtection="0"/>
    <xf numFmtId="0" fontId="3" fillId="42" borderId="29" applyNumberFormat="0" applyFont="0" applyAlignment="0" applyProtection="0"/>
    <xf numFmtId="0" fontId="3" fillId="42" borderId="29" applyNumberFormat="0" applyFont="0" applyAlignment="0" applyProtection="0"/>
    <xf numFmtId="0" fontId="28" fillId="42" borderId="29" applyNumberFormat="0" applyFont="0" applyAlignment="0" applyProtection="0"/>
    <xf numFmtId="0" fontId="3" fillId="42" borderId="29" applyNumberFormat="0" applyFont="0" applyAlignment="0" applyProtection="0"/>
    <xf numFmtId="181" fontId="3" fillId="42" borderId="29" applyNumberFormat="0" applyFont="0" applyAlignment="0" applyProtection="0"/>
    <xf numFmtId="181" fontId="3" fillId="42" borderId="29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181" fontId="3" fillId="42" borderId="29" applyNumberFormat="0" applyFont="0" applyAlignment="0" applyProtection="0"/>
    <xf numFmtId="0" fontId="3" fillId="42" borderId="29" applyNumberFormat="0" applyFont="0" applyAlignment="0" applyProtection="0"/>
    <xf numFmtId="181" fontId="3" fillId="42" borderId="29" applyNumberFormat="0" applyFont="0" applyAlignment="0" applyProtection="0"/>
    <xf numFmtId="181" fontId="3" fillId="42" borderId="29" applyNumberFormat="0" applyFont="0" applyAlignment="0" applyProtection="0"/>
    <xf numFmtId="181" fontId="3" fillId="42" borderId="29" applyNumberFormat="0" applyFont="0" applyAlignment="0" applyProtection="0"/>
    <xf numFmtId="0" fontId="3" fillId="42" borderId="29" applyNumberFormat="0" applyFont="0" applyAlignment="0" applyProtection="0"/>
    <xf numFmtId="181" fontId="3" fillId="42" borderId="29" applyNumberFormat="0" applyFont="0" applyAlignment="0" applyProtection="0"/>
    <xf numFmtId="0" fontId="3" fillId="42" borderId="29" applyNumberFormat="0" applyFont="0" applyAlignment="0" applyProtection="0"/>
    <xf numFmtId="0" fontId="29" fillId="42" borderId="29" applyNumberFormat="0" applyFont="0" applyAlignment="0" applyProtection="0"/>
    <xf numFmtId="0" fontId="3" fillId="42" borderId="29" applyNumberFormat="0" applyFont="0" applyAlignment="0" applyProtection="0"/>
    <xf numFmtId="0" fontId="29" fillId="42" borderId="29" applyNumberFormat="0" applyFont="0" applyAlignment="0" applyProtection="0"/>
    <xf numFmtId="0" fontId="3" fillId="42" borderId="29" applyNumberFormat="0" applyFont="0" applyAlignment="0" applyProtection="0"/>
    <xf numFmtId="0" fontId="29" fillId="42" borderId="29" applyNumberFormat="0" applyFont="0" applyAlignment="0" applyProtection="0"/>
    <xf numFmtId="0" fontId="29" fillId="42" borderId="29" applyNumberFormat="0" applyFont="0" applyAlignment="0" applyProtection="0"/>
    <xf numFmtId="0" fontId="29" fillId="42" borderId="29" applyNumberFormat="0" applyFont="0" applyAlignment="0" applyProtection="0"/>
    <xf numFmtId="0" fontId="29" fillId="42" borderId="29" applyNumberFormat="0" applyFont="0" applyAlignment="0" applyProtection="0"/>
    <xf numFmtId="192" fontId="50" fillId="0" borderId="0"/>
    <xf numFmtId="192" fontId="50" fillId="0" borderId="0"/>
    <xf numFmtId="181" fontId="85" fillId="51" borderId="30" applyNumberFormat="0" applyAlignment="0" applyProtection="0"/>
    <xf numFmtId="0" fontId="85" fillId="51" borderId="30" applyNumberFormat="0" applyAlignment="0" applyProtection="0"/>
    <xf numFmtId="0" fontId="85" fillId="79" borderId="30" applyNumberFormat="0" applyAlignment="0" applyProtection="0"/>
    <xf numFmtId="0" fontId="85" fillId="51" borderId="30" applyNumberFormat="0" applyAlignment="0" applyProtection="0"/>
    <xf numFmtId="0" fontId="85" fillId="51" borderId="30" applyNumberFormat="0" applyAlignment="0" applyProtection="0"/>
    <xf numFmtId="0" fontId="85" fillId="51" borderId="30" applyNumberFormat="0" applyAlignment="0" applyProtection="0"/>
    <xf numFmtId="0" fontId="21" fillId="9" borderId="9" applyNumberFormat="0" applyAlignment="0" applyProtection="0"/>
    <xf numFmtId="0" fontId="85" fillId="51" borderId="30" applyNumberFormat="0" applyAlignment="0" applyProtection="0"/>
    <xf numFmtId="0" fontId="86" fillId="51" borderId="30" applyNumberFormat="0" applyAlignment="0" applyProtection="0"/>
    <xf numFmtId="0" fontId="85" fillId="51" borderId="30" applyNumberFormat="0" applyAlignment="0" applyProtection="0"/>
    <xf numFmtId="181" fontId="85" fillId="51" borderId="30" applyNumberFormat="0" applyAlignment="0" applyProtection="0"/>
    <xf numFmtId="181" fontId="85" fillId="51" borderId="30" applyNumberFormat="0" applyAlignment="0" applyProtection="0"/>
    <xf numFmtId="0" fontId="86" fillId="51" borderId="30" applyNumberFormat="0" applyAlignment="0" applyProtection="0"/>
    <xf numFmtId="181" fontId="85" fillId="51" borderId="30" applyNumberFormat="0" applyAlignment="0" applyProtection="0"/>
    <xf numFmtId="181" fontId="85" fillId="51" borderId="30" applyNumberFormat="0" applyAlignment="0" applyProtection="0"/>
    <xf numFmtId="181" fontId="85" fillId="51" borderId="30" applyNumberFormat="0" applyAlignment="0" applyProtection="0"/>
    <xf numFmtId="181" fontId="85" fillId="51" borderId="30" applyNumberFormat="0" applyAlignment="0" applyProtection="0"/>
    <xf numFmtId="0" fontId="86" fillId="51" borderId="30" applyNumberFormat="0" applyAlignment="0" applyProtection="0"/>
    <xf numFmtId="181" fontId="85" fillId="51" borderId="30" applyNumberFormat="0" applyAlignment="0" applyProtection="0"/>
    <xf numFmtId="0" fontId="85" fillId="51" borderId="30" applyNumberFormat="0" applyAlignment="0" applyProtection="0"/>
    <xf numFmtId="0" fontId="85" fillId="51" borderId="30" applyNumberFormat="0" applyAlignment="0" applyProtection="0"/>
    <xf numFmtId="0" fontId="86" fillId="51" borderId="30" applyNumberFormat="0" applyAlignment="0" applyProtection="0"/>
    <xf numFmtId="0" fontId="85" fillId="51" borderId="30" applyNumberFormat="0" applyAlignment="0" applyProtection="0"/>
    <xf numFmtId="0" fontId="86" fillId="51" borderId="30" applyNumberFormat="0" applyAlignment="0" applyProtection="0"/>
    <xf numFmtId="0" fontId="86" fillId="51" borderId="30" applyNumberFormat="0" applyAlignment="0" applyProtection="0"/>
    <xf numFmtId="0" fontId="86" fillId="51" borderId="30" applyNumberFormat="0" applyAlignment="0" applyProtection="0"/>
    <xf numFmtId="0" fontId="27" fillId="0" borderId="0"/>
    <xf numFmtId="10" fontId="50" fillId="0" borderId="0" applyFont="0" applyFill="0" applyBorder="0" applyAlignment="0"/>
    <xf numFmtId="10" fontId="50" fillId="0" borderId="0" applyFont="0" applyFill="0" applyBorder="0" applyAlignment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>
      <alignment horizontal="right"/>
    </xf>
    <xf numFmtId="168" fontId="27" fillId="0" borderId="0">
      <alignment horizontal="right"/>
    </xf>
    <xf numFmtId="10" fontId="27" fillId="0" borderId="0">
      <alignment horizontal="right"/>
    </xf>
    <xf numFmtId="0" fontId="87" fillId="0" borderId="0" applyNumberFormat="0" applyFont="0" applyFill="0" applyBorder="0" applyAlignment="0" applyProtection="0">
      <alignment horizontal="left"/>
    </xf>
    <xf numFmtId="181" fontId="87" fillId="0" borderId="0" applyNumberFormat="0" applyFont="0" applyFill="0" applyBorder="0" applyAlignment="0" applyProtection="0">
      <alignment horizontal="left"/>
    </xf>
    <xf numFmtId="0" fontId="87" fillId="0" borderId="0" applyNumberFormat="0" applyFont="0" applyFill="0" applyBorder="0" applyAlignment="0" applyProtection="0">
      <alignment horizontal="left"/>
    </xf>
    <xf numFmtId="181" fontId="87" fillId="0" borderId="0" applyNumberFormat="0" applyFont="0" applyFill="0" applyBorder="0" applyAlignment="0" applyProtection="0">
      <alignment horizontal="left"/>
    </xf>
    <xf numFmtId="15" fontId="87" fillId="0" borderId="0" applyFont="0" applyFill="0" applyBorder="0" applyAlignment="0" applyProtection="0"/>
    <xf numFmtId="4" fontId="87" fillId="0" borderId="0" applyFont="0" applyFill="0" applyBorder="0" applyAlignment="0" applyProtection="0"/>
    <xf numFmtId="0" fontId="88" fillId="0" borderId="3">
      <alignment horizontal="center"/>
    </xf>
    <xf numFmtId="181" fontId="88" fillId="0" borderId="3">
      <alignment horizontal="center"/>
    </xf>
    <xf numFmtId="0" fontId="88" fillId="0" borderId="3">
      <alignment horizontal="center"/>
    </xf>
    <xf numFmtId="181" fontId="88" fillId="0" borderId="3">
      <alignment horizontal="center"/>
    </xf>
    <xf numFmtId="3" fontId="87" fillId="0" borderId="0" applyFont="0" applyFill="0" applyBorder="0" applyAlignment="0" applyProtection="0"/>
    <xf numFmtId="0" fontId="87" fillId="89" borderId="0" applyNumberFormat="0" applyFont="0" applyBorder="0" applyAlignment="0" applyProtection="0"/>
    <xf numFmtId="181" fontId="87" fillId="89" borderId="0" applyNumberFormat="0" applyFont="0" applyBorder="0" applyAlignment="0" applyProtection="0"/>
    <xf numFmtId="0" fontId="87" fillId="89" borderId="0" applyNumberFormat="0" applyFont="0" applyBorder="0" applyAlignment="0" applyProtection="0"/>
    <xf numFmtId="181" fontId="87" fillId="89" borderId="0" applyNumberFormat="0" applyFont="0" applyBorder="0" applyAlignment="0" applyProtection="0"/>
    <xf numFmtId="3" fontId="32" fillId="81" borderId="17" applyNumberFormat="0" applyFill="0" applyBorder="0" applyProtection="0">
      <alignment horizontal="left"/>
    </xf>
    <xf numFmtId="0" fontId="85" fillId="51" borderId="30" applyNumberFormat="0" applyAlignment="0" applyProtection="0"/>
    <xf numFmtId="4" fontId="89" fillId="90" borderId="31" applyNumberFormat="0" applyProtection="0">
      <alignment vertical="center"/>
    </xf>
    <xf numFmtId="4" fontId="90" fillId="90" borderId="31" applyNumberFormat="0" applyProtection="0">
      <alignment vertical="center"/>
    </xf>
    <xf numFmtId="4" fontId="89" fillId="90" borderId="31" applyNumberFormat="0" applyProtection="0">
      <alignment vertical="center"/>
    </xf>
    <xf numFmtId="4" fontId="90" fillId="90" borderId="31" applyNumberFormat="0" applyProtection="0">
      <alignment vertical="center"/>
    </xf>
    <xf numFmtId="4" fontId="90" fillId="90" borderId="31" applyNumberFormat="0" applyProtection="0">
      <alignment vertical="center"/>
    </xf>
    <xf numFmtId="4" fontId="91" fillId="87" borderId="32" applyNumberFormat="0" applyProtection="0">
      <alignment vertical="center"/>
    </xf>
    <xf numFmtId="4" fontId="89" fillId="90" borderId="31" applyNumberFormat="0" applyProtection="0">
      <alignment horizontal="left" vertical="center" indent="1"/>
    </xf>
    <xf numFmtId="4" fontId="90" fillId="90" borderId="31" applyNumberFormat="0" applyProtection="0">
      <alignment horizontal="left" vertical="center" indent="1"/>
    </xf>
    <xf numFmtId="4" fontId="89" fillId="90" borderId="31" applyNumberFormat="0" applyProtection="0">
      <alignment horizontal="left" vertical="center" indent="1"/>
    </xf>
    <xf numFmtId="4" fontId="90" fillId="90" borderId="31" applyNumberFormat="0" applyProtection="0">
      <alignment horizontal="left" vertical="center" indent="1"/>
    </xf>
    <xf numFmtId="4" fontId="90" fillId="90" borderId="31" applyNumberFormat="0" applyProtection="0">
      <alignment horizontal="left" vertical="center" indent="1"/>
    </xf>
    <xf numFmtId="0" fontId="89" fillId="87" borderId="32" applyNumberFormat="0" applyProtection="0">
      <alignment horizontal="left" vertical="top" indent="1"/>
    </xf>
    <xf numFmtId="4" fontId="89" fillId="90" borderId="31" applyNumberFormat="0" applyProtection="0">
      <alignment horizontal="left" vertical="center" indent="1"/>
    </xf>
    <xf numFmtId="4" fontId="90" fillId="90" borderId="31" applyNumberFormat="0" applyProtection="0">
      <alignment horizontal="left" vertical="center" indent="1"/>
    </xf>
    <xf numFmtId="4" fontId="89" fillId="90" borderId="31" applyNumberFormat="0" applyProtection="0">
      <alignment horizontal="left" vertical="center" indent="1"/>
    </xf>
    <xf numFmtId="4" fontId="90" fillId="90" borderId="31" applyNumberFormat="0" applyProtection="0">
      <alignment horizontal="left" vertical="center" indent="1"/>
    </xf>
    <xf numFmtId="4" fontId="89" fillId="90" borderId="31" applyNumberFormat="0" applyProtection="0">
      <alignment horizontal="left" vertical="center" indent="1"/>
    </xf>
    <xf numFmtId="4" fontId="29" fillId="39" borderId="32" applyNumberFormat="0" applyProtection="0">
      <alignment horizontal="right" vertical="center"/>
    </xf>
    <xf numFmtId="4" fontId="29" fillId="39" borderId="32" applyNumberFormat="0" applyProtection="0">
      <alignment horizontal="right" vertical="center"/>
    </xf>
    <xf numFmtId="4" fontId="29" fillId="40" borderId="32" applyNumberFormat="0" applyProtection="0">
      <alignment horizontal="right" vertical="center"/>
    </xf>
    <xf numFmtId="4" fontId="29" fillId="40" borderId="32" applyNumberFormat="0" applyProtection="0">
      <alignment horizontal="right" vertical="center"/>
    </xf>
    <xf numFmtId="4" fontId="29" fillId="65" borderId="32" applyNumberFormat="0" applyProtection="0">
      <alignment horizontal="right" vertical="center"/>
    </xf>
    <xf numFmtId="4" fontId="29" fillId="65" borderId="32" applyNumberFormat="0" applyProtection="0">
      <alignment horizontal="right" vertical="center"/>
    </xf>
    <xf numFmtId="4" fontId="29" fillId="52" borderId="32" applyNumberFormat="0" applyProtection="0">
      <alignment horizontal="right" vertical="center"/>
    </xf>
    <xf numFmtId="4" fontId="29" fillId="52" borderId="32" applyNumberFormat="0" applyProtection="0">
      <alignment horizontal="right" vertical="center"/>
    </xf>
    <xf numFmtId="4" fontId="29" fillId="56" borderId="32" applyNumberFormat="0" applyProtection="0">
      <alignment horizontal="right" vertical="center"/>
    </xf>
    <xf numFmtId="4" fontId="29" fillId="56" borderId="32" applyNumberFormat="0" applyProtection="0">
      <alignment horizontal="right" vertical="center"/>
    </xf>
    <xf numFmtId="4" fontId="29" fillId="74" borderId="32" applyNumberFormat="0" applyProtection="0">
      <alignment horizontal="right" vertical="center"/>
    </xf>
    <xf numFmtId="4" fontId="29" fillId="74" borderId="32" applyNumberFormat="0" applyProtection="0">
      <alignment horizontal="right" vertical="center"/>
    </xf>
    <xf numFmtId="4" fontId="29" fillId="50" borderId="32" applyNumberFormat="0" applyProtection="0">
      <alignment horizontal="right" vertical="center"/>
    </xf>
    <xf numFmtId="4" fontId="29" fillId="50" borderId="32" applyNumberFormat="0" applyProtection="0">
      <alignment horizontal="right" vertical="center"/>
    </xf>
    <xf numFmtId="4" fontId="29" fillId="91" borderId="32" applyNumberFormat="0" applyProtection="0">
      <alignment horizontal="right" vertical="center"/>
    </xf>
    <xf numFmtId="4" fontId="29" fillId="91" borderId="32" applyNumberFormat="0" applyProtection="0">
      <alignment horizontal="right" vertical="center"/>
    </xf>
    <xf numFmtId="4" fontId="29" fillId="49" borderId="32" applyNumberFormat="0" applyProtection="0">
      <alignment horizontal="right" vertical="center"/>
    </xf>
    <xf numFmtId="4" fontId="29" fillId="49" borderId="32" applyNumberFormat="0" applyProtection="0">
      <alignment horizontal="right" vertical="center"/>
    </xf>
    <xf numFmtId="4" fontId="89" fillId="92" borderId="33" applyNumberFormat="0" applyProtection="0">
      <alignment horizontal="left" vertical="center" indent="1"/>
    </xf>
    <xf numFmtId="4" fontId="29" fillId="93" borderId="0" applyNumberFormat="0" applyProtection="0">
      <alignment horizontal="left" vertical="center" indent="1"/>
    </xf>
    <xf numFmtId="4" fontId="29" fillId="93" borderId="0" applyNumberFormat="0" applyProtection="0">
      <alignment horizontal="left" vertical="center" indent="1"/>
    </xf>
    <xf numFmtId="4" fontId="90" fillId="48" borderId="0" applyNumberFormat="0" applyProtection="0">
      <alignment horizontal="left" vertical="center" indent="1"/>
    </xf>
    <xf numFmtId="4" fontId="90" fillId="48" borderId="0" applyNumberFormat="0" applyProtection="0">
      <alignment horizontal="left" vertical="center" indent="1"/>
    </xf>
    <xf numFmtId="4" fontId="29" fillId="90" borderId="34" applyNumberFormat="0" applyProtection="0">
      <alignment horizontal="center" vertical="center"/>
    </xf>
    <xf numFmtId="4" fontId="29" fillId="90" borderId="34" applyNumberFormat="0" applyProtection="0">
      <alignment horizontal="center" vertical="center"/>
    </xf>
    <xf numFmtId="4" fontId="29" fillId="93" borderId="0" applyNumberFormat="0" applyProtection="0">
      <alignment horizontal="left" vertical="center" indent="1"/>
    </xf>
    <xf numFmtId="4" fontId="29" fillId="93" borderId="0" applyNumberFormat="0" applyProtection="0">
      <alignment horizontal="left" vertical="center" indent="1"/>
    </xf>
    <xf numFmtId="4" fontId="29" fillId="38" borderId="0" applyNumberFormat="0" applyProtection="0">
      <alignment horizontal="left" vertical="center" indent="1"/>
    </xf>
    <xf numFmtId="4" fontId="29" fillId="38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92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3" fillId="48" borderId="32" applyNumberFormat="0" applyProtection="0">
      <alignment horizontal="left" vertical="top" indent="1"/>
    </xf>
    <xf numFmtId="0" fontId="3" fillId="48" borderId="32" applyNumberFormat="0" applyProtection="0">
      <alignment horizontal="left" vertical="top" indent="1"/>
    </xf>
    <xf numFmtId="0" fontId="3" fillId="48" borderId="32" applyNumberFormat="0" applyProtection="0">
      <alignment horizontal="left" vertical="top" indent="1"/>
    </xf>
    <xf numFmtId="0" fontId="3" fillId="48" borderId="32" applyNumberFormat="0" applyProtection="0">
      <alignment horizontal="left" vertical="top" indent="1"/>
    </xf>
    <xf numFmtId="0" fontId="3" fillId="48" borderId="32" applyNumberFormat="0" applyProtection="0">
      <alignment horizontal="left" vertical="top" indent="1"/>
    </xf>
    <xf numFmtId="0" fontId="3" fillId="48" borderId="32" applyNumberFormat="0" applyProtection="0">
      <alignment horizontal="left" vertical="top" indent="1"/>
    </xf>
    <xf numFmtId="0" fontId="3" fillId="48" borderId="32" applyNumberFormat="0" applyProtection="0">
      <alignment horizontal="left" vertical="top" indent="1"/>
    </xf>
    <xf numFmtId="0" fontId="3" fillId="0" borderId="0" applyNumberFormat="0" applyProtection="0">
      <alignment horizontal="left" vertical="center" indent="1"/>
    </xf>
    <xf numFmtId="0" fontId="92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92" fillId="0" borderId="0" applyNumberFormat="0" applyProtection="0">
      <alignment horizontal="left" vertical="center" indent="1"/>
    </xf>
    <xf numFmtId="0" fontId="3" fillId="38" borderId="32" applyNumberFormat="0" applyProtection="0">
      <alignment horizontal="left" vertical="top" indent="1"/>
    </xf>
    <xf numFmtId="0" fontId="3" fillId="38" borderId="32" applyNumberFormat="0" applyProtection="0">
      <alignment horizontal="left" vertical="top" indent="1"/>
    </xf>
    <xf numFmtId="0" fontId="3" fillId="38" borderId="32" applyNumberFormat="0" applyProtection="0">
      <alignment horizontal="left" vertical="top" indent="1"/>
    </xf>
    <xf numFmtId="0" fontId="3" fillId="38" borderId="32" applyNumberFormat="0" applyProtection="0">
      <alignment horizontal="left" vertical="top" indent="1"/>
    </xf>
    <xf numFmtId="0" fontId="3" fillId="38" borderId="32" applyNumberFormat="0" applyProtection="0">
      <alignment horizontal="left" vertical="top" indent="1"/>
    </xf>
    <xf numFmtId="0" fontId="3" fillId="38" borderId="32" applyNumberFormat="0" applyProtection="0">
      <alignment horizontal="left" vertical="top" indent="1"/>
    </xf>
    <xf numFmtId="0" fontId="3" fillId="38" borderId="32" applyNumberFormat="0" applyProtection="0">
      <alignment horizontal="left" vertical="top" indent="1"/>
    </xf>
    <xf numFmtId="0" fontId="3" fillId="0" borderId="0" applyNumberFormat="0" applyProtection="0">
      <alignment horizontal="left" vertical="center" indent="1"/>
    </xf>
    <xf numFmtId="0" fontId="92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6" borderId="32" applyNumberFormat="0" applyProtection="0">
      <alignment horizontal="left" vertical="top" indent="1"/>
    </xf>
    <xf numFmtId="0" fontId="3" fillId="46" borderId="32" applyNumberFormat="0" applyProtection="0">
      <alignment horizontal="left" vertical="top" indent="1"/>
    </xf>
    <xf numFmtId="0" fontId="3" fillId="46" borderId="32" applyNumberFormat="0" applyProtection="0">
      <alignment horizontal="left" vertical="top" indent="1"/>
    </xf>
    <xf numFmtId="0" fontId="3" fillId="46" borderId="32" applyNumberFormat="0" applyProtection="0">
      <alignment horizontal="left" vertical="top" indent="1"/>
    </xf>
    <xf numFmtId="0" fontId="3" fillId="46" borderId="32" applyNumberFormat="0" applyProtection="0">
      <alignment horizontal="left" vertical="top" indent="1"/>
    </xf>
    <xf numFmtId="0" fontId="3" fillId="46" borderId="32" applyNumberFormat="0" applyProtection="0">
      <alignment horizontal="left" vertical="top" indent="1"/>
    </xf>
    <xf numFmtId="0" fontId="3" fillId="46" borderId="32" applyNumberFormat="0" applyProtection="0">
      <alignment horizontal="left" vertical="top" indent="1"/>
    </xf>
    <xf numFmtId="0" fontId="3" fillId="0" borderId="0" applyNumberFormat="0" applyProtection="0">
      <alignment horizontal="left" vertical="center" indent="1"/>
    </xf>
    <xf numFmtId="0" fontId="92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93" borderId="32" applyNumberFormat="0" applyProtection="0">
      <alignment horizontal="left" vertical="top" indent="1"/>
    </xf>
    <xf numFmtId="0" fontId="3" fillId="93" borderId="32" applyNumberFormat="0" applyProtection="0">
      <alignment horizontal="left" vertical="top" indent="1"/>
    </xf>
    <xf numFmtId="0" fontId="3" fillId="93" borderId="32" applyNumberFormat="0" applyProtection="0">
      <alignment horizontal="left" vertical="top" indent="1"/>
    </xf>
    <xf numFmtId="0" fontId="3" fillId="93" borderId="32" applyNumberFormat="0" applyProtection="0">
      <alignment horizontal="left" vertical="top" indent="1"/>
    </xf>
    <xf numFmtId="0" fontId="3" fillId="93" borderId="32" applyNumberFormat="0" applyProtection="0">
      <alignment horizontal="left" vertical="top" indent="1"/>
    </xf>
    <xf numFmtId="0" fontId="3" fillId="93" borderId="32" applyNumberFormat="0" applyProtection="0">
      <alignment horizontal="left" vertical="top" indent="1"/>
    </xf>
    <xf numFmtId="0" fontId="3" fillId="93" borderId="32" applyNumberFormat="0" applyProtection="0">
      <alignment horizontal="left" vertical="top" indent="1"/>
    </xf>
    <xf numFmtId="0" fontId="3" fillId="44" borderId="26" applyNumberFormat="0">
      <protection locked="0"/>
    </xf>
    <xf numFmtId="0" fontId="3" fillId="44" borderId="26" applyNumberFormat="0">
      <protection locked="0"/>
    </xf>
    <xf numFmtId="0" fontId="3" fillId="44" borderId="26" applyNumberFormat="0">
      <protection locked="0"/>
    </xf>
    <xf numFmtId="0" fontId="3" fillId="44" borderId="26" applyNumberFormat="0">
      <protection locked="0"/>
    </xf>
    <xf numFmtId="0" fontId="3" fillId="44" borderId="26" applyNumberFormat="0">
      <protection locked="0"/>
    </xf>
    <xf numFmtId="0" fontId="3" fillId="44" borderId="26" applyNumberFormat="0">
      <protection locked="0"/>
    </xf>
    <xf numFmtId="0" fontId="3" fillId="44" borderId="26" applyNumberFormat="0">
      <protection locked="0"/>
    </xf>
    <xf numFmtId="0" fontId="32" fillId="48" borderId="35" applyBorder="0"/>
    <xf numFmtId="4" fontId="29" fillId="42" borderId="32" applyNumberFormat="0" applyProtection="0">
      <alignment vertical="center"/>
    </xf>
    <xf numFmtId="4" fontId="29" fillId="42" borderId="32" applyNumberFormat="0" applyProtection="0">
      <alignment vertical="center"/>
    </xf>
    <xf numFmtId="4" fontId="93" fillId="42" borderId="32" applyNumberFormat="0" applyProtection="0">
      <alignment vertical="center"/>
    </xf>
    <xf numFmtId="4" fontId="89" fillId="0" borderId="32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0" fontId="29" fillId="42" borderId="32" applyNumberFormat="0" applyProtection="0">
      <alignment horizontal="left" vertical="top" indent="1"/>
    </xf>
    <xf numFmtId="0" fontId="29" fillId="42" borderId="32" applyNumberFormat="0" applyProtection="0">
      <alignment horizontal="left" vertical="top" indent="1"/>
    </xf>
    <xf numFmtId="4" fontId="29" fillId="0" borderId="0" applyNumberFormat="0" applyProtection="0">
      <alignment horizontal="right" vertical="center"/>
    </xf>
    <xf numFmtId="4" fontId="29" fillId="0" borderId="0" applyNumberFormat="0" applyProtection="0">
      <alignment horizontal="right" vertical="center"/>
    </xf>
    <xf numFmtId="4" fontId="94" fillId="0" borderId="0" applyNumberFormat="0" applyProtection="0">
      <alignment horizontal="right" vertical="center"/>
    </xf>
    <xf numFmtId="4" fontId="94" fillId="0" borderId="0" applyNumberFormat="0" applyProtection="0">
      <alignment horizontal="right" vertical="center"/>
    </xf>
    <xf numFmtId="4" fontId="29" fillId="0" borderId="0" applyNumberFormat="0" applyProtection="0">
      <alignment horizontal="right" vertical="center"/>
    </xf>
    <xf numFmtId="4" fontId="94" fillId="0" borderId="0" applyNumberFormat="0" applyProtection="0">
      <alignment horizontal="right" vertical="center"/>
    </xf>
    <xf numFmtId="4" fontId="93" fillId="93" borderId="32" applyNumberFormat="0" applyProtection="0">
      <alignment horizontal="right" vertical="center"/>
    </xf>
    <xf numFmtId="4" fontId="29" fillId="0" borderId="0" applyNumberFormat="0" applyProtection="0">
      <alignment horizontal="left"/>
    </xf>
    <xf numFmtId="4" fontId="29" fillId="0" borderId="0" applyNumberFormat="0" applyProtection="0">
      <alignment horizontal="left" vertical="center"/>
    </xf>
    <xf numFmtId="4" fontId="29" fillId="0" borderId="0" applyNumberFormat="0" applyProtection="0">
      <alignment horizontal="left" vertical="center"/>
    </xf>
    <xf numFmtId="4" fontId="95" fillId="0" borderId="0" applyNumberFormat="0" applyProtection="0">
      <alignment horizontal="left"/>
    </xf>
    <xf numFmtId="4" fontId="29" fillId="0" borderId="0" applyNumberFormat="0" applyProtection="0">
      <alignment horizontal="left"/>
    </xf>
    <xf numFmtId="4" fontId="29" fillId="0" borderId="0" applyNumberFormat="0" applyProtection="0">
      <alignment horizontal="left"/>
    </xf>
    <xf numFmtId="4" fontId="29" fillId="0" borderId="0" applyNumberFormat="0" applyProtection="0">
      <alignment horizontal="left" vertical="center"/>
    </xf>
    <xf numFmtId="4" fontId="95" fillId="0" borderId="0" applyNumberFormat="0" applyProtection="0">
      <alignment horizontal="left"/>
    </xf>
    <xf numFmtId="0" fontId="90" fillId="90" borderId="36" applyNumberFormat="0" applyProtection="0">
      <alignment horizontal="left" vertical="top"/>
    </xf>
    <xf numFmtId="4" fontId="96" fillId="94" borderId="0" applyNumberFormat="0" applyProtection="0">
      <alignment horizontal="left" vertical="center" indent="1"/>
    </xf>
    <xf numFmtId="4" fontId="96" fillId="94" borderId="0" applyNumberFormat="0" applyProtection="0">
      <alignment horizontal="left" vertical="center" indent="1"/>
    </xf>
    <xf numFmtId="0" fontId="27" fillId="95" borderId="26"/>
    <xf numFmtId="4" fontId="52" fillId="93" borderId="32" applyNumberFormat="0" applyProtection="0">
      <alignment horizontal="right" vertical="center"/>
    </xf>
    <xf numFmtId="0" fontId="3" fillId="0" borderId="0" applyNumberFormat="0" applyFont="0" applyFill="0" applyBorder="0" applyAlignment="0" applyProtection="0"/>
    <xf numFmtId="0" fontId="97" fillId="77" borderId="0" applyAlignment="0"/>
    <xf numFmtId="0" fontId="98" fillId="0" borderId="0" applyNumberFormat="0" applyFill="0" applyBorder="0" applyAlignment="0" applyProtection="0"/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193" fontId="3" fillId="0" borderId="0" applyFill="0" applyBorder="0" applyAlignment="0" applyProtection="0">
      <alignment wrapText="1"/>
    </xf>
    <xf numFmtId="193" fontId="3" fillId="0" borderId="0" applyFill="0" applyBorder="0" applyAlignment="0" applyProtection="0">
      <alignment wrapText="1"/>
    </xf>
    <xf numFmtId="193" fontId="3" fillId="0" borderId="0" applyFill="0" applyBorder="0" applyAlignment="0" applyProtection="0">
      <alignment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99" fillId="0" borderId="18"/>
    <xf numFmtId="0" fontId="5" fillId="86" borderId="26" applyNumberFormat="0" applyAlignment="0">
      <alignment horizontal="center"/>
    </xf>
    <xf numFmtId="0" fontId="10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7" fillId="96" borderId="0"/>
    <xf numFmtId="0" fontId="9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64" fillId="0" borderId="23" applyNumberFormat="0" applyFill="0" applyAlignment="0" applyProtection="0"/>
    <xf numFmtId="0" fontId="55" fillId="0" borderId="24" applyNumberFormat="0" applyFill="0" applyAlignment="0" applyProtection="0"/>
    <xf numFmtId="181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32" fillId="78" borderId="0" applyNumberFormat="0" applyFont="0" applyFill="0" applyAlignment="0">
      <alignment horizontal="left"/>
    </xf>
    <xf numFmtId="0" fontId="54" fillId="0" borderId="38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2" fillId="0" borderId="13" applyNumberFormat="0" applyFill="0" applyAlignment="0" applyProtection="0"/>
    <xf numFmtId="0" fontId="54" fillId="0" borderId="37" applyNumberFormat="0" applyFill="0" applyAlignment="0" applyProtection="0"/>
    <xf numFmtId="0" fontId="89" fillId="0" borderId="37" applyNumberFormat="0" applyFill="0" applyAlignment="0" applyProtection="0"/>
    <xf numFmtId="0" fontId="54" fillId="0" borderId="37" applyNumberFormat="0" applyFill="0" applyAlignment="0" applyProtection="0"/>
    <xf numFmtId="181" fontId="54" fillId="0" borderId="37" applyNumberFormat="0" applyFill="0" applyAlignment="0" applyProtection="0"/>
    <xf numFmtId="181" fontId="54" fillId="0" borderId="37" applyNumberFormat="0" applyFill="0" applyAlignment="0" applyProtection="0"/>
    <xf numFmtId="0" fontId="89" fillId="0" borderId="37" applyNumberFormat="0" applyFill="0" applyAlignment="0" applyProtection="0"/>
    <xf numFmtId="181" fontId="54" fillId="0" borderId="37" applyNumberFormat="0" applyFill="0" applyAlignment="0" applyProtection="0"/>
    <xf numFmtId="181" fontId="54" fillId="0" borderId="37" applyNumberFormat="0" applyFill="0" applyAlignment="0" applyProtection="0"/>
    <xf numFmtId="181" fontId="54" fillId="0" borderId="37" applyNumberFormat="0" applyFill="0" applyAlignment="0" applyProtection="0"/>
    <xf numFmtId="181" fontId="54" fillId="0" borderId="37" applyNumberFormat="0" applyFill="0" applyAlignment="0" applyProtection="0"/>
    <xf numFmtId="0" fontId="89" fillId="0" borderId="37" applyNumberFormat="0" applyFill="0" applyAlignment="0" applyProtection="0"/>
    <xf numFmtId="181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89" fillId="0" borderId="37" applyNumberFormat="0" applyFill="0" applyAlignment="0" applyProtection="0"/>
    <xf numFmtId="0" fontId="54" fillId="0" borderId="37" applyNumberFormat="0" applyFill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9" fontId="106" fillId="0" borderId="0" applyFill="0" applyBorder="0" applyProtection="0">
      <alignment horizontal="right" vertical="center"/>
    </xf>
    <xf numFmtId="49" fontId="106" fillId="0" borderId="0" applyFill="0" applyBorder="0" applyProtection="0">
      <alignment horizontal="right" vertical="center"/>
    </xf>
    <xf numFmtId="49" fontId="106" fillId="0" borderId="0" applyFill="0" applyBorder="0" applyProtection="0">
      <alignment horizontal="right" vertical="center"/>
    </xf>
    <xf numFmtId="49" fontId="106" fillId="0" borderId="0" applyFill="0" applyBorder="0" applyProtection="0">
      <alignment horizontal="right" vertical="center"/>
    </xf>
    <xf numFmtId="49" fontId="106" fillId="0" borderId="0" applyFill="0" applyBorder="0" applyProtection="0">
      <alignment horizontal="right" vertical="center"/>
    </xf>
    <xf numFmtId="166" fontId="1" fillId="0" borderId="0" applyFont="0" applyFill="0" applyBorder="0" applyAlignment="0" applyProtection="0"/>
    <xf numFmtId="0" fontId="103" fillId="0" borderId="0"/>
    <xf numFmtId="0" fontId="104" fillId="13" borderId="0" applyNumberFormat="0" applyBorder="0" applyAlignment="0" applyProtection="0"/>
    <xf numFmtId="0" fontId="102" fillId="13" borderId="0" applyNumberFormat="0" applyBorder="0" applyAlignment="0" applyProtection="0"/>
    <xf numFmtId="0" fontId="104" fillId="17" borderId="0" applyNumberFormat="0" applyBorder="0" applyAlignment="0" applyProtection="0"/>
    <xf numFmtId="0" fontId="102" fillId="17" borderId="0" applyNumberFormat="0" applyBorder="0" applyAlignment="0" applyProtection="0"/>
    <xf numFmtId="0" fontId="104" fillId="21" borderId="0" applyNumberFormat="0" applyBorder="0" applyAlignment="0" applyProtection="0"/>
    <xf numFmtId="0" fontId="102" fillId="21" borderId="0" applyNumberFormat="0" applyBorder="0" applyAlignment="0" applyProtection="0"/>
    <xf numFmtId="0" fontId="104" fillId="25" borderId="0" applyNumberFormat="0" applyBorder="0" applyAlignment="0" applyProtection="0"/>
    <xf numFmtId="0" fontId="102" fillId="25" borderId="0" applyNumberFormat="0" applyBorder="0" applyAlignment="0" applyProtection="0"/>
    <xf numFmtId="172" fontId="105" fillId="0" borderId="0" applyFill="0" applyProtection="0">
      <alignment horizontal="right" vertical="center"/>
    </xf>
    <xf numFmtId="164" fontId="10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49" fontId="106" fillId="0" borderId="0" applyFill="0" applyBorder="0" applyProtection="0">
      <alignment horizontal="right" vertical="center"/>
    </xf>
    <xf numFmtId="0" fontId="107" fillId="0" borderId="6" applyNumberFormat="0" applyFill="0" applyAlignment="0" applyProtection="0"/>
    <xf numFmtId="0" fontId="108" fillId="0" borderId="0" applyFill="0" applyBorder="0" applyProtection="0">
      <alignment horizontal="right" vertical="center"/>
    </xf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2" fontId="112" fillId="0" borderId="0" applyFill="0" applyProtection="0">
      <alignment horizontal="right" vertical="center"/>
    </xf>
    <xf numFmtId="172" fontId="113" fillId="0" borderId="0" applyFill="0" applyProtection="0">
      <alignment horizontal="right" vertical="center"/>
    </xf>
    <xf numFmtId="0" fontId="102" fillId="0" borderId="0"/>
    <xf numFmtId="0" fontId="114" fillId="0" borderId="0">
      <alignment horizontal="right" vertical="center"/>
    </xf>
    <xf numFmtId="0" fontId="102" fillId="0" borderId="0"/>
    <xf numFmtId="0" fontId="115" fillId="0" borderId="0"/>
    <xf numFmtId="9" fontId="102" fillId="0" borderId="0" applyFont="0" applyFill="0" applyBorder="0" applyAlignment="0" applyProtection="0"/>
    <xf numFmtId="172" fontId="116" fillId="0" borderId="0" applyFill="0" applyProtection="0">
      <alignment horizontal="right" vertical="center"/>
    </xf>
    <xf numFmtId="0" fontId="13" fillId="0" borderId="0" applyNumberFormat="0" applyFill="0" applyBorder="0" applyAlignment="0" applyProtection="0"/>
    <xf numFmtId="0" fontId="117" fillId="0" borderId="0" applyFill="0" applyBorder="0" applyProtection="0">
      <alignment horizontal="right" vertical="center"/>
    </xf>
    <xf numFmtId="0" fontId="118" fillId="0" borderId="0" applyFill="0" applyBorder="0" applyProtection="0">
      <alignment horizontal="right" vertical="center"/>
    </xf>
    <xf numFmtId="0" fontId="1" fillId="97" borderId="39"/>
    <xf numFmtId="0" fontId="119" fillId="0" borderId="0" applyFill="0" applyBorder="0" applyProtection="0">
      <alignment horizontal="right" vertic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2" fillId="13" borderId="0" applyNumberFormat="0" applyBorder="0" applyAlignment="0" applyProtection="0"/>
    <xf numFmtId="0" fontId="102" fillId="17" borderId="0" applyNumberFormat="0" applyBorder="0" applyAlignment="0" applyProtection="0"/>
    <xf numFmtId="0" fontId="102" fillId="21" borderId="0" applyNumberFormat="0" applyBorder="0" applyAlignment="0" applyProtection="0"/>
    <xf numFmtId="0" fontId="102" fillId="25" borderId="0" applyNumberFormat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0" fontId="102" fillId="0" borderId="0"/>
    <xf numFmtId="0" fontId="102" fillId="0" borderId="0"/>
    <xf numFmtId="9" fontId="10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2" fillId="13" borderId="0" applyNumberFormat="0" applyBorder="0" applyAlignment="0" applyProtection="0"/>
    <xf numFmtId="0" fontId="102" fillId="17" borderId="0" applyNumberFormat="0" applyBorder="0" applyAlignment="0" applyProtection="0"/>
    <xf numFmtId="0" fontId="102" fillId="21" borderId="0" applyNumberFormat="0" applyBorder="0" applyAlignment="0" applyProtection="0"/>
    <xf numFmtId="0" fontId="102" fillId="25" borderId="0" applyNumberFormat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0" fontId="102" fillId="0" borderId="0"/>
    <xf numFmtId="0" fontId="102" fillId="0" borderId="0"/>
    <xf numFmtId="9" fontId="102" fillId="0" borderId="0" applyFont="0" applyFill="0" applyBorder="0" applyAlignment="0" applyProtection="0"/>
    <xf numFmtId="0" fontId="102" fillId="13" borderId="0" applyNumberFormat="0" applyBorder="0" applyAlignment="0" applyProtection="0"/>
    <xf numFmtId="0" fontId="102" fillId="17" borderId="0" applyNumberFormat="0" applyBorder="0" applyAlignment="0" applyProtection="0"/>
    <xf numFmtId="0" fontId="102" fillId="21" borderId="0" applyNumberFormat="0" applyBorder="0" applyAlignment="0" applyProtection="0"/>
    <xf numFmtId="0" fontId="102" fillId="25" borderId="0" applyNumberFormat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0" fontId="102" fillId="0" borderId="0"/>
    <xf numFmtId="0" fontId="102" fillId="0" borderId="0"/>
    <xf numFmtId="9" fontId="10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9" fontId="126" fillId="0" borderId="0" applyFont="0" applyFill="0" applyBorder="0" applyAlignment="0" applyProtection="0"/>
    <xf numFmtId="44" fontId="126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3" applyFont="1"/>
    <xf numFmtId="0" fontId="3" fillId="0" borderId="0" xfId="3" applyFill="1"/>
    <xf numFmtId="0" fontId="3" fillId="0" borderId="0" xfId="3"/>
    <xf numFmtId="0" fontId="5" fillId="0" borderId="0" xfId="3" applyFont="1" applyFill="1"/>
    <xf numFmtId="10" fontId="0" fillId="0" borderId="0" xfId="4" applyNumberFormat="1" applyFont="1" applyFill="1"/>
    <xf numFmtId="0" fontId="6" fillId="2" borderId="0" xfId="3" applyFont="1" applyFill="1"/>
    <xf numFmtId="0" fontId="3" fillId="0" borderId="0" xfId="3" applyFill="1" applyAlignment="1">
      <alignment horizontal="center" wrapText="1"/>
    </xf>
    <xf numFmtId="9" fontId="3" fillId="0" borderId="0" xfId="3" applyNumberFormat="1" applyFill="1"/>
    <xf numFmtId="0" fontId="3" fillId="0" borderId="0" xfId="3" applyFont="1" applyFill="1"/>
    <xf numFmtId="165" fontId="0" fillId="0" borderId="0" xfId="5" applyNumberFormat="1" applyFont="1" applyFill="1"/>
    <xf numFmtId="167" fontId="0" fillId="0" borderId="0" xfId="6" applyNumberFormat="1" applyFont="1" applyFill="1"/>
    <xf numFmtId="164" fontId="0" fillId="0" borderId="0" xfId="5" applyFont="1" applyFill="1"/>
    <xf numFmtId="0" fontId="3" fillId="0" borderId="0" xfId="3" applyFill="1" applyAlignment="1">
      <alignment horizontal="right"/>
    </xf>
    <xf numFmtId="9" fontId="0" fillId="0" borderId="0" xfId="5" applyNumberFormat="1" applyFont="1" applyFill="1"/>
    <xf numFmtId="168" fontId="0" fillId="0" borderId="0" xfId="4" applyNumberFormat="1" applyFont="1" applyFill="1"/>
    <xf numFmtId="169" fontId="0" fillId="0" borderId="0" xfId="5" applyNumberFormat="1" applyFont="1" applyFill="1"/>
    <xf numFmtId="0" fontId="3" fillId="0" borderId="0" xfId="3" applyFont="1"/>
    <xf numFmtId="168" fontId="3" fillId="0" borderId="0" xfId="3" applyNumberFormat="1" applyFill="1"/>
    <xf numFmtId="164" fontId="3" fillId="0" borderId="0" xfId="3" applyNumberFormat="1" applyFill="1"/>
    <xf numFmtId="165" fontId="0" fillId="0" borderId="0" xfId="4" applyNumberFormat="1" applyFont="1" applyFill="1"/>
    <xf numFmtId="0" fontId="3" fillId="0" borderId="0" xfId="3" applyFill="1" applyAlignment="1">
      <alignment horizontal="center"/>
    </xf>
    <xf numFmtId="10" fontId="3" fillId="0" borderId="0" xfId="3" applyNumberFormat="1" applyFill="1"/>
    <xf numFmtId="10" fontId="3" fillId="0" borderId="0" xfId="4" applyNumberFormat="1"/>
    <xf numFmtId="9" fontId="3" fillId="0" borderId="0" xfId="3" applyNumberFormat="1"/>
    <xf numFmtId="164" fontId="0" fillId="0" borderId="0" xfId="5" applyFont="1"/>
    <xf numFmtId="0" fontId="5" fillId="2" borderId="0" xfId="3" applyFont="1" applyFill="1"/>
    <xf numFmtId="0" fontId="3" fillId="2" borderId="0" xfId="3" applyFill="1"/>
    <xf numFmtId="169" fontId="3" fillId="0" borderId="0" xfId="3" applyNumberFormat="1"/>
    <xf numFmtId="169" fontId="0" fillId="0" borderId="0" xfId="5" applyNumberFormat="1" applyFont="1"/>
    <xf numFmtId="165" fontId="3" fillId="0" borderId="0" xfId="3" applyNumberFormat="1"/>
    <xf numFmtId="0" fontId="3" fillId="0" borderId="1" xfId="3" applyFont="1" applyBorder="1"/>
    <xf numFmtId="0" fontId="3" fillId="0" borderId="1" xfId="3" applyBorder="1"/>
    <xf numFmtId="169" fontId="0" fillId="0" borderId="1" xfId="5" applyNumberFormat="1" applyFont="1" applyBorder="1"/>
    <xf numFmtId="0" fontId="3" fillId="0" borderId="0" xfId="3" applyFont="1" applyBorder="1"/>
    <xf numFmtId="0" fontId="3" fillId="0" borderId="0" xfId="3" applyBorder="1"/>
    <xf numFmtId="169" fontId="0" fillId="0" borderId="0" xfId="5" applyNumberFormat="1" applyFont="1" applyBorder="1"/>
    <xf numFmtId="0" fontId="5" fillId="0" borderId="1" xfId="3" applyFont="1" applyBorder="1"/>
    <xf numFmtId="169" fontId="5" fillId="0" borderId="1" xfId="3" applyNumberFormat="1" applyFont="1" applyBorder="1"/>
    <xf numFmtId="0" fontId="3" fillId="0" borderId="0" xfId="3" applyAlignment="1">
      <alignment horizontal="center"/>
    </xf>
    <xf numFmtId="0" fontId="5" fillId="0" borderId="0" xfId="3" applyFont="1"/>
    <xf numFmtId="44" fontId="0" fillId="0" borderId="0" xfId="1" applyFont="1"/>
    <xf numFmtId="169" fontId="3" fillId="0" borderId="0" xfId="3" applyNumberFormat="1" applyFill="1"/>
    <xf numFmtId="169" fontId="0" fillId="0" borderId="1" xfId="5" applyNumberFormat="1" applyFont="1" applyFill="1" applyBorder="1"/>
    <xf numFmtId="43" fontId="3" fillId="0" borderId="0" xfId="7" applyFont="1"/>
    <xf numFmtId="43" fontId="0" fillId="0" borderId="0" xfId="7" applyFont="1"/>
    <xf numFmtId="43" fontId="0" fillId="0" borderId="0" xfId="7" applyFont="1" applyFill="1"/>
    <xf numFmtId="171" fontId="3" fillId="0" borderId="0" xfId="7" applyNumberFormat="1" applyFont="1"/>
    <xf numFmtId="43" fontId="3" fillId="0" borderId="0" xfId="7" applyFont="1" applyFill="1"/>
    <xf numFmtId="43" fontId="3" fillId="0" borderId="0" xfId="3" applyNumberFormat="1"/>
    <xf numFmtId="171" fontId="3" fillId="0" borderId="1" xfId="3" applyNumberFormat="1" applyBorder="1"/>
    <xf numFmtId="171" fontId="3" fillId="0" borderId="1" xfId="3" applyNumberFormat="1" applyFill="1" applyBorder="1"/>
    <xf numFmtId="171" fontId="3" fillId="0" borderId="0" xfId="7" applyNumberFormat="1" applyFont="1" applyFill="1"/>
    <xf numFmtId="0" fontId="3" fillId="0" borderId="0" xfId="3" applyFill="1" applyBorder="1"/>
    <xf numFmtId="44" fontId="3" fillId="0" borderId="0" xfId="1" applyFont="1" applyFill="1" applyBorder="1"/>
    <xf numFmtId="169" fontId="5" fillId="0" borderId="1" xfId="3" applyNumberFormat="1" applyFont="1" applyFill="1" applyBorder="1"/>
    <xf numFmtId="0" fontId="5" fillId="0" borderId="0" xfId="3" applyFont="1" applyFill="1" applyBorder="1"/>
    <xf numFmtId="0" fontId="5" fillId="0" borderId="1" xfId="3" applyFont="1" applyFill="1" applyBorder="1"/>
    <xf numFmtId="0" fontId="3" fillId="0" borderId="0" xfId="3" applyBorder="1" applyAlignment="1"/>
    <xf numFmtId="172" fontId="3" fillId="0" borderId="0" xfId="3" applyNumberFormat="1" applyFill="1"/>
    <xf numFmtId="0" fontId="1" fillId="0" borderId="0" xfId="0" applyFont="1"/>
    <xf numFmtId="0" fontId="1" fillId="0" borderId="2" xfId="0" applyFont="1" applyBorder="1"/>
    <xf numFmtId="0" fontId="0" fillId="0" borderId="0" xfId="0"/>
    <xf numFmtId="0" fontId="12" fillId="0" borderId="0" xfId="0" applyFont="1"/>
    <xf numFmtId="0" fontId="3" fillId="0" borderId="0" xfId="3" applyFont="1"/>
    <xf numFmtId="0" fontId="2" fillId="0" borderId="0" xfId="0" applyFont="1"/>
    <xf numFmtId="168" fontId="0" fillId="0" borderId="0" xfId="0" applyNumberFormat="1"/>
    <xf numFmtId="0" fontId="8" fillId="0" borderId="0" xfId="0" applyFont="1"/>
    <xf numFmtId="0" fontId="7" fillId="0" borderId="0" xfId="0" applyFont="1"/>
    <xf numFmtId="0" fontId="10" fillId="0" borderId="0" xfId="0" applyFont="1"/>
    <xf numFmtId="1" fontId="0" fillId="0" borderId="0" xfId="0" applyNumberFormat="1"/>
    <xf numFmtId="170" fontId="8" fillId="0" borderId="0" xfId="0" applyNumberFormat="1" applyFont="1"/>
    <xf numFmtId="170" fontId="10" fillId="0" borderId="0" xfId="0" applyNumberFormat="1" applyFont="1"/>
    <xf numFmtId="0" fontId="5" fillId="0" borderId="0" xfId="3" applyFont="1"/>
    <xf numFmtId="0" fontId="0" fillId="0" borderId="2" xfId="0" applyBorder="1"/>
    <xf numFmtId="0" fontId="0" fillId="0" borderId="2" xfId="0" applyFont="1" applyBorder="1"/>
    <xf numFmtId="0" fontId="10" fillId="0" borderId="2" xfId="0" applyFont="1" applyBorder="1"/>
    <xf numFmtId="0" fontId="9" fillId="0" borderId="0" xfId="0" applyFont="1"/>
    <xf numFmtId="0" fontId="0" fillId="0" borderId="0" xfId="0" applyBorder="1"/>
    <xf numFmtId="0" fontId="11" fillId="0" borderId="2" xfId="0" applyFont="1" applyBorder="1"/>
    <xf numFmtId="0" fontId="120" fillId="0" borderId="0" xfId="0" applyFont="1"/>
    <xf numFmtId="0" fontId="0" fillId="0" borderId="0" xfId="0" applyFont="1"/>
    <xf numFmtId="1" fontId="3" fillId="0" borderId="0" xfId="3" applyNumberFormat="1"/>
    <xf numFmtId="168" fontId="3" fillId="0" borderId="0" xfId="2" applyNumberFormat="1" applyFont="1"/>
    <xf numFmtId="1" fontId="3" fillId="0" borderId="0" xfId="3" applyNumberFormat="1" applyFill="1"/>
    <xf numFmtId="0" fontId="123" fillId="0" borderId="40" xfId="3751" applyFont="1" applyBorder="1" applyAlignment="1">
      <alignment horizontal="center" vertical="center" wrapText="1"/>
    </xf>
    <xf numFmtId="0" fontId="124" fillId="0" borderId="41" xfId="3751" applyFont="1" applyBorder="1" applyAlignment="1">
      <alignment vertical="center" wrapText="1"/>
    </xf>
    <xf numFmtId="0" fontId="1" fillId="0" borderId="0" xfId="3751"/>
    <xf numFmtId="0" fontId="124" fillId="0" borderId="42" xfId="3751" applyFont="1" applyBorder="1" applyAlignment="1">
      <alignment horizontal="left" vertical="center" wrapText="1" indent="3"/>
    </xf>
    <xf numFmtId="0" fontId="124" fillId="0" borderId="43" xfId="3751" applyFont="1" applyBorder="1" applyAlignment="1">
      <alignment vertical="center" wrapText="1"/>
    </xf>
    <xf numFmtId="0" fontId="124" fillId="0" borderId="42" xfId="3751" applyFont="1" applyBorder="1" applyAlignment="1">
      <alignment horizontal="left" vertical="center" wrapText="1" indent="1"/>
    </xf>
    <xf numFmtId="177" fontId="124" fillId="0" borderId="43" xfId="3751" applyNumberFormat="1" applyFont="1" applyBorder="1" applyAlignment="1">
      <alignment vertical="center" wrapText="1"/>
    </xf>
    <xf numFmtId="172" fontId="124" fillId="0" borderId="42" xfId="3751" applyNumberFormat="1" applyFont="1" applyBorder="1" applyAlignment="1">
      <alignment vertical="center" wrapText="1"/>
    </xf>
    <xf numFmtId="172" fontId="124" fillId="0" borderId="43" xfId="3751" applyNumberFormat="1" applyFont="1" applyBorder="1" applyAlignment="1">
      <alignment vertical="center" wrapText="1"/>
    </xf>
    <xf numFmtId="1" fontId="124" fillId="0" borderId="43" xfId="3751" applyNumberFormat="1" applyFont="1" applyBorder="1" applyAlignment="1">
      <alignment vertical="center" wrapText="1"/>
    </xf>
    <xf numFmtId="0" fontId="123" fillId="0" borderId="42" xfId="3751" applyFont="1" applyBorder="1" applyAlignment="1">
      <alignment horizontal="left" vertical="center" wrapText="1" indent="1"/>
    </xf>
    <xf numFmtId="0" fontId="124" fillId="0" borderId="43" xfId="3751" applyFont="1" applyBorder="1" applyAlignment="1">
      <alignment horizontal="center" vertical="center" wrapText="1"/>
    </xf>
    <xf numFmtId="0" fontId="123" fillId="0" borderId="42" xfId="3751" applyFont="1" applyBorder="1" applyAlignment="1">
      <alignment vertical="center" wrapText="1"/>
    </xf>
    <xf numFmtId="0" fontId="124" fillId="0" borderId="0" xfId="3751" applyFont="1" applyBorder="1" applyAlignment="1">
      <alignment vertical="center" wrapText="1"/>
    </xf>
    <xf numFmtId="0" fontId="124" fillId="0" borderId="0" xfId="3751" applyFont="1" applyBorder="1" applyAlignment="1">
      <alignment horizontal="left" vertical="center" wrapText="1" indent="3"/>
    </xf>
    <xf numFmtId="177" fontId="124" fillId="0" borderId="0" xfId="3751" applyNumberFormat="1" applyFont="1" applyBorder="1" applyAlignment="1">
      <alignment vertical="center" wrapText="1"/>
    </xf>
    <xf numFmtId="1" fontId="124" fillId="0" borderId="0" xfId="3751" applyNumberFormat="1" applyFont="1" applyBorder="1" applyAlignment="1">
      <alignment vertical="center" wrapText="1"/>
    </xf>
    <xf numFmtId="0" fontId="1" fillId="0" borderId="47" xfId="3751" applyBorder="1" applyAlignment="1">
      <alignment vertical="center" wrapText="1"/>
    </xf>
    <xf numFmtId="169" fontId="0" fillId="3" borderId="0" xfId="5" applyNumberFormat="1" applyFont="1" applyFill="1"/>
    <xf numFmtId="198" fontId="3" fillId="0" borderId="0" xfId="7" applyNumberFormat="1" applyFont="1" applyFill="1"/>
    <xf numFmtId="177" fontId="3" fillId="0" borderId="0" xfId="3" applyNumberFormat="1"/>
    <xf numFmtId="171" fontId="3" fillId="0" borderId="0" xfId="3" applyNumberFormat="1"/>
    <xf numFmtId="9" fontId="0" fillId="0" borderId="0" xfId="2" applyFont="1"/>
    <xf numFmtId="9" fontId="5" fillId="0" borderId="0" xfId="3" applyNumberFormat="1" applyFont="1" applyFill="1" applyBorder="1"/>
    <xf numFmtId="0" fontId="3" fillId="98" borderId="0" xfId="3" applyFill="1"/>
    <xf numFmtId="169" fontId="0" fillId="98" borderId="0" xfId="5" applyNumberFormat="1" applyFont="1" applyFill="1"/>
    <xf numFmtId="0" fontId="44" fillId="0" borderId="0" xfId="2700"/>
    <xf numFmtId="0" fontId="126" fillId="99" borderId="0" xfId="3752" applyFont="1" applyFill="1" applyBorder="1" applyAlignment="1">
      <alignment horizontal="left" vertical="top"/>
    </xf>
    <xf numFmtId="0" fontId="126" fillId="99" borderId="0" xfId="3753" applyFill="1" applyBorder="1" applyAlignment="1">
      <alignment horizontal="left" vertical="top"/>
    </xf>
    <xf numFmtId="0" fontId="127" fillId="99" borderId="0" xfId="3752" applyFont="1" applyFill="1" applyBorder="1" applyAlignment="1">
      <alignment horizontal="left" vertical="top"/>
    </xf>
    <xf numFmtId="0" fontId="126" fillId="99" borderId="0" xfId="3752" applyFill="1" applyBorder="1" applyAlignment="1">
      <alignment horizontal="left" vertical="top"/>
    </xf>
    <xf numFmtId="2" fontId="44" fillId="0" borderId="0" xfId="2700" applyNumberFormat="1"/>
    <xf numFmtId="8" fontId="126" fillId="99" borderId="0" xfId="3752" applyNumberFormat="1" applyFill="1" applyBorder="1" applyAlignment="1">
      <alignment horizontal="left" vertical="top"/>
    </xf>
    <xf numFmtId="177" fontId="44" fillId="0" borderId="43" xfId="3752" applyNumberFormat="1" applyFont="1" applyBorder="1" applyAlignment="1">
      <alignment horizontal="center" vertical="top" wrapText="1"/>
    </xf>
    <xf numFmtId="177" fontId="44" fillId="0" borderId="0" xfId="2700" applyNumberFormat="1"/>
    <xf numFmtId="0" fontId="128" fillId="0" borderId="0" xfId="3752" applyFont="1"/>
    <xf numFmtId="0" fontId="129" fillId="0" borderId="0" xfId="2700" applyFont="1" applyAlignment="1">
      <alignment horizontal="center" wrapText="1"/>
    </xf>
    <xf numFmtId="0" fontId="129" fillId="0" borderId="0" xfId="2700" applyFont="1" applyAlignment="1">
      <alignment horizontal="center"/>
    </xf>
    <xf numFmtId="177" fontId="44" fillId="0" borderId="0" xfId="2700" applyNumberFormat="1" applyAlignment="1">
      <alignment horizontal="center"/>
    </xf>
    <xf numFmtId="0" fontId="44" fillId="0" borderId="0" xfId="2700" applyAlignment="1">
      <alignment horizontal="center"/>
    </xf>
    <xf numFmtId="2" fontId="44" fillId="0" borderId="0" xfId="2700" applyNumberFormat="1" applyAlignment="1">
      <alignment horizontal="center"/>
    </xf>
    <xf numFmtId="0" fontId="3" fillId="98" borderId="0" xfId="3" applyFont="1" applyFill="1"/>
    <xf numFmtId="6" fontId="3" fillId="0" borderId="0" xfId="3" applyNumberFormat="1" applyFill="1"/>
    <xf numFmtId="6" fontId="3" fillId="0" borderId="0" xfId="3" applyNumberFormat="1"/>
    <xf numFmtId="169" fontId="3" fillId="2" borderId="0" xfId="3" applyNumberFormat="1" applyFill="1"/>
    <xf numFmtId="0" fontId="3" fillId="3" borderId="0" xfId="3" applyFill="1"/>
    <xf numFmtId="169" fontId="0" fillId="0" borderId="0" xfId="0" applyNumberFormat="1"/>
    <xf numFmtId="0" fontId="44" fillId="4" borderId="0" xfId="2700" applyFill="1"/>
    <xf numFmtId="3" fontId="126" fillId="4" borderId="0" xfId="3752" applyNumberFormat="1" applyFont="1" applyFill="1" applyBorder="1" applyAlignment="1">
      <alignment horizontal="left" vertical="top"/>
    </xf>
    <xf numFmtId="164" fontId="2" fillId="0" borderId="0" xfId="5" applyFont="1"/>
    <xf numFmtId="1" fontId="5" fillId="0" borderId="0" xfId="3" applyNumberFormat="1" applyFont="1"/>
    <xf numFmtId="9" fontId="3" fillId="4" borderId="0" xfId="3" applyNumberFormat="1" applyFill="1"/>
    <xf numFmtId="1" fontId="3" fillId="0" borderId="0" xfId="3" applyNumberFormat="1" applyAlignment="1">
      <alignment horizontal="right"/>
    </xf>
    <xf numFmtId="1" fontId="2" fillId="0" borderId="0" xfId="0" applyNumberFormat="1" applyFont="1"/>
    <xf numFmtId="1" fontId="3" fillId="3" borderId="0" xfId="3" applyNumberFormat="1" applyFill="1"/>
    <xf numFmtId="0" fontId="8" fillId="0" borderId="0" xfId="0" applyFont="1" applyAlignment="1">
      <alignment horizontal="center"/>
    </xf>
    <xf numFmtId="1" fontId="3" fillId="0" borderId="0" xfId="3" applyNumberFormat="1" applyAlignment="1">
      <alignment horizontal="center"/>
    </xf>
    <xf numFmtId="171" fontId="0" fillId="0" borderId="0" xfId="7" applyNumberFormat="1" applyFont="1" applyAlignment="1">
      <alignment horizontal="center"/>
    </xf>
    <xf numFmtId="10" fontId="3" fillId="0" borderId="0" xfId="3" applyNumberFormat="1" applyAlignment="1">
      <alignment horizontal="center"/>
    </xf>
    <xf numFmtId="9" fontId="3" fillId="0" borderId="0" xfId="3" applyNumberFormat="1" applyAlignment="1">
      <alignment horizontal="center"/>
    </xf>
    <xf numFmtId="171" fontId="3" fillId="0" borderId="0" xfId="7" applyNumberFormat="1" applyFont="1" applyFill="1" applyAlignment="1">
      <alignment horizontal="center"/>
    </xf>
    <xf numFmtId="170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9" fontId="3" fillId="4" borderId="0" xfId="3" applyNumberFormat="1" applyFill="1" applyAlignment="1">
      <alignment horizontal="center"/>
    </xf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 applyFill="1" applyAlignment="1">
      <alignment horizontal="center"/>
    </xf>
    <xf numFmtId="0" fontId="125" fillId="0" borderId="44" xfId="3751" applyFont="1" applyBorder="1" applyAlignment="1">
      <alignment vertical="center" wrapText="1"/>
    </xf>
    <xf numFmtId="0" fontId="125" fillId="0" borderId="45" xfId="3751" applyFont="1" applyBorder="1" applyAlignment="1">
      <alignment vertical="center" wrapText="1"/>
    </xf>
    <xf numFmtId="0" fontId="125" fillId="0" borderId="46" xfId="3751" applyFont="1" applyBorder="1" applyAlignment="1">
      <alignment vertical="center" wrapText="1"/>
    </xf>
  </cellXfs>
  <cellStyles count="3756">
    <cellStyle name=" 1" xfId="9"/>
    <cellStyle name=" 1 2" xfId="10"/>
    <cellStyle name=" 1 3" xfId="11"/>
    <cellStyle name="¢/KW.h (,2)" xfId="13"/>
    <cellStyle name="¢/KW.h (,4)" xfId="14"/>
    <cellStyle name="$/KW/mo (,2)" xfId="12"/>
    <cellStyle name="20% - Accent1 10" xfId="15"/>
    <cellStyle name="20% - Accent1 2" xfId="16"/>
    <cellStyle name="20% - Accent1 2 2" xfId="17"/>
    <cellStyle name="20% - Accent1 2 2 2" xfId="18"/>
    <cellStyle name="20% - Accent1 2 2 2 2" xfId="19"/>
    <cellStyle name="20% - Accent1 2 2 2 2 2" xfId="3738"/>
    <cellStyle name="20% - Accent1 2 2 2 3" xfId="20"/>
    <cellStyle name="20% - Accent1 2 2 2 4" xfId="21"/>
    <cellStyle name="20% - Accent1 2 2 2 5" xfId="3715"/>
    <cellStyle name="20% - Accent1 2 2 3" xfId="22"/>
    <cellStyle name="20% - Accent1 2 2 3 2" xfId="3727"/>
    <cellStyle name="20% - Accent1 2 2 4" xfId="23"/>
    <cellStyle name="20% - Accent1 2 2 5" xfId="24"/>
    <cellStyle name="20% - Accent1 2 2 6" xfId="3598"/>
    <cellStyle name="20% - Accent1 2 3" xfId="25"/>
    <cellStyle name="20% - Accent1 2 3 2" xfId="26"/>
    <cellStyle name="20% - Accent1 2 4" xfId="27"/>
    <cellStyle name="20% - Accent1 2 4 2" xfId="28"/>
    <cellStyle name="20% - Accent1 2 4 3" xfId="29"/>
    <cellStyle name="20% - Accent1 2 5" xfId="30"/>
    <cellStyle name="20% - Accent1 2 6" xfId="31"/>
    <cellStyle name="20% - Accent1 2 7" xfId="32"/>
    <cellStyle name="20% - Accent1 2 8" xfId="3597"/>
    <cellStyle name="20% - Accent1 2_additional cost reductions" xfId="33"/>
    <cellStyle name="20% - Accent1 3" xfId="34"/>
    <cellStyle name="20% - Accent1 3 2" xfId="35"/>
    <cellStyle name="20% - Accent1 3 2 2" xfId="36"/>
    <cellStyle name="20% - Accent1 3 2 3" xfId="37"/>
    <cellStyle name="20% - Accent1 3 2 4" xfId="38"/>
    <cellStyle name="20% - Accent1 3 2 5" xfId="39"/>
    <cellStyle name="20% - Accent1 3 3" xfId="40"/>
    <cellStyle name="20% - Accent1 3 4" xfId="41"/>
    <cellStyle name="20% - Accent1 3 5" xfId="42"/>
    <cellStyle name="20% - Accent1 4" xfId="43"/>
    <cellStyle name="20% - Accent1 4 2" xfId="44"/>
    <cellStyle name="20% - Accent1 4 2 2" xfId="45"/>
    <cellStyle name="20% - Accent1 4 2 3" xfId="46"/>
    <cellStyle name="20% - Accent1 4 2 4" xfId="47"/>
    <cellStyle name="20% - Accent1 4 3" xfId="48"/>
    <cellStyle name="20% - Accent1 4 4" xfId="49"/>
    <cellStyle name="20% - Accent1 4 5" xfId="50"/>
    <cellStyle name="20% - Accent1 5" xfId="51"/>
    <cellStyle name="20% - Accent1 5 2" xfId="52"/>
    <cellStyle name="20% - Accent1 5 3" xfId="53"/>
    <cellStyle name="20% - Accent1 5 4" xfId="54"/>
    <cellStyle name="20% - Accent1 5 5" xfId="55"/>
    <cellStyle name="20% - Accent1 6" xfId="56"/>
    <cellStyle name="20% - Accent1 6 2" xfId="57"/>
    <cellStyle name="20% - Accent1 6 2 2" xfId="58"/>
    <cellStyle name="20% - Accent1 6 2 3" xfId="59"/>
    <cellStyle name="20% - Accent1 6 2 4" xfId="60"/>
    <cellStyle name="20% - Accent1 6 3" xfId="61"/>
    <cellStyle name="20% - Accent1 6 3 2" xfId="62"/>
    <cellStyle name="20% - Accent1 6 3 2 2" xfId="63"/>
    <cellStyle name="20% - Accent1 6 3 2 2 2" xfId="64"/>
    <cellStyle name="20% - Accent1 6 3 2 3" xfId="65"/>
    <cellStyle name="20% - Accent1 6 3 3" xfId="66"/>
    <cellStyle name="20% - Accent1 6 3 3 2" xfId="67"/>
    <cellStyle name="20% - Accent1 6 3 4" xfId="68"/>
    <cellStyle name="20% - Accent1 6 3 4 2" xfId="69"/>
    <cellStyle name="20% - Accent1 6 3 5" xfId="70"/>
    <cellStyle name="20% - Accent1 6 4" xfId="71"/>
    <cellStyle name="20% - Accent1 6 5" xfId="72"/>
    <cellStyle name="20% - Accent1 6 6" xfId="73"/>
    <cellStyle name="20% - Accent1 7" xfId="74"/>
    <cellStyle name="20% - Accent1 7 2" xfId="75"/>
    <cellStyle name="20% - Accent1 7 3" xfId="76"/>
    <cellStyle name="20% - Accent1 7 4" xfId="77"/>
    <cellStyle name="20% - Accent1 7 5" xfId="78"/>
    <cellStyle name="20% - Accent1 8" xfId="79"/>
    <cellStyle name="20% - Accent1 8 2" xfId="80"/>
    <cellStyle name="20% - Accent1 8 3" xfId="81"/>
    <cellStyle name="20% - Accent1 8 4" xfId="82"/>
    <cellStyle name="20% - Accent1 8 5" xfId="83"/>
    <cellStyle name="20% - Accent1 9" xfId="84"/>
    <cellStyle name="20% - Accent1 9 2" xfId="85"/>
    <cellStyle name="20% - Accent1 9 3" xfId="86"/>
    <cellStyle name="20% - Accent1 9 4" xfId="87"/>
    <cellStyle name="20% - Accent1 9 5" xfId="88"/>
    <cellStyle name="20% - Accent2 10" xfId="89"/>
    <cellStyle name="20% - Accent2 2" xfId="90"/>
    <cellStyle name="20% - Accent2 2 2" xfId="91"/>
    <cellStyle name="20% - Accent2 2 2 2" xfId="92"/>
    <cellStyle name="20% - Accent2 2 2 2 2" xfId="93"/>
    <cellStyle name="20% - Accent2 2 2 2 2 2" xfId="3739"/>
    <cellStyle name="20% - Accent2 2 2 2 3" xfId="94"/>
    <cellStyle name="20% - Accent2 2 2 2 4" xfId="95"/>
    <cellStyle name="20% - Accent2 2 2 2 5" xfId="3716"/>
    <cellStyle name="20% - Accent2 2 2 3" xfId="96"/>
    <cellStyle name="20% - Accent2 2 2 3 2" xfId="3728"/>
    <cellStyle name="20% - Accent2 2 2 4" xfId="97"/>
    <cellStyle name="20% - Accent2 2 2 5" xfId="98"/>
    <cellStyle name="20% - Accent2 2 2 6" xfId="3600"/>
    <cellStyle name="20% - Accent2 2 3" xfId="99"/>
    <cellStyle name="20% - Accent2 2 3 2" xfId="100"/>
    <cellStyle name="20% - Accent2 2 4" xfId="3599"/>
    <cellStyle name="20% - Accent2 2_additional cost reductions" xfId="101"/>
    <cellStyle name="20% - Accent2 3" xfId="102"/>
    <cellStyle name="20% - Accent2 3 2" xfId="103"/>
    <cellStyle name="20% - Accent2 3 2 2" xfId="104"/>
    <cellStyle name="20% - Accent2 3 2 3" xfId="105"/>
    <cellStyle name="20% - Accent2 3 2 4" xfId="106"/>
    <cellStyle name="20% - Accent2 3 3" xfId="107"/>
    <cellStyle name="20% - Accent2 3 4" xfId="108"/>
    <cellStyle name="20% - Accent2 3 5" xfId="109"/>
    <cellStyle name="20% - Accent2 4" xfId="110"/>
    <cellStyle name="20% - Accent2 4 2" xfId="111"/>
    <cellStyle name="20% - Accent2 4 2 2" xfId="112"/>
    <cellStyle name="20% - Accent2 4 2 3" xfId="113"/>
    <cellStyle name="20% - Accent2 4 2 4" xfId="114"/>
    <cellStyle name="20% - Accent2 4 3" xfId="115"/>
    <cellStyle name="20% - Accent2 4 3 2" xfId="116"/>
    <cellStyle name="20% - Accent2 4 3 2 2" xfId="117"/>
    <cellStyle name="20% - Accent2 4 3 2 2 2" xfId="118"/>
    <cellStyle name="20% - Accent2 4 3 2 3" xfId="119"/>
    <cellStyle name="20% - Accent2 4 3 3" xfId="120"/>
    <cellStyle name="20% - Accent2 4 3 3 2" xfId="121"/>
    <cellStyle name="20% - Accent2 4 3 4" xfId="122"/>
    <cellStyle name="20% - Accent2 4 3 4 2" xfId="123"/>
    <cellStyle name="20% - Accent2 4 3 5" xfId="124"/>
    <cellStyle name="20% - Accent2 4 4" xfId="125"/>
    <cellStyle name="20% - Accent2 4 5" xfId="126"/>
    <cellStyle name="20% - Accent2 4 6" xfId="127"/>
    <cellStyle name="20% - Accent2 5" xfId="128"/>
    <cellStyle name="20% - Accent2 5 2" xfId="129"/>
    <cellStyle name="20% - Accent2 5 3" xfId="130"/>
    <cellStyle name="20% - Accent2 5 4" xfId="131"/>
    <cellStyle name="20% - Accent2 5 5" xfId="132"/>
    <cellStyle name="20% - Accent2 6" xfId="133"/>
    <cellStyle name="20% - Accent2 6 2" xfId="134"/>
    <cellStyle name="20% - Accent2 6 3" xfId="135"/>
    <cellStyle name="20% - Accent2 6 4" xfId="136"/>
    <cellStyle name="20% - Accent2 6 5" xfId="137"/>
    <cellStyle name="20% - Accent2 7" xfId="138"/>
    <cellStyle name="20% - Accent2 7 2" xfId="139"/>
    <cellStyle name="20% - Accent2 7 3" xfId="140"/>
    <cellStyle name="20% - Accent2 7 4" xfId="141"/>
    <cellStyle name="20% - Accent2 7 5" xfId="142"/>
    <cellStyle name="20% - Accent2 8" xfId="143"/>
    <cellStyle name="20% - Accent2 8 2" xfId="144"/>
    <cellStyle name="20% - Accent2 8 3" xfId="145"/>
    <cellStyle name="20% - Accent2 8 4" xfId="146"/>
    <cellStyle name="20% - Accent2 8 5" xfId="147"/>
    <cellStyle name="20% - Accent2 9" xfId="148"/>
    <cellStyle name="20% - Accent2 9 2" xfId="149"/>
    <cellStyle name="20% - Accent3 10" xfId="150"/>
    <cellStyle name="20% - Accent3 2" xfId="151"/>
    <cellStyle name="20% - Accent3 2 2" xfId="152"/>
    <cellStyle name="20% - Accent3 2 2 2" xfId="153"/>
    <cellStyle name="20% - Accent3 2 2 2 2" xfId="154"/>
    <cellStyle name="20% - Accent3 2 2 2 2 2" xfId="3740"/>
    <cellStyle name="20% - Accent3 2 2 2 3" xfId="155"/>
    <cellStyle name="20% - Accent3 2 2 2 4" xfId="156"/>
    <cellStyle name="20% - Accent3 2 2 2 5" xfId="3717"/>
    <cellStyle name="20% - Accent3 2 2 3" xfId="157"/>
    <cellStyle name="20% - Accent3 2 2 3 2" xfId="3729"/>
    <cellStyle name="20% - Accent3 2 2 4" xfId="158"/>
    <cellStyle name="20% - Accent3 2 2 5" xfId="159"/>
    <cellStyle name="20% - Accent3 2 2 6" xfId="3602"/>
    <cellStyle name="20% - Accent3 2 3" xfId="160"/>
    <cellStyle name="20% - Accent3 2 3 2" xfId="161"/>
    <cellStyle name="20% - Accent3 2 4" xfId="3601"/>
    <cellStyle name="20% - Accent3 2_additional cost reductions" xfId="162"/>
    <cellStyle name="20% - Accent3 3" xfId="163"/>
    <cellStyle name="20% - Accent3 3 2" xfId="164"/>
    <cellStyle name="20% - Accent3 3 2 2" xfId="165"/>
    <cellStyle name="20% - Accent3 3 2 3" xfId="166"/>
    <cellStyle name="20% - Accent3 3 2 4" xfId="167"/>
    <cellStyle name="20% - Accent3 3 3" xfId="168"/>
    <cellStyle name="20% - Accent3 3 4" xfId="169"/>
    <cellStyle name="20% - Accent3 3 5" xfId="170"/>
    <cellStyle name="20% - Accent3 4" xfId="171"/>
    <cellStyle name="20% - Accent3 4 2" xfId="172"/>
    <cellStyle name="20% - Accent3 4 2 2" xfId="173"/>
    <cellStyle name="20% - Accent3 4 2 3" xfId="174"/>
    <cellStyle name="20% - Accent3 4 2 4" xfId="175"/>
    <cellStyle name="20% - Accent3 4 3" xfId="176"/>
    <cellStyle name="20% - Accent3 4 3 2" xfId="177"/>
    <cellStyle name="20% - Accent3 4 3 2 2" xfId="178"/>
    <cellStyle name="20% - Accent3 4 3 2 2 2" xfId="179"/>
    <cellStyle name="20% - Accent3 4 3 2 3" xfId="180"/>
    <cellStyle name="20% - Accent3 4 3 3" xfId="181"/>
    <cellStyle name="20% - Accent3 4 3 3 2" xfId="182"/>
    <cellStyle name="20% - Accent3 4 3 4" xfId="183"/>
    <cellStyle name="20% - Accent3 4 3 4 2" xfId="184"/>
    <cellStyle name="20% - Accent3 4 3 5" xfId="185"/>
    <cellStyle name="20% - Accent3 4 4" xfId="186"/>
    <cellStyle name="20% - Accent3 4 5" xfId="187"/>
    <cellStyle name="20% - Accent3 4 6" xfId="188"/>
    <cellStyle name="20% - Accent3 5" xfId="189"/>
    <cellStyle name="20% - Accent3 5 2" xfId="190"/>
    <cellStyle name="20% - Accent3 5 3" xfId="191"/>
    <cellStyle name="20% - Accent3 5 4" xfId="192"/>
    <cellStyle name="20% - Accent3 5 5" xfId="193"/>
    <cellStyle name="20% - Accent3 6" xfId="194"/>
    <cellStyle name="20% - Accent3 6 2" xfId="195"/>
    <cellStyle name="20% - Accent3 6 3" xfId="196"/>
    <cellStyle name="20% - Accent3 6 4" xfId="197"/>
    <cellStyle name="20% - Accent3 6 5" xfId="198"/>
    <cellStyle name="20% - Accent3 7" xfId="199"/>
    <cellStyle name="20% - Accent3 7 2" xfId="200"/>
    <cellStyle name="20% - Accent3 7 3" xfId="201"/>
    <cellStyle name="20% - Accent3 7 4" xfId="202"/>
    <cellStyle name="20% - Accent3 7 5" xfId="203"/>
    <cellStyle name="20% - Accent3 8" xfId="204"/>
    <cellStyle name="20% - Accent3 8 2" xfId="205"/>
    <cellStyle name="20% - Accent3 8 3" xfId="206"/>
    <cellStyle name="20% - Accent3 8 4" xfId="207"/>
    <cellStyle name="20% - Accent3 8 5" xfId="208"/>
    <cellStyle name="20% - Accent3 9" xfId="209"/>
    <cellStyle name="20% - Accent3 9 2" xfId="210"/>
    <cellStyle name="20% - Accent4 10" xfId="211"/>
    <cellStyle name="20% - Accent4 2" xfId="212"/>
    <cellStyle name="20% - Accent4 2 2" xfId="213"/>
    <cellStyle name="20% - Accent4 2 2 2" xfId="214"/>
    <cellStyle name="20% - Accent4 2 2 2 2" xfId="215"/>
    <cellStyle name="20% - Accent4 2 2 2 2 2" xfId="3741"/>
    <cellStyle name="20% - Accent4 2 2 2 3" xfId="216"/>
    <cellStyle name="20% - Accent4 2 2 2 4" xfId="217"/>
    <cellStyle name="20% - Accent4 2 2 2 5" xfId="3718"/>
    <cellStyle name="20% - Accent4 2 2 3" xfId="218"/>
    <cellStyle name="20% - Accent4 2 2 3 2" xfId="3730"/>
    <cellStyle name="20% - Accent4 2 2 4" xfId="219"/>
    <cellStyle name="20% - Accent4 2 2 5" xfId="220"/>
    <cellStyle name="20% - Accent4 2 2 6" xfId="3604"/>
    <cellStyle name="20% - Accent4 2 3" xfId="221"/>
    <cellStyle name="20% - Accent4 2 3 2" xfId="222"/>
    <cellStyle name="20% - Accent4 2 4" xfId="3603"/>
    <cellStyle name="20% - Accent4 2_additional cost reductions" xfId="223"/>
    <cellStyle name="20% - Accent4 3" xfId="224"/>
    <cellStyle name="20% - Accent4 3 2" xfId="225"/>
    <cellStyle name="20% - Accent4 3 2 2" xfId="226"/>
    <cellStyle name="20% - Accent4 3 2 3" xfId="227"/>
    <cellStyle name="20% - Accent4 3 2 4" xfId="228"/>
    <cellStyle name="20% - Accent4 3 3" xfId="229"/>
    <cellStyle name="20% - Accent4 3 4" xfId="230"/>
    <cellStyle name="20% - Accent4 3 5" xfId="231"/>
    <cellStyle name="20% - Accent4 4" xfId="232"/>
    <cellStyle name="20% - Accent4 4 2" xfId="233"/>
    <cellStyle name="20% - Accent4 4 2 2" xfId="234"/>
    <cellStyle name="20% - Accent4 4 2 3" xfId="235"/>
    <cellStyle name="20% - Accent4 4 2 4" xfId="236"/>
    <cellStyle name="20% - Accent4 4 3" xfId="237"/>
    <cellStyle name="20% - Accent4 4 3 2" xfId="238"/>
    <cellStyle name="20% - Accent4 4 3 2 2" xfId="239"/>
    <cellStyle name="20% - Accent4 4 3 2 2 2" xfId="240"/>
    <cellStyle name="20% - Accent4 4 3 2 3" xfId="241"/>
    <cellStyle name="20% - Accent4 4 3 3" xfId="242"/>
    <cellStyle name="20% - Accent4 4 3 3 2" xfId="243"/>
    <cellStyle name="20% - Accent4 4 3 4" xfId="244"/>
    <cellStyle name="20% - Accent4 4 3 4 2" xfId="245"/>
    <cellStyle name="20% - Accent4 4 3 5" xfId="246"/>
    <cellStyle name="20% - Accent4 4 4" xfId="247"/>
    <cellStyle name="20% - Accent4 4 5" xfId="248"/>
    <cellStyle name="20% - Accent4 4 6" xfId="249"/>
    <cellStyle name="20% - Accent4 5" xfId="250"/>
    <cellStyle name="20% - Accent4 5 2" xfId="251"/>
    <cellStyle name="20% - Accent4 5 3" xfId="252"/>
    <cellStyle name="20% - Accent4 5 4" xfId="253"/>
    <cellStyle name="20% - Accent4 5 5" xfId="254"/>
    <cellStyle name="20% - Accent4 6" xfId="255"/>
    <cellStyle name="20% - Accent4 6 2" xfId="256"/>
    <cellStyle name="20% - Accent4 6 3" xfId="257"/>
    <cellStyle name="20% - Accent4 6 4" xfId="258"/>
    <cellStyle name="20% - Accent4 6 5" xfId="259"/>
    <cellStyle name="20% - Accent4 7" xfId="260"/>
    <cellStyle name="20% - Accent4 7 2" xfId="261"/>
    <cellStyle name="20% - Accent4 7 3" xfId="262"/>
    <cellStyle name="20% - Accent4 7 4" xfId="263"/>
    <cellStyle name="20% - Accent4 7 5" xfId="264"/>
    <cellStyle name="20% - Accent4 8" xfId="265"/>
    <cellStyle name="20% - Accent4 8 2" xfId="266"/>
    <cellStyle name="20% - Accent4 8 3" xfId="267"/>
    <cellStyle name="20% - Accent4 8 4" xfId="268"/>
    <cellStyle name="20% - Accent4 8 5" xfId="269"/>
    <cellStyle name="20% - Accent4 9" xfId="270"/>
    <cellStyle name="20% - Accent4 9 2" xfId="271"/>
    <cellStyle name="20% - Accent5 10" xfId="272"/>
    <cellStyle name="20% - Accent5 2" xfId="273"/>
    <cellStyle name="20% - Accent5 2 2" xfId="274"/>
    <cellStyle name="20% - Accent5 2 2 2" xfId="275"/>
    <cellStyle name="20% - Accent5 2 2 2 2" xfId="276"/>
    <cellStyle name="20% - Accent5 2 2 2 3" xfId="277"/>
    <cellStyle name="20% - Accent5 2 2 2 4" xfId="278"/>
    <cellStyle name="20% - Accent5 2 2 3" xfId="279"/>
    <cellStyle name="20% - Accent5 2 2 4" xfId="280"/>
    <cellStyle name="20% - Accent5 2 2 5" xfId="281"/>
    <cellStyle name="20% - Accent5 2 3" xfId="282"/>
    <cellStyle name="20% - Accent5 2 3 2" xfId="283"/>
    <cellStyle name="20% - Accent5 2_additional cost reductions" xfId="284"/>
    <cellStyle name="20% - Accent5 3" xfId="285"/>
    <cellStyle name="20% - Accent5 3 2" xfId="286"/>
    <cellStyle name="20% - Accent5 3 2 2" xfId="287"/>
    <cellStyle name="20% - Accent5 3 2 3" xfId="288"/>
    <cellStyle name="20% - Accent5 3 2 4" xfId="289"/>
    <cellStyle name="20% - Accent5 3 3" xfId="290"/>
    <cellStyle name="20% - Accent5 3 4" xfId="291"/>
    <cellStyle name="20% - Accent5 3 5" xfId="292"/>
    <cellStyle name="20% - Accent5 4" xfId="293"/>
    <cellStyle name="20% - Accent5 4 2" xfId="294"/>
    <cellStyle name="20% - Accent5 4 2 2" xfId="295"/>
    <cellStyle name="20% - Accent5 4 2 3" xfId="296"/>
    <cellStyle name="20% - Accent5 4 2 4" xfId="297"/>
    <cellStyle name="20% - Accent5 4 3" xfId="298"/>
    <cellStyle name="20% - Accent5 4 3 2" xfId="299"/>
    <cellStyle name="20% - Accent5 4 3 2 2" xfId="300"/>
    <cellStyle name="20% - Accent5 4 3 2 2 2" xfId="301"/>
    <cellStyle name="20% - Accent5 4 3 2 3" xfId="302"/>
    <cellStyle name="20% - Accent5 4 3 3" xfId="303"/>
    <cellStyle name="20% - Accent5 4 3 3 2" xfId="304"/>
    <cellStyle name="20% - Accent5 4 3 4" xfId="305"/>
    <cellStyle name="20% - Accent5 4 3 4 2" xfId="306"/>
    <cellStyle name="20% - Accent5 4 3 5" xfId="307"/>
    <cellStyle name="20% - Accent5 4 4" xfId="308"/>
    <cellStyle name="20% - Accent5 4 5" xfId="309"/>
    <cellStyle name="20% - Accent5 4 6" xfId="310"/>
    <cellStyle name="20% - Accent5 5" xfId="311"/>
    <cellStyle name="20% - Accent5 5 2" xfId="312"/>
    <cellStyle name="20% - Accent5 5 3" xfId="313"/>
    <cellStyle name="20% - Accent5 5 4" xfId="314"/>
    <cellStyle name="20% - Accent5 5 5" xfId="315"/>
    <cellStyle name="20% - Accent5 6" xfId="316"/>
    <cellStyle name="20% - Accent5 6 2" xfId="317"/>
    <cellStyle name="20% - Accent5 6 3" xfId="318"/>
    <cellStyle name="20% - Accent5 6 4" xfId="319"/>
    <cellStyle name="20% - Accent5 6 5" xfId="320"/>
    <cellStyle name="20% - Accent5 7" xfId="321"/>
    <cellStyle name="20% - Accent5 7 2" xfId="322"/>
    <cellStyle name="20% - Accent5 7 3" xfId="323"/>
    <cellStyle name="20% - Accent5 7 4" xfId="324"/>
    <cellStyle name="20% - Accent5 7 5" xfId="325"/>
    <cellStyle name="20% - Accent5 8" xfId="326"/>
    <cellStyle name="20% - Accent5 8 2" xfId="327"/>
    <cellStyle name="20% - Accent5 8 3" xfId="328"/>
    <cellStyle name="20% - Accent5 8 4" xfId="329"/>
    <cellStyle name="20% - Accent5 8 5" xfId="330"/>
    <cellStyle name="20% - Accent5 9" xfId="331"/>
    <cellStyle name="20% - Accent5 9 2" xfId="332"/>
    <cellStyle name="20% - Accent6 10" xfId="333"/>
    <cellStyle name="20% - Accent6 2" xfId="334"/>
    <cellStyle name="20% - Accent6 2 2" xfId="335"/>
    <cellStyle name="20% - Accent6 2 2 2" xfId="336"/>
    <cellStyle name="20% - Accent6 2 2 2 2" xfId="337"/>
    <cellStyle name="20% - Accent6 2 2 2 3" xfId="338"/>
    <cellStyle name="20% - Accent6 2 2 2 4" xfId="339"/>
    <cellStyle name="20% - Accent6 2 2 3" xfId="340"/>
    <cellStyle name="20% - Accent6 2 2 4" xfId="341"/>
    <cellStyle name="20% - Accent6 2 2 5" xfId="342"/>
    <cellStyle name="20% - Accent6 2 3" xfId="343"/>
    <cellStyle name="20% - Accent6 2 3 2" xfId="344"/>
    <cellStyle name="20% - Accent6 2_additional cost reductions" xfId="345"/>
    <cellStyle name="20% - Accent6 3" xfId="346"/>
    <cellStyle name="20% - Accent6 3 2" xfId="347"/>
    <cellStyle name="20% - Accent6 3 2 2" xfId="348"/>
    <cellStyle name="20% - Accent6 3 2 3" xfId="349"/>
    <cellStyle name="20% - Accent6 3 2 4" xfId="350"/>
    <cellStyle name="20% - Accent6 3 3" xfId="351"/>
    <cellStyle name="20% - Accent6 3 4" xfId="352"/>
    <cellStyle name="20% - Accent6 3 5" xfId="353"/>
    <cellStyle name="20% - Accent6 4" xfId="354"/>
    <cellStyle name="20% - Accent6 4 2" xfId="355"/>
    <cellStyle name="20% - Accent6 4 2 2" xfId="356"/>
    <cellStyle name="20% - Accent6 4 2 3" xfId="357"/>
    <cellStyle name="20% - Accent6 4 2 4" xfId="358"/>
    <cellStyle name="20% - Accent6 4 3" xfId="359"/>
    <cellStyle name="20% - Accent6 4 3 2" xfId="360"/>
    <cellStyle name="20% - Accent6 4 3 2 2" xfId="361"/>
    <cellStyle name="20% - Accent6 4 3 2 2 2" xfId="362"/>
    <cellStyle name="20% - Accent6 4 3 2 3" xfId="363"/>
    <cellStyle name="20% - Accent6 4 3 3" xfId="364"/>
    <cellStyle name="20% - Accent6 4 3 3 2" xfId="365"/>
    <cellStyle name="20% - Accent6 4 3 4" xfId="366"/>
    <cellStyle name="20% - Accent6 4 3 4 2" xfId="367"/>
    <cellStyle name="20% - Accent6 4 3 5" xfId="368"/>
    <cellStyle name="20% - Accent6 4 4" xfId="369"/>
    <cellStyle name="20% - Accent6 4 5" xfId="370"/>
    <cellStyle name="20% - Accent6 4 6" xfId="371"/>
    <cellStyle name="20% - Accent6 5" xfId="372"/>
    <cellStyle name="20% - Accent6 5 2" xfId="373"/>
    <cellStyle name="20% - Accent6 5 3" xfId="374"/>
    <cellStyle name="20% - Accent6 5 4" xfId="375"/>
    <cellStyle name="20% - Accent6 5 5" xfId="376"/>
    <cellStyle name="20% - Accent6 6" xfId="377"/>
    <cellStyle name="20% - Accent6 6 2" xfId="378"/>
    <cellStyle name="20% - Accent6 6 3" xfId="379"/>
    <cellStyle name="20% - Accent6 6 4" xfId="380"/>
    <cellStyle name="20% - Accent6 6 5" xfId="381"/>
    <cellStyle name="20% - Accent6 7" xfId="382"/>
    <cellStyle name="20% - Accent6 7 2" xfId="383"/>
    <cellStyle name="20% - Accent6 7 3" xfId="384"/>
    <cellStyle name="20% - Accent6 7 4" xfId="385"/>
    <cellStyle name="20% - Accent6 7 5" xfId="386"/>
    <cellStyle name="20% - Accent6 8" xfId="387"/>
    <cellStyle name="20% - Accent6 8 2" xfId="388"/>
    <cellStyle name="20% - Accent6 8 3" xfId="389"/>
    <cellStyle name="20% - Accent6 8 4" xfId="390"/>
    <cellStyle name="20% - Accent6 8 5" xfId="391"/>
    <cellStyle name="20% - Accent6 9" xfId="392"/>
    <cellStyle name="20% - Accent6 9 2" xfId="393"/>
    <cellStyle name="20% - Énfasis1" xfId="394"/>
    <cellStyle name="20% - Énfasis1 2" xfId="395"/>
    <cellStyle name="20% - Énfasis1 2 2" xfId="396"/>
    <cellStyle name="20% - Énfasis1 3" xfId="397"/>
    <cellStyle name="20% - Énfasis2" xfId="398"/>
    <cellStyle name="20% - Énfasis2 2" xfId="399"/>
    <cellStyle name="20% - Énfasis2 2 2" xfId="400"/>
    <cellStyle name="20% - Énfasis2 3" xfId="401"/>
    <cellStyle name="20% - Énfasis3" xfId="402"/>
    <cellStyle name="20% - Énfasis3 2" xfId="403"/>
    <cellStyle name="20% - Énfasis3 2 2" xfId="404"/>
    <cellStyle name="20% - Énfasis3 3" xfId="405"/>
    <cellStyle name="20% - Énfasis4" xfId="406"/>
    <cellStyle name="20% - Énfasis4 2" xfId="407"/>
    <cellStyle name="20% - Énfasis4 2 2" xfId="408"/>
    <cellStyle name="20% - Énfasis4 3" xfId="409"/>
    <cellStyle name="20% - Énfasis5" xfId="410"/>
    <cellStyle name="20% - Énfasis5 2" xfId="411"/>
    <cellStyle name="20% - Énfasis5 2 2" xfId="412"/>
    <cellStyle name="20% - Énfasis5 3" xfId="413"/>
    <cellStyle name="20% - Énfasis6" xfId="414"/>
    <cellStyle name="20% - Énfasis6 2" xfId="415"/>
    <cellStyle name="20% - Énfasis6 2 2" xfId="416"/>
    <cellStyle name="20% - Énfasis6 3" xfId="417"/>
    <cellStyle name="40% - Accent1 10" xfId="418"/>
    <cellStyle name="40% - Accent1 2" xfId="419"/>
    <cellStyle name="40% - Accent1 2 2" xfId="420"/>
    <cellStyle name="40% - Accent1 2 2 2" xfId="421"/>
    <cellStyle name="40% - Accent1 2 2 2 2" xfId="422"/>
    <cellStyle name="40% - Accent1 2 2 2 3" xfId="423"/>
    <cellStyle name="40% - Accent1 2 2 2 4" xfId="424"/>
    <cellStyle name="40% - Accent1 2 2 3" xfId="425"/>
    <cellStyle name="40% - Accent1 2 2 4" xfId="426"/>
    <cellStyle name="40% - Accent1 2 2 5" xfId="427"/>
    <cellStyle name="40% - Accent1 2 3" xfId="428"/>
    <cellStyle name="40% - Accent1 2 3 2" xfId="429"/>
    <cellStyle name="40% - Accent1 2_additional cost reductions" xfId="430"/>
    <cellStyle name="40% - Accent1 3" xfId="431"/>
    <cellStyle name="40% - Accent1 3 2" xfId="432"/>
    <cellStyle name="40% - Accent1 3 2 2" xfId="433"/>
    <cellStyle name="40% - Accent1 3 2 3" xfId="434"/>
    <cellStyle name="40% - Accent1 3 2 4" xfId="435"/>
    <cellStyle name="40% - Accent1 3 3" xfId="436"/>
    <cellStyle name="40% - Accent1 3 4" xfId="437"/>
    <cellStyle name="40% - Accent1 3 5" xfId="438"/>
    <cellStyle name="40% - Accent1 4" xfId="439"/>
    <cellStyle name="40% - Accent1 4 2" xfId="440"/>
    <cellStyle name="40% - Accent1 4 2 2" xfId="441"/>
    <cellStyle name="40% - Accent1 4 2 3" xfId="442"/>
    <cellStyle name="40% - Accent1 4 2 4" xfId="443"/>
    <cellStyle name="40% - Accent1 4 3" xfId="444"/>
    <cellStyle name="40% - Accent1 4 3 2" xfId="445"/>
    <cellStyle name="40% - Accent1 4 3 2 2" xfId="446"/>
    <cellStyle name="40% - Accent1 4 3 2 2 2" xfId="447"/>
    <cellStyle name="40% - Accent1 4 3 2 3" xfId="448"/>
    <cellStyle name="40% - Accent1 4 3 3" xfId="449"/>
    <cellStyle name="40% - Accent1 4 3 3 2" xfId="450"/>
    <cellStyle name="40% - Accent1 4 3 4" xfId="451"/>
    <cellStyle name="40% - Accent1 4 3 4 2" xfId="452"/>
    <cellStyle name="40% - Accent1 4 3 5" xfId="453"/>
    <cellStyle name="40% - Accent1 4 4" xfId="454"/>
    <cellStyle name="40% - Accent1 4 5" xfId="455"/>
    <cellStyle name="40% - Accent1 4 6" xfId="456"/>
    <cellStyle name="40% - Accent1 5" xfId="457"/>
    <cellStyle name="40% - Accent1 5 2" xfId="458"/>
    <cellStyle name="40% - Accent1 5 3" xfId="459"/>
    <cellStyle name="40% - Accent1 5 4" xfId="460"/>
    <cellStyle name="40% - Accent1 5 5" xfId="461"/>
    <cellStyle name="40% - Accent1 6" xfId="462"/>
    <cellStyle name="40% - Accent1 6 2" xfId="463"/>
    <cellStyle name="40% - Accent1 6 3" xfId="464"/>
    <cellStyle name="40% - Accent1 6 4" xfId="465"/>
    <cellStyle name="40% - Accent1 6 5" xfId="466"/>
    <cellStyle name="40% - Accent1 7" xfId="467"/>
    <cellStyle name="40% - Accent1 7 2" xfId="468"/>
    <cellStyle name="40% - Accent1 7 3" xfId="469"/>
    <cellStyle name="40% - Accent1 7 4" xfId="470"/>
    <cellStyle name="40% - Accent1 7 5" xfId="471"/>
    <cellStyle name="40% - Accent1 8" xfId="472"/>
    <cellStyle name="40% - Accent1 8 2" xfId="473"/>
    <cellStyle name="40% - Accent1 8 3" xfId="474"/>
    <cellStyle name="40% - Accent1 8 4" xfId="475"/>
    <cellStyle name="40% - Accent1 8 5" xfId="476"/>
    <cellStyle name="40% - Accent1 9" xfId="477"/>
    <cellStyle name="40% - Accent1 9 2" xfId="478"/>
    <cellStyle name="40% - Accent2 10" xfId="479"/>
    <cellStyle name="40% - Accent2 2" xfId="480"/>
    <cellStyle name="40% - Accent2 2 2" xfId="481"/>
    <cellStyle name="40% - Accent2 2 2 2" xfId="482"/>
    <cellStyle name="40% - Accent2 2 2 2 2" xfId="483"/>
    <cellStyle name="40% - Accent2 2 2 2 3" xfId="484"/>
    <cellStyle name="40% - Accent2 2 2 2 4" xfId="485"/>
    <cellStyle name="40% - Accent2 2 2 3" xfId="486"/>
    <cellStyle name="40% - Accent2 2 2 4" xfId="487"/>
    <cellStyle name="40% - Accent2 2 2 5" xfId="488"/>
    <cellStyle name="40% - Accent2 2 3" xfId="489"/>
    <cellStyle name="40% - Accent2 2 3 2" xfId="490"/>
    <cellStyle name="40% - Accent2 2_additional cost reductions" xfId="491"/>
    <cellStyle name="40% - Accent2 3" xfId="492"/>
    <cellStyle name="40% - Accent2 3 2" xfId="493"/>
    <cellStyle name="40% - Accent2 3 2 2" xfId="494"/>
    <cellStyle name="40% - Accent2 3 2 3" xfId="495"/>
    <cellStyle name="40% - Accent2 3 2 4" xfId="496"/>
    <cellStyle name="40% - Accent2 3 3" xfId="497"/>
    <cellStyle name="40% - Accent2 3 4" xfId="498"/>
    <cellStyle name="40% - Accent2 3 5" xfId="499"/>
    <cellStyle name="40% - Accent2 4" xfId="500"/>
    <cellStyle name="40% - Accent2 4 2" xfId="501"/>
    <cellStyle name="40% - Accent2 4 2 2" xfId="502"/>
    <cellStyle name="40% - Accent2 4 2 3" xfId="503"/>
    <cellStyle name="40% - Accent2 4 2 4" xfId="504"/>
    <cellStyle name="40% - Accent2 4 3" xfId="505"/>
    <cellStyle name="40% - Accent2 4 3 2" xfId="506"/>
    <cellStyle name="40% - Accent2 4 3 2 2" xfId="507"/>
    <cellStyle name="40% - Accent2 4 3 2 2 2" xfId="508"/>
    <cellStyle name="40% - Accent2 4 3 2 3" xfId="509"/>
    <cellStyle name="40% - Accent2 4 3 3" xfId="510"/>
    <cellStyle name="40% - Accent2 4 3 3 2" xfId="511"/>
    <cellStyle name="40% - Accent2 4 3 4" xfId="512"/>
    <cellStyle name="40% - Accent2 4 3 4 2" xfId="513"/>
    <cellStyle name="40% - Accent2 4 3 5" xfId="514"/>
    <cellStyle name="40% - Accent2 4 4" xfId="515"/>
    <cellStyle name="40% - Accent2 4 5" xfId="516"/>
    <cellStyle name="40% - Accent2 4 6" xfId="517"/>
    <cellStyle name="40% - Accent2 5" xfId="518"/>
    <cellStyle name="40% - Accent2 5 2" xfId="519"/>
    <cellStyle name="40% - Accent2 5 3" xfId="520"/>
    <cellStyle name="40% - Accent2 5 4" xfId="521"/>
    <cellStyle name="40% - Accent2 5 5" xfId="522"/>
    <cellStyle name="40% - Accent2 6" xfId="523"/>
    <cellStyle name="40% - Accent2 6 2" xfId="524"/>
    <cellStyle name="40% - Accent2 6 3" xfId="525"/>
    <cellStyle name="40% - Accent2 6 4" xfId="526"/>
    <cellStyle name="40% - Accent2 6 5" xfId="527"/>
    <cellStyle name="40% - Accent2 7" xfId="528"/>
    <cellStyle name="40% - Accent2 8" xfId="529"/>
    <cellStyle name="40% - Accent2 8 2" xfId="530"/>
    <cellStyle name="40% - Accent2 8 3" xfId="531"/>
    <cellStyle name="40% - Accent2 9" xfId="532"/>
    <cellStyle name="40% - Accent3 10" xfId="533"/>
    <cellStyle name="40% - Accent3 2" xfId="534"/>
    <cellStyle name="40% - Accent3 2 2" xfId="535"/>
    <cellStyle name="40% - Accent3 2 2 2" xfId="536"/>
    <cellStyle name="40% - Accent3 2 2 2 2" xfId="537"/>
    <cellStyle name="40% - Accent3 2 2 2 3" xfId="538"/>
    <cellStyle name="40% - Accent3 2 2 2 4" xfId="539"/>
    <cellStyle name="40% - Accent3 2 2 3" xfId="540"/>
    <cellStyle name="40% - Accent3 2 2 4" xfId="541"/>
    <cellStyle name="40% - Accent3 2 2 5" xfId="542"/>
    <cellStyle name="40% - Accent3 2 3" xfId="543"/>
    <cellStyle name="40% - Accent3 2 3 2" xfId="544"/>
    <cellStyle name="40% - Accent3 2_additional cost reductions" xfId="545"/>
    <cellStyle name="40% - Accent3 3" xfId="546"/>
    <cellStyle name="40% - Accent3 3 2" xfId="547"/>
    <cellStyle name="40% - Accent3 3 2 2" xfId="548"/>
    <cellStyle name="40% - Accent3 3 2 3" xfId="549"/>
    <cellStyle name="40% - Accent3 3 2 4" xfId="550"/>
    <cellStyle name="40% - Accent3 3 3" xfId="551"/>
    <cellStyle name="40% - Accent3 3 4" xfId="552"/>
    <cellStyle name="40% - Accent3 3 5" xfId="553"/>
    <cellStyle name="40% - Accent3 4" xfId="554"/>
    <cellStyle name="40% - Accent3 4 2" xfId="555"/>
    <cellStyle name="40% - Accent3 4 2 2" xfId="556"/>
    <cellStyle name="40% - Accent3 4 2 3" xfId="557"/>
    <cellStyle name="40% - Accent3 4 2 4" xfId="558"/>
    <cellStyle name="40% - Accent3 4 3" xfId="559"/>
    <cellStyle name="40% - Accent3 4 3 2" xfId="560"/>
    <cellStyle name="40% - Accent3 4 3 2 2" xfId="561"/>
    <cellStyle name="40% - Accent3 4 3 2 2 2" xfId="562"/>
    <cellStyle name="40% - Accent3 4 3 2 3" xfId="563"/>
    <cellStyle name="40% - Accent3 4 3 3" xfId="564"/>
    <cellStyle name="40% - Accent3 4 3 3 2" xfId="565"/>
    <cellStyle name="40% - Accent3 4 3 4" xfId="566"/>
    <cellStyle name="40% - Accent3 4 3 4 2" xfId="567"/>
    <cellStyle name="40% - Accent3 4 3 5" xfId="568"/>
    <cellStyle name="40% - Accent3 4 4" xfId="569"/>
    <cellStyle name="40% - Accent3 4 5" xfId="570"/>
    <cellStyle name="40% - Accent3 4 6" xfId="571"/>
    <cellStyle name="40% - Accent3 5" xfId="572"/>
    <cellStyle name="40% - Accent3 5 2" xfId="573"/>
    <cellStyle name="40% - Accent3 5 3" xfId="574"/>
    <cellStyle name="40% - Accent3 5 4" xfId="575"/>
    <cellStyle name="40% - Accent3 5 5" xfId="576"/>
    <cellStyle name="40% - Accent3 6" xfId="577"/>
    <cellStyle name="40% - Accent3 6 2" xfId="578"/>
    <cellStyle name="40% - Accent3 6 3" xfId="579"/>
    <cellStyle name="40% - Accent3 6 4" xfId="580"/>
    <cellStyle name="40% - Accent3 6 5" xfId="581"/>
    <cellStyle name="40% - Accent3 7" xfId="582"/>
    <cellStyle name="40% - Accent3 7 2" xfId="583"/>
    <cellStyle name="40% - Accent3 7 3" xfId="584"/>
    <cellStyle name="40% - Accent3 7 4" xfId="585"/>
    <cellStyle name="40% - Accent3 7 5" xfId="586"/>
    <cellStyle name="40% - Accent3 8" xfId="587"/>
    <cellStyle name="40% - Accent3 8 2" xfId="588"/>
    <cellStyle name="40% - Accent3 8 3" xfId="589"/>
    <cellStyle name="40% - Accent3 8 4" xfId="590"/>
    <cellStyle name="40% - Accent3 8 5" xfId="591"/>
    <cellStyle name="40% - Accent3 9" xfId="592"/>
    <cellStyle name="40% - Accent3 9 2" xfId="593"/>
    <cellStyle name="40% - Accent4 10" xfId="594"/>
    <cellStyle name="40% - Accent4 2" xfId="595"/>
    <cellStyle name="40% - Accent4 2 2" xfId="596"/>
    <cellStyle name="40% - Accent4 2 2 2" xfId="597"/>
    <cellStyle name="40% - Accent4 2 2 2 2" xfId="598"/>
    <cellStyle name="40% - Accent4 2 2 2 3" xfId="599"/>
    <cellStyle name="40% - Accent4 2 2 2 4" xfId="600"/>
    <cellStyle name="40% - Accent4 2 2 3" xfId="601"/>
    <cellStyle name="40% - Accent4 2 2 4" xfId="602"/>
    <cellStyle name="40% - Accent4 2 2 5" xfId="603"/>
    <cellStyle name="40% - Accent4 2 3" xfId="604"/>
    <cellStyle name="40% - Accent4 2 3 2" xfId="605"/>
    <cellStyle name="40% - Accent4 2_additional cost reductions" xfId="606"/>
    <cellStyle name="40% - Accent4 3" xfId="607"/>
    <cellStyle name="40% - Accent4 3 2" xfId="608"/>
    <cellStyle name="40% - Accent4 3 2 2" xfId="609"/>
    <cellStyle name="40% - Accent4 3 2 3" xfId="610"/>
    <cellStyle name="40% - Accent4 3 2 4" xfId="611"/>
    <cellStyle name="40% - Accent4 3 3" xfId="612"/>
    <cellStyle name="40% - Accent4 3 4" xfId="613"/>
    <cellStyle name="40% - Accent4 3 5" xfId="614"/>
    <cellStyle name="40% - Accent4 4" xfId="615"/>
    <cellStyle name="40% - Accent4 4 2" xfId="616"/>
    <cellStyle name="40% - Accent4 4 2 2" xfId="617"/>
    <cellStyle name="40% - Accent4 4 2 3" xfId="618"/>
    <cellStyle name="40% - Accent4 4 2 4" xfId="619"/>
    <cellStyle name="40% - Accent4 4 3" xfId="620"/>
    <cellStyle name="40% - Accent4 4 3 2" xfId="621"/>
    <cellStyle name="40% - Accent4 4 3 2 2" xfId="622"/>
    <cellStyle name="40% - Accent4 4 3 2 2 2" xfId="623"/>
    <cellStyle name="40% - Accent4 4 3 2 3" xfId="624"/>
    <cellStyle name="40% - Accent4 4 3 3" xfId="625"/>
    <cellStyle name="40% - Accent4 4 3 3 2" xfId="626"/>
    <cellStyle name="40% - Accent4 4 3 4" xfId="627"/>
    <cellStyle name="40% - Accent4 4 3 4 2" xfId="628"/>
    <cellStyle name="40% - Accent4 4 3 5" xfId="629"/>
    <cellStyle name="40% - Accent4 4 4" xfId="630"/>
    <cellStyle name="40% - Accent4 4 5" xfId="631"/>
    <cellStyle name="40% - Accent4 4 6" xfId="632"/>
    <cellStyle name="40% - Accent4 5" xfId="633"/>
    <cellStyle name="40% - Accent4 5 2" xfId="634"/>
    <cellStyle name="40% - Accent4 5 3" xfId="635"/>
    <cellStyle name="40% - Accent4 5 4" xfId="636"/>
    <cellStyle name="40% - Accent4 5 5" xfId="637"/>
    <cellStyle name="40% - Accent4 6" xfId="638"/>
    <cellStyle name="40% - Accent4 6 2" xfId="639"/>
    <cellStyle name="40% - Accent4 6 3" xfId="640"/>
    <cellStyle name="40% - Accent4 6 4" xfId="641"/>
    <cellStyle name="40% - Accent4 6 5" xfId="642"/>
    <cellStyle name="40% - Accent4 7" xfId="643"/>
    <cellStyle name="40% - Accent4 7 2" xfId="644"/>
    <cellStyle name="40% - Accent4 7 3" xfId="645"/>
    <cellStyle name="40% - Accent4 7 4" xfId="646"/>
    <cellStyle name="40% - Accent4 7 5" xfId="647"/>
    <cellStyle name="40% - Accent4 8" xfId="648"/>
    <cellStyle name="40% - Accent4 8 2" xfId="649"/>
    <cellStyle name="40% - Accent4 8 3" xfId="650"/>
    <cellStyle name="40% - Accent4 8 4" xfId="651"/>
    <cellStyle name="40% - Accent4 8 5" xfId="652"/>
    <cellStyle name="40% - Accent4 9" xfId="653"/>
    <cellStyle name="40% - Accent4 9 2" xfId="654"/>
    <cellStyle name="40% - Accent5 10" xfId="655"/>
    <cellStyle name="40% - Accent5 2" xfId="656"/>
    <cellStyle name="40% - Accent5 2 2" xfId="657"/>
    <cellStyle name="40% - Accent5 2 2 2" xfId="658"/>
    <cellStyle name="40% - Accent5 2 2 2 2" xfId="659"/>
    <cellStyle name="40% - Accent5 2 2 2 3" xfId="660"/>
    <cellStyle name="40% - Accent5 2 2 2 4" xfId="661"/>
    <cellStyle name="40% - Accent5 2 2 3" xfId="662"/>
    <cellStyle name="40% - Accent5 2 2 4" xfId="663"/>
    <cellStyle name="40% - Accent5 2 2 5" xfId="664"/>
    <cellStyle name="40% - Accent5 2 3" xfId="665"/>
    <cellStyle name="40% - Accent5 2 3 2" xfId="666"/>
    <cellStyle name="40% - Accent5 2_additional cost reductions" xfId="667"/>
    <cellStyle name="40% - Accent5 3" xfId="668"/>
    <cellStyle name="40% - Accent5 3 2" xfId="669"/>
    <cellStyle name="40% - Accent5 3 2 2" xfId="670"/>
    <cellStyle name="40% - Accent5 3 2 3" xfId="671"/>
    <cellStyle name="40% - Accent5 3 2 4" xfId="672"/>
    <cellStyle name="40% - Accent5 3 3" xfId="673"/>
    <cellStyle name="40% - Accent5 3 4" xfId="674"/>
    <cellStyle name="40% - Accent5 3 5" xfId="675"/>
    <cellStyle name="40% - Accent5 4" xfId="676"/>
    <cellStyle name="40% - Accent5 4 2" xfId="677"/>
    <cellStyle name="40% - Accent5 4 2 2" xfId="678"/>
    <cellStyle name="40% - Accent5 4 2 3" xfId="679"/>
    <cellStyle name="40% - Accent5 4 2 4" xfId="680"/>
    <cellStyle name="40% - Accent5 4 3" xfId="681"/>
    <cellStyle name="40% - Accent5 4 3 2" xfId="682"/>
    <cellStyle name="40% - Accent5 4 3 2 2" xfId="683"/>
    <cellStyle name="40% - Accent5 4 3 2 2 2" xfId="684"/>
    <cellStyle name="40% - Accent5 4 3 2 3" xfId="685"/>
    <cellStyle name="40% - Accent5 4 3 3" xfId="686"/>
    <cellStyle name="40% - Accent5 4 3 3 2" xfId="687"/>
    <cellStyle name="40% - Accent5 4 3 4" xfId="688"/>
    <cellStyle name="40% - Accent5 4 3 4 2" xfId="689"/>
    <cellStyle name="40% - Accent5 4 3 5" xfId="690"/>
    <cellStyle name="40% - Accent5 4 4" xfId="691"/>
    <cellStyle name="40% - Accent5 4 5" xfId="692"/>
    <cellStyle name="40% - Accent5 4 6" xfId="693"/>
    <cellStyle name="40% - Accent5 5" xfId="694"/>
    <cellStyle name="40% - Accent5 5 2" xfId="695"/>
    <cellStyle name="40% - Accent5 5 3" xfId="696"/>
    <cellStyle name="40% - Accent5 5 4" xfId="697"/>
    <cellStyle name="40% - Accent5 5 5" xfId="698"/>
    <cellStyle name="40% - Accent5 6" xfId="699"/>
    <cellStyle name="40% - Accent5 6 2" xfId="700"/>
    <cellStyle name="40% - Accent5 6 3" xfId="701"/>
    <cellStyle name="40% - Accent5 6 4" xfId="702"/>
    <cellStyle name="40% - Accent5 6 5" xfId="703"/>
    <cellStyle name="40% - Accent5 7" xfId="704"/>
    <cellStyle name="40% - Accent5 7 2" xfId="705"/>
    <cellStyle name="40% - Accent5 7 3" xfId="706"/>
    <cellStyle name="40% - Accent5 7 4" xfId="707"/>
    <cellStyle name="40% - Accent5 7 5" xfId="708"/>
    <cellStyle name="40% - Accent5 8" xfId="709"/>
    <cellStyle name="40% - Accent5 8 2" xfId="710"/>
    <cellStyle name="40% - Accent5 8 3" xfId="711"/>
    <cellStyle name="40% - Accent5 8 4" xfId="712"/>
    <cellStyle name="40% - Accent5 8 5" xfId="713"/>
    <cellStyle name="40% - Accent5 9" xfId="714"/>
    <cellStyle name="40% - Accent5 9 2" xfId="715"/>
    <cellStyle name="40% - Accent6 10" xfId="716"/>
    <cellStyle name="40% - Accent6 2" xfId="717"/>
    <cellStyle name="40% - Accent6 2 2" xfId="718"/>
    <cellStyle name="40% - Accent6 2 2 2" xfId="719"/>
    <cellStyle name="40% - Accent6 2 2 2 2" xfId="720"/>
    <cellStyle name="40% - Accent6 2 2 2 3" xfId="721"/>
    <cellStyle name="40% - Accent6 2 2 2 4" xfId="722"/>
    <cellStyle name="40% - Accent6 2 2 3" xfId="723"/>
    <cellStyle name="40% - Accent6 2 2 4" xfId="724"/>
    <cellStyle name="40% - Accent6 2 2 5" xfId="725"/>
    <cellStyle name="40% - Accent6 2 3" xfId="726"/>
    <cellStyle name="40% - Accent6 2 3 2" xfId="727"/>
    <cellStyle name="40% - Accent6 2_additional cost reductions" xfId="728"/>
    <cellStyle name="40% - Accent6 3" xfId="729"/>
    <cellStyle name="40% - Accent6 3 2" xfId="730"/>
    <cellStyle name="40% - Accent6 3 2 2" xfId="731"/>
    <cellStyle name="40% - Accent6 3 2 3" xfId="732"/>
    <cellStyle name="40% - Accent6 3 2 4" xfId="733"/>
    <cellStyle name="40% - Accent6 3 3" xfId="734"/>
    <cellStyle name="40% - Accent6 3 4" xfId="735"/>
    <cellStyle name="40% - Accent6 3 5" xfId="736"/>
    <cellStyle name="40% - Accent6 4" xfId="737"/>
    <cellStyle name="40% - Accent6 4 2" xfId="738"/>
    <cellStyle name="40% - Accent6 4 2 2" xfId="739"/>
    <cellStyle name="40% - Accent6 4 2 3" xfId="740"/>
    <cellStyle name="40% - Accent6 4 2 4" xfId="741"/>
    <cellStyle name="40% - Accent6 4 3" xfId="742"/>
    <cellStyle name="40% - Accent6 4 3 2" xfId="743"/>
    <cellStyle name="40% - Accent6 4 3 2 2" xfId="744"/>
    <cellStyle name="40% - Accent6 4 3 2 2 2" xfId="745"/>
    <cellStyle name="40% - Accent6 4 3 2 3" xfId="746"/>
    <cellStyle name="40% - Accent6 4 3 3" xfId="747"/>
    <cellStyle name="40% - Accent6 4 3 3 2" xfId="748"/>
    <cellStyle name="40% - Accent6 4 3 4" xfId="749"/>
    <cellStyle name="40% - Accent6 4 3 4 2" xfId="750"/>
    <cellStyle name="40% - Accent6 4 3 5" xfId="751"/>
    <cellStyle name="40% - Accent6 4 4" xfId="752"/>
    <cellStyle name="40% - Accent6 4 5" xfId="753"/>
    <cellStyle name="40% - Accent6 4 6" xfId="754"/>
    <cellStyle name="40% - Accent6 5" xfId="755"/>
    <cellStyle name="40% - Accent6 5 2" xfId="756"/>
    <cellStyle name="40% - Accent6 5 3" xfId="757"/>
    <cellStyle name="40% - Accent6 5 4" xfId="758"/>
    <cellStyle name="40% - Accent6 5 5" xfId="759"/>
    <cellStyle name="40% - Accent6 6" xfId="760"/>
    <cellStyle name="40% - Accent6 6 2" xfId="761"/>
    <cellStyle name="40% - Accent6 6 3" xfId="762"/>
    <cellStyle name="40% - Accent6 6 4" xfId="763"/>
    <cellStyle name="40% - Accent6 6 5" xfId="764"/>
    <cellStyle name="40% - Accent6 7" xfId="765"/>
    <cellStyle name="40% - Accent6 7 2" xfId="766"/>
    <cellStyle name="40% - Accent6 7 3" xfId="767"/>
    <cellStyle name="40% - Accent6 7 4" xfId="768"/>
    <cellStyle name="40% - Accent6 7 5" xfId="769"/>
    <cellStyle name="40% - Accent6 8" xfId="770"/>
    <cellStyle name="40% - Accent6 8 2" xfId="771"/>
    <cellStyle name="40% - Accent6 8 3" xfId="772"/>
    <cellStyle name="40% - Accent6 8 4" xfId="773"/>
    <cellStyle name="40% - Accent6 8 5" xfId="774"/>
    <cellStyle name="40% - Accent6 9" xfId="775"/>
    <cellStyle name="40% - Accent6 9 2" xfId="776"/>
    <cellStyle name="40% - Énfasis1" xfId="777"/>
    <cellStyle name="40% - Énfasis1 2" xfId="778"/>
    <cellStyle name="40% - Énfasis1 2 2" xfId="779"/>
    <cellStyle name="40% - Énfasis1 3" xfId="780"/>
    <cellStyle name="40% - Énfasis2" xfId="781"/>
    <cellStyle name="40% - Énfasis2 2" xfId="782"/>
    <cellStyle name="40% - Énfasis2 2 2" xfId="783"/>
    <cellStyle name="40% - Énfasis2 3" xfId="784"/>
    <cellStyle name="40% - Énfasis3" xfId="785"/>
    <cellStyle name="40% - Énfasis3 2" xfId="786"/>
    <cellStyle name="40% - Énfasis3 2 2" xfId="787"/>
    <cellStyle name="40% - Énfasis3 3" xfId="788"/>
    <cellStyle name="40% - Énfasis4" xfId="789"/>
    <cellStyle name="40% - Énfasis4 2" xfId="790"/>
    <cellStyle name="40% - Énfasis4 2 2" xfId="791"/>
    <cellStyle name="40% - Énfasis4 3" xfId="792"/>
    <cellStyle name="40% - Énfasis5" xfId="793"/>
    <cellStyle name="40% - Énfasis5 2" xfId="794"/>
    <cellStyle name="40% - Énfasis5 2 2" xfId="795"/>
    <cellStyle name="40% - Énfasis5 3" xfId="796"/>
    <cellStyle name="40% - Énfasis6" xfId="797"/>
    <cellStyle name="40% - Énfasis6 2" xfId="798"/>
    <cellStyle name="40% - Énfasis6 2 2" xfId="799"/>
    <cellStyle name="40% - Énfasis6 3" xfId="800"/>
    <cellStyle name="60% - Accent1 10" xfId="801"/>
    <cellStyle name="60% - Accent1 2" xfId="802"/>
    <cellStyle name="60% - Accent1 2 2" xfId="803"/>
    <cellStyle name="60% - Accent1 2_F12-F13 summary by Prg - Round 2 (7Jun11)" xfId="804"/>
    <cellStyle name="60% - Accent1 3" xfId="805"/>
    <cellStyle name="60% - Accent1 3 2" xfId="806"/>
    <cellStyle name="60% - Accent1 3 3" xfId="807"/>
    <cellStyle name="60% - Accent1 3 4" xfId="808"/>
    <cellStyle name="60% - Accent1 3 5" xfId="809"/>
    <cellStyle name="60% - Accent1 3 6" xfId="810"/>
    <cellStyle name="60% - Accent1 4" xfId="811"/>
    <cellStyle name="60% - Accent1 4 2" xfId="812"/>
    <cellStyle name="60% - Accent1 4 3" xfId="813"/>
    <cellStyle name="60% - Accent1 4 4" xfId="814"/>
    <cellStyle name="60% - Accent1 4 5" xfId="815"/>
    <cellStyle name="60% - Accent1 5" xfId="816"/>
    <cellStyle name="60% - Accent1 5 2" xfId="817"/>
    <cellStyle name="60% - Accent1 5 3" xfId="818"/>
    <cellStyle name="60% - Accent1 5 4" xfId="819"/>
    <cellStyle name="60% - Accent1 6" xfId="820"/>
    <cellStyle name="60% - Accent1 6 2" xfId="821"/>
    <cellStyle name="60% - Accent1 6 3" xfId="822"/>
    <cellStyle name="60% - Accent1 6 4" xfId="823"/>
    <cellStyle name="60% - Accent1 7" xfId="824"/>
    <cellStyle name="60% - Accent1 8" xfId="825"/>
    <cellStyle name="60% - Accent1 9" xfId="826"/>
    <cellStyle name="60% - Accent2 10" xfId="827"/>
    <cellStyle name="60% - Accent2 2" xfId="828"/>
    <cellStyle name="60% - Accent2 2 2" xfId="829"/>
    <cellStyle name="60% - Accent2 2_F12-F13 summary by Prg - Round 2 (7Jun11)" xfId="830"/>
    <cellStyle name="60% - Accent2 3" xfId="831"/>
    <cellStyle name="60% - Accent2 3 2" xfId="832"/>
    <cellStyle name="60% - Accent2 3 3" xfId="833"/>
    <cellStyle name="60% - Accent2 3 4" xfId="834"/>
    <cellStyle name="60% - Accent2 3 5" xfId="835"/>
    <cellStyle name="60% - Accent2 3 6" xfId="836"/>
    <cellStyle name="60% - Accent2 4" xfId="837"/>
    <cellStyle name="60% - Accent2 4 2" xfId="838"/>
    <cellStyle name="60% - Accent2 4 3" xfId="839"/>
    <cellStyle name="60% - Accent2 4 4" xfId="840"/>
    <cellStyle name="60% - Accent2 4 5" xfId="841"/>
    <cellStyle name="60% - Accent2 5" xfId="842"/>
    <cellStyle name="60% - Accent2 5 2" xfId="843"/>
    <cellStyle name="60% - Accent2 5 3" xfId="844"/>
    <cellStyle name="60% - Accent2 5 4" xfId="845"/>
    <cellStyle name="60% - Accent2 6" xfId="846"/>
    <cellStyle name="60% - Accent2 6 2" xfId="847"/>
    <cellStyle name="60% - Accent2 6 3" xfId="848"/>
    <cellStyle name="60% - Accent2 6 4" xfId="849"/>
    <cellStyle name="60% - Accent2 7" xfId="850"/>
    <cellStyle name="60% - Accent2 8" xfId="851"/>
    <cellStyle name="60% - Accent2 9" xfId="852"/>
    <cellStyle name="60% - Accent3 10" xfId="853"/>
    <cellStyle name="60% - Accent3 2" xfId="854"/>
    <cellStyle name="60% - Accent3 2 2" xfId="855"/>
    <cellStyle name="60% - Accent3 2_F12-F13 summary by Prg - Round 2 (7Jun11)" xfId="856"/>
    <cellStyle name="60% - Accent3 3" xfId="857"/>
    <cellStyle name="60% - Accent3 3 2" xfId="858"/>
    <cellStyle name="60% - Accent3 3 3" xfId="859"/>
    <cellStyle name="60% - Accent3 3 4" xfId="860"/>
    <cellStyle name="60% - Accent3 3 5" xfId="861"/>
    <cellStyle name="60% - Accent3 3 6" xfId="862"/>
    <cellStyle name="60% - Accent3 4" xfId="863"/>
    <cellStyle name="60% - Accent3 4 2" xfId="864"/>
    <cellStyle name="60% - Accent3 4 3" xfId="865"/>
    <cellStyle name="60% - Accent3 4 4" xfId="866"/>
    <cellStyle name="60% - Accent3 4 5" xfId="867"/>
    <cellStyle name="60% - Accent3 5" xfId="868"/>
    <cellStyle name="60% - Accent3 5 2" xfId="869"/>
    <cellStyle name="60% - Accent3 5 3" xfId="870"/>
    <cellStyle name="60% - Accent3 5 4" xfId="871"/>
    <cellStyle name="60% - Accent3 6" xfId="872"/>
    <cellStyle name="60% - Accent3 6 2" xfId="873"/>
    <cellStyle name="60% - Accent3 6 3" xfId="874"/>
    <cellStyle name="60% - Accent3 6 4" xfId="875"/>
    <cellStyle name="60% - Accent3 7" xfId="876"/>
    <cellStyle name="60% - Accent3 8" xfId="877"/>
    <cellStyle name="60% - Accent3 9" xfId="878"/>
    <cellStyle name="60% - Accent4 10" xfId="879"/>
    <cellStyle name="60% - Accent4 2" xfId="880"/>
    <cellStyle name="60% - Accent4 2 2" xfId="881"/>
    <cellStyle name="60% - Accent4 2_F12-F13 summary by Prg - Round 2 (7Jun11)" xfId="882"/>
    <cellStyle name="60% - Accent4 3" xfId="883"/>
    <cellStyle name="60% - Accent4 3 2" xfId="884"/>
    <cellStyle name="60% - Accent4 3 3" xfId="885"/>
    <cellStyle name="60% - Accent4 3 4" xfId="886"/>
    <cellStyle name="60% - Accent4 3 5" xfId="887"/>
    <cellStyle name="60% - Accent4 3 6" xfId="888"/>
    <cellStyle name="60% - Accent4 4" xfId="889"/>
    <cellStyle name="60% - Accent4 4 2" xfId="890"/>
    <cellStyle name="60% - Accent4 4 3" xfId="891"/>
    <cellStyle name="60% - Accent4 4 4" xfId="892"/>
    <cellStyle name="60% - Accent4 4 5" xfId="893"/>
    <cellStyle name="60% - Accent4 5" xfId="894"/>
    <cellStyle name="60% - Accent4 5 2" xfId="895"/>
    <cellStyle name="60% - Accent4 5 3" xfId="896"/>
    <cellStyle name="60% - Accent4 5 4" xfId="897"/>
    <cellStyle name="60% - Accent4 6" xfId="898"/>
    <cellStyle name="60% - Accent4 6 2" xfId="899"/>
    <cellStyle name="60% - Accent4 6 3" xfId="900"/>
    <cellStyle name="60% - Accent4 6 4" xfId="901"/>
    <cellStyle name="60% - Accent4 7" xfId="902"/>
    <cellStyle name="60% - Accent4 8" xfId="903"/>
    <cellStyle name="60% - Accent4 9" xfId="904"/>
    <cellStyle name="60% - Accent5 10" xfId="905"/>
    <cellStyle name="60% - Accent5 2" xfId="906"/>
    <cellStyle name="60% - Accent5 2 2" xfId="907"/>
    <cellStyle name="60% - Accent5 2_F12-F13 summary by Prg - Round 2 (7Jun11)" xfId="908"/>
    <cellStyle name="60% - Accent5 3" xfId="909"/>
    <cellStyle name="60% - Accent5 3 2" xfId="910"/>
    <cellStyle name="60% - Accent5 3 3" xfId="911"/>
    <cellStyle name="60% - Accent5 3 4" xfId="912"/>
    <cellStyle name="60% - Accent5 3 5" xfId="913"/>
    <cellStyle name="60% - Accent5 3 6" xfId="914"/>
    <cellStyle name="60% - Accent5 4" xfId="915"/>
    <cellStyle name="60% - Accent5 4 2" xfId="916"/>
    <cellStyle name="60% - Accent5 4 3" xfId="917"/>
    <cellStyle name="60% - Accent5 4 4" xfId="918"/>
    <cellStyle name="60% - Accent5 4 5" xfId="919"/>
    <cellStyle name="60% - Accent5 5" xfId="920"/>
    <cellStyle name="60% - Accent5 5 2" xfId="921"/>
    <cellStyle name="60% - Accent5 5 3" xfId="922"/>
    <cellStyle name="60% - Accent5 5 4" xfId="923"/>
    <cellStyle name="60% - Accent5 6" xfId="924"/>
    <cellStyle name="60% - Accent5 6 2" xfId="925"/>
    <cellStyle name="60% - Accent5 6 3" xfId="926"/>
    <cellStyle name="60% - Accent5 6 4" xfId="927"/>
    <cellStyle name="60% - Accent5 7" xfId="928"/>
    <cellStyle name="60% - Accent5 8" xfId="929"/>
    <cellStyle name="60% - Accent5 9" xfId="930"/>
    <cellStyle name="60% - Accent6 10" xfId="931"/>
    <cellStyle name="60% - Accent6 2" xfId="932"/>
    <cellStyle name="60% - Accent6 2 2" xfId="933"/>
    <cellStyle name="60% - Accent6 2_F12-F13 summary by Prg - Round 2 (7Jun11)" xfId="934"/>
    <cellStyle name="60% - Accent6 3" xfId="935"/>
    <cellStyle name="60% - Accent6 3 2" xfId="936"/>
    <cellStyle name="60% - Accent6 3 3" xfId="937"/>
    <cellStyle name="60% - Accent6 3 4" xfId="938"/>
    <cellStyle name="60% - Accent6 3 5" xfId="939"/>
    <cellStyle name="60% - Accent6 3 6" xfId="940"/>
    <cellStyle name="60% - Accent6 4" xfId="941"/>
    <cellStyle name="60% - Accent6 4 2" xfId="942"/>
    <cellStyle name="60% - Accent6 4 3" xfId="943"/>
    <cellStyle name="60% - Accent6 4 4" xfId="944"/>
    <cellStyle name="60% - Accent6 4 5" xfId="945"/>
    <cellStyle name="60% - Accent6 5" xfId="946"/>
    <cellStyle name="60% - Accent6 5 2" xfId="947"/>
    <cellStyle name="60% - Accent6 5 3" xfId="948"/>
    <cellStyle name="60% - Accent6 5 4" xfId="949"/>
    <cellStyle name="60% - Accent6 6" xfId="950"/>
    <cellStyle name="60% - Accent6 6 2" xfId="951"/>
    <cellStyle name="60% - Accent6 6 3" xfId="952"/>
    <cellStyle name="60% - Accent6 6 4" xfId="953"/>
    <cellStyle name="60% - Accent6 7" xfId="954"/>
    <cellStyle name="60% - Accent6 8" xfId="955"/>
    <cellStyle name="60% - Accent6 9" xfId="956"/>
    <cellStyle name="60% - Énfasis1" xfId="957"/>
    <cellStyle name="60% - Énfasis2" xfId="958"/>
    <cellStyle name="60% - Énfasis3" xfId="959"/>
    <cellStyle name="60% - Énfasis4" xfId="960"/>
    <cellStyle name="60% - Énfasis5" xfId="961"/>
    <cellStyle name="60% - Énfasis6" xfId="962"/>
    <cellStyle name="Accent1 - 20%" xfId="963"/>
    <cellStyle name="Accent1 - 20% 2" xfId="964"/>
    <cellStyle name="Accent1 - 40%" xfId="965"/>
    <cellStyle name="Accent1 - 40% 2" xfId="966"/>
    <cellStyle name="Accent1 - 60%" xfId="967"/>
    <cellStyle name="Accent1 10" xfId="968"/>
    <cellStyle name="Accent1 11" xfId="969"/>
    <cellStyle name="Accent1 12" xfId="970"/>
    <cellStyle name="Accent1 13" xfId="971"/>
    <cellStyle name="Accent1 14" xfId="972"/>
    <cellStyle name="Accent1 15" xfId="973"/>
    <cellStyle name="Accent1 16" xfId="974"/>
    <cellStyle name="Accent1 17" xfId="975"/>
    <cellStyle name="Accent1 18" xfId="976"/>
    <cellStyle name="Accent1 19" xfId="977"/>
    <cellStyle name="Accent1 2" xfId="978"/>
    <cellStyle name="Accent1 2 2" xfId="979"/>
    <cellStyle name="Accent1 2_F12-F13 summary by Prg - Round 2 (7Jun11)" xfId="980"/>
    <cellStyle name="Accent1 20" xfId="981"/>
    <cellStyle name="Accent1 21" xfId="982"/>
    <cellStyle name="Accent1 22" xfId="983"/>
    <cellStyle name="Accent1 23" xfId="984"/>
    <cellStyle name="Accent1 24" xfId="985"/>
    <cellStyle name="Accent1 25" xfId="986"/>
    <cellStyle name="Accent1 26" xfId="987"/>
    <cellStyle name="Accent1 27" xfId="988"/>
    <cellStyle name="Accent1 28" xfId="989"/>
    <cellStyle name="Accent1 29" xfId="990"/>
    <cellStyle name="Accent1 3" xfId="991"/>
    <cellStyle name="Accent1 3 2" xfId="992"/>
    <cellStyle name="Accent1 3 3" xfId="993"/>
    <cellStyle name="Accent1 3 4" xfId="994"/>
    <cellStyle name="Accent1 3 5" xfId="995"/>
    <cellStyle name="Accent1 3 6" xfId="996"/>
    <cellStyle name="Accent1 30" xfId="997"/>
    <cellStyle name="Accent1 31" xfId="998"/>
    <cellStyle name="Accent1 32" xfId="999"/>
    <cellStyle name="Accent1 33" xfId="1000"/>
    <cellStyle name="Accent1 34" xfId="1001"/>
    <cellStyle name="Accent1 35" xfId="1002"/>
    <cellStyle name="Accent1 36" xfId="1003"/>
    <cellStyle name="Accent1 37" xfId="1004"/>
    <cellStyle name="Accent1 38" xfId="1005"/>
    <cellStyle name="Accent1 39" xfId="1006"/>
    <cellStyle name="Accent1 4" xfId="1007"/>
    <cellStyle name="Accent1 4 2" xfId="1008"/>
    <cellStyle name="Accent1 4 3" xfId="1009"/>
    <cellStyle name="Accent1 4 4" xfId="1010"/>
    <cellStyle name="Accent1 4 5" xfId="1011"/>
    <cellStyle name="Accent1 40" xfId="1012"/>
    <cellStyle name="Accent1 41" xfId="1013"/>
    <cellStyle name="Accent1 42" xfId="1014"/>
    <cellStyle name="Accent1 43" xfId="1015"/>
    <cellStyle name="Accent1 44" xfId="1016"/>
    <cellStyle name="Accent1 45" xfId="1017"/>
    <cellStyle name="Accent1 46" xfId="1018"/>
    <cellStyle name="Accent1 47" xfId="1019"/>
    <cellStyle name="Accent1 48" xfId="1020"/>
    <cellStyle name="Accent1 49" xfId="1021"/>
    <cellStyle name="Accent1 5" xfId="1022"/>
    <cellStyle name="Accent1 5 2" xfId="1023"/>
    <cellStyle name="Accent1 5 3" xfId="1024"/>
    <cellStyle name="Accent1 5 4" xfId="1025"/>
    <cellStyle name="Accent1 50" xfId="1026"/>
    <cellStyle name="Accent1 6" xfId="1027"/>
    <cellStyle name="Accent1 6 2" xfId="1028"/>
    <cellStyle name="Accent1 6 3" xfId="1029"/>
    <cellStyle name="Accent1 6 4" xfId="1030"/>
    <cellStyle name="Accent1 7" xfId="1031"/>
    <cellStyle name="Accent1 8" xfId="1032"/>
    <cellStyle name="Accent1 9" xfId="1033"/>
    <cellStyle name="Accent2 - 20%" xfId="1034"/>
    <cellStyle name="Accent2 - 20% 2" xfId="1035"/>
    <cellStyle name="Accent2 - 40%" xfId="1036"/>
    <cellStyle name="Accent2 - 40% 2" xfId="1037"/>
    <cellStyle name="Accent2 - 60%" xfId="1038"/>
    <cellStyle name="Accent2 10" xfId="1039"/>
    <cellStyle name="Accent2 11" xfId="1040"/>
    <cellStyle name="Accent2 12" xfId="1041"/>
    <cellStyle name="Accent2 13" xfId="1042"/>
    <cellStyle name="Accent2 14" xfId="1043"/>
    <cellStyle name="Accent2 15" xfId="1044"/>
    <cellStyle name="Accent2 16" xfId="1045"/>
    <cellStyle name="Accent2 17" xfId="1046"/>
    <cellStyle name="Accent2 18" xfId="1047"/>
    <cellStyle name="Accent2 19" xfId="1048"/>
    <cellStyle name="Accent2 2" xfId="1049"/>
    <cellStyle name="Accent2 2 2" xfId="1050"/>
    <cellStyle name="Accent2 2_F12-F13 summary by Prg - Round 2 (7Jun11)" xfId="1051"/>
    <cellStyle name="Accent2 20" xfId="1052"/>
    <cellStyle name="Accent2 21" xfId="1053"/>
    <cellStyle name="Accent2 22" xfId="1054"/>
    <cellStyle name="Accent2 23" xfId="1055"/>
    <cellStyle name="Accent2 24" xfId="1056"/>
    <cellStyle name="Accent2 25" xfId="1057"/>
    <cellStyle name="Accent2 26" xfId="1058"/>
    <cellStyle name="Accent2 27" xfId="1059"/>
    <cellStyle name="Accent2 28" xfId="1060"/>
    <cellStyle name="Accent2 29" xfId="1061"/>
    <cellStyle name="Accent2 3" xfId="1062"/>
    <cellStyle name="Accent2 3 2" xfId="1063"/>
    <cellStyle name="Accent2 3 3" xfId="1064"/>
    <cellStyle name="Accent2 3 4" xfId="1065"/>
    <cellStyle name="Accent2 3 5" xfId="1066"/>
    <cellStyle name="Accent2 3 6" xfId="1067"/>
    <cellStyle name="Accent2 30" xfId="1068"/>
    <cellStyle name="Accent2 31" xfId="1069"/>
    <cellStyle name="Accent2 32" xfId="1070"/>
    <cellStyle name="Accent2 33" xfId="1071"/>
    <cellStyle name="Accent2 34" xfId="1072"/>
    <cellStyle name="Accent2 35" xfId="1073"/>
    <cellStyle name="Accent2 36" xfId="1074"/>
    <cellStyle name="Accent2 37" xfId="1075"/>
    <cellStyle name="Accent2 38" xfId="1076"/>
    <cellStyle name="Accent2 39" xfId="1077"/>
    <cellStyle name="Accent2 4" xfId="1078"/>
    <cellStyle name="Accent2 4 2" xfId="1079"/>
    <cellStyle name="Accent2 4 3" xfId="1080"/>
    <cellStyle name="Accent2 4 4" xfId="1081"/>
    <cellStyle name="Accent2 4 5" xfId="1082"/>
    <cellStyle name="Accent2 40" xfId="1083"/>
    <cellStyle name="Accent2 41" xfId="1084"/>
    <cellStyle name="Accent2 42" xfId="1085"/>
    <cellStyle name="Accent2 43" xfId="1086"/>
    <cellStyle name="Accent2 44" xfId="1087"/>
    <cellStyle name="Accent2 45" xfId="1088"/>
    <cellStyle name="Accent2 46" xfId="1089"/>
    <cellStyle name="Accent2 47" xfId="1090"/>
    <cellStyle name="Accent2 48" xfId="1091"/>
    <cellStyle name="Accent2 49" xfId="1092"/>
    <cellStyle name="Accent2 5" xfId="1093"/>
    <cellStyle name="Accent2 5 2" xfId="1094"/>
    <cellStyle name="Accent2 5 3" xfId="1095"/>
    <cellStyle name="Accent2 5 4" xfId="1096"/>
    <cellStyle name="Accent2 50" xfId="1097"/>
    <cellStyle name="Accent2 6" xfId="1098"/>
    <cellStyle name="Accent2 6 2" xfId="1099"/>
    <cellStyle name="Accent2 6 3" xfId="1100"/>
    <cellStyle name="Accent2 6 4" xfId="1101"/>
    <cellStyle name="Accent2 7" xfId="1102"/>
    <cellStyle name="Accent2 8" xfId="1103"/>
    <cellStyle name="Accent2 9" xfId="1104"/>
    <cellStyle name="Accent3 - 20%" xfId="1105"/>
    <cellStyle name="Accent3 - 20% 2" xfId="1106"/>
    <cellStyle name="Accent3 - 40%" xfId="1107"/>
    <cellStyle name="Accent3 - 40% 2" xfId="1108"/>
    <cellStyle name="Accent3 - 60%" xfId="1109"/>
    <cellStyle name="Accent3 10" xfId="1110"/>
    <cellStyle name="Accent3 11" xfId="1111"/>
    <cellStyle name="Accent3 12" xfId="1112"/>
    <cellStyle name="Accent3 13" xfId="1113"/>
    <cellStyle name="Accent3 14" xfId="1114"/>
    <cellStyle name="Accent3 15" xfId="1115"/>
    <cellStyle name="Accent3 16" xfId="1116"/>
    <cellStyle name="Accent3 17" xfId="1117"/>
    <cellStyle name="Accent3 18" xfId="1118"/>
    <cellStyle name="Accent3 19" xfId="1119"/>
    <cellStyle name="Accent3 2" xfId="1120"/>
    <cellStyle name="Accent3 2 2" xfId="1121"/>
    <cellStyle name="Accent3 2_F12-F13 summary by Prg - Round 2 (7Jun11)" xfId="1122"/>
    <cellStyle name="Accent3 20" xfId="1123"/>
    <cellStyle name="Accent3 21" xfId="1124"/>
    <cellStyle name="Accent3 22" xfId="1125"/>
    <cellStyle name="Accent3 23" xfId="1126"/>
    <cellStyle name="Accent3 24" xfId="1127"/>
    <cellStyle name="Accent3 25" xfId="1128"/>
    <cellStyle name="Accent3 26" xfId="1129"/>
    <cellStyle name="Accent3 27" xfId="1130"/>
    <cellStyle name="Accent3 28" xfId="1131"/>
    <cellStyle name="Accent3 29" xfId="1132"/>
    <cellStyle name="Accent3 3" xfId="1133"/>
    <cellStyle name="Accent3 3 2" xfId="1134"/>
    <cellStyle name="Accent3 3 3" xfId="1135"/>
    <cellStyle name="Accent3 3 4" xfId="1136"/>
    <cellStyle name="Accent3 3 5" xfId="1137"/>
    <cellStyle name="Accent3 3 6" xfId="1138"/>
    <cellStyle name="Accent3 30" xfId="1139"/>
    <cellStyle name="Accent3 31" xfId="1140"/>
    <cellStyle name="Accent3 32" xfId="1141"/>
    <cellStyle name="Accent3 33" xfId="1142"/>
    <cellStyle name="Accent3 34" xfId="1143"/>
    <cellStyle name="Accent3 35" xfId="1144"/>
    <cellStyle name="Accent3 36" xfId="1145"/>
    <cellStyle name="Accent3 37" xfId="1146"/>
    <cellStyle name="Accent3 38" xfId="1147"/>
    <cellStyle name="Accent3 39" xfId="1148"/>
    <cellStyle name="Accent3 4" xfId="1149"/>
    <cellStyle name="Accent3 4 2" xfId="1150"/>
    <cellStyle name="Accent3 4 3" xfId="1151"/>
    <cellStyle name="Accent3 4 4" xfId="1152"/>
    <cellStyle name="Accent3 4 5" xfId="1153"/>
    <cellStyle name="Accent3 40" xfId="1154"/>
    <cellStyle name="Accent3 41" xfId="1155"/>
    <cellStyle name="Accent3 42" xfId="1156"/>
    <cellStyle name="Accent3 43" xfId="1157"/>
    <cellStyle name="Accent3 44" xfId="1158"/>
    <cellStyle name="Accent3 45" xfId="1159"/>
    <cellStyle name="Accent3 46" xfId="1160"/>
    <cellStyle name="Accent3 47" xfId="1161"/>
    <cellStyle name="Accent3 48" xfId="1162"/>
    <cellStyle name="Accent3 49" xfId="1163"/>
    <cellStyle name="Accent3 5" xfId="1164"/>
    <cellStyle name="Accent3 5 2" xfId="1165"/>
    <cellStyle name="Accent3 5 3" xfId="1166"/>
    <cellStyle name="Accent3 5 4" xfId="1167"/>
    <cellStyle name="Accent3 50" xfId="1168"/>
    <cellStyle name="Accent3 6" xfId="1169"/>
    <cellStyle name="Accent3 6 2" xfId="1170"/>
    <cellStyle name="Accent3 6 3" xfId="1171"/>
    <cellStyle name="Accent3 6 4" xfId="1172"/>
    <cellStyle name="Accent3 7" xfId="1173"/>
    <cellStyle name="Accent3 8" xfId="1174"/>
    <cellStyle name="Accent3 9" xfId="1175"/>
    <cellStyle name="Accent4 - 20%" xfId="1176"/>
    <cellStyle name="Accent4 - 20% 2" xfId="1177"/>
    <cellStyle name="Accent4 - 40%" xfId="1178"/>
    <cellStyle name="Accent4 - 40% 2" xfId="1179"/>
    <cellStyle name="Accent4 - 60%" xfId="1180"/>
    <cellStyle name="Accent4 10" xfId="1181"/>
    <cellStyle name="Accent4 11" xfId="1182"/>
    <cellStyle name="Accent4 12" xfId="1183"/>
    <cellStyle name="Accent4 13" xfId="1184"/>
    <cellStyle name="Accent4 14" xfId="1185"/>
    <cellStyle name="Accent4 15" xfId="1186"/>
    <cellStyle name="Accent4 16" xfId="1187"/>
    <cellStyle name="Accent4 17" xfId="1188"/>
    <cellStyle name="Accent4 18" xfId="1189"/>
    <cellStyle name="Accent4 19" xfId="1190"/>
    <cellStyle name="Accent4 2" xfId="1191"/>
    <cellStyle name="Accent4 2 2" xfId="1192"/>
    <cellStyle name="Accent4 2_F12-F13 summary by Prg - Round 2 (7Jun11)" xfId="1193"/>
    <cellStyle name="Accent4 20" xfId="1194"/>
    <cellStyle name="Accent4 21" xfId="1195"/>
    <cellStyle name="Accent4 22" xfId="1196"/>
    <cellStyle name="Accent4 23" xfId="1197"/>
    <cellStyle name="Accent4 24" xfId="1198"/>
    <cellStyle name="Accent4 25" xfId="1199"/>
    <cellStyle name="Accent4 26" xfId="1200"/>
    <cellStyle name="Accent4 27" xfId="1201"/>
    <cellStyle name="Accent4 28" xfId="1202"/>
    <cellStyle name="Accent4 29" xfId="1203"/>
    <cellStyle name="Accent4 3" xfId="1204"/>
    <cellStyle name="Accent4 3 2" xfId="1205"/>
    <cellStyle name="Accent4 3 3" xfId="1206"/>
    <cellStyle name="Accent4 3 4" xfId="1207"/>
    <cellStyle name="Accent4 3 5" xfId="1208"/>
    <cellStyle name="Accent4 3 6" xfId="1209"/>
    <cellStyle name="Accent4 30" xfId="1210"/>
    <cellStyle name="Accent4 31" xfId="1211"/>
    <cellStyle name="Accent4 32" xfId="1212"/>
    <cellStyle name="Accent4 33" xfId="1213"/>
    <cellStyle name="Accent4 34" xfId="1214"/>
    <cellStyle name="Accent4 35" xfId="1215"/>
    <cellStyle name="Accent4 36" xfId="1216"/>
    <cellStyle name="Accent4 37" xfId="1217"/>
    <cellStyle name="Accent4 38" xfId="1218"/>
    <cellStyle name="Accent4 39" xfId="1219"/>
    <cellStyle name="Accent4 4" xfId="1220"/>
    <cellStyle name="Accent4 4 2" xfId="1221"/>
    <cellStyle name="Accent4 4 3" xfId="1222"/>
    <cellStyle name="Accent4 4 4" xfId="1223"/>
    <cellStyle name="Accent4 4 5" xfId="1224"/>
    <cellStyle name="Accent4 40" xfId="1225"/>
    <cellStyle name="Accent4 41" xfId="1226"/>
    <cellStyle name="Accent4 42" xfId="1227"/>
    <cellStyle name="Accent4 43" xfId="1228"/>
    <cellStyle name="Accent4 44" xfId="1229"/>
    <cellStyle name="Accent4 45" xfId="1230"/>
    <cellStyle name="Accent4 46" xfId="1231"/>
    <cellStyle name="Accent4 47" xfId="1232"/>
    <cellStyle name="Accent4 48" xfId="1233"/>
    <cellStyle name="Accent4 49" xfId="1234"/>
    <cellStyle name="Accent4 5" xfId="1235"/>
    <cellStyle name="Accent4 5 2" xfId="1236"/>
    <cellStyle name="Accent4 5 3" xfId="1237"/>
    <cellStyle name="Accent4 5 4" xfId="1238"/>
    <cellStyle name="Accent4 50" xfId="1239"/>
    <cellStyle name="Accent4 6" xfId="1240"/>
    <cellStyle name="Accent4 6 2" xfId="1241"/>
    <cellStyle name="Accent4 6 3" xfId="1242"/>
    <cellStyle name="Accent4 6 4" xfId="1243"/>
    <cellStyle name="Accent4 7" xfId="1244"/>
    <cellStyle name="Accent4 8" xfId="1245"/>
    <cellStyle name="Accent4 9" xfId="1246"/>
    <cellStyle name="Accent5 - 20%" xfId="1247"/>
    <cellStyle name="Accent5 - 20% 2" xfId="1248"/>
    <cellStyle name="Accent5 - 40%" xfId="1249"/>
    <cellStyle name="Accent5 - 40% 2" xfId="1250"/>
    <cellStyle name="Accent5 - 60%" xfId="1251"/>
    <cellStyle name="Accent5 10" xfId="1252"/>
    <cellStyle name="Accent5 11" xfId="1253"/>
    <cellStyle name="Accent5 12" xfId="1254"/>
    <cellStyle name="Accent5 13" xfId="1255"/>
    <cellStyle name="Accent5 14" xfId="1256"/>
    <cellStyle name="Accent5 15" xfId="1257"/>
    <cellStyle name="Accent5 16" xfId="1258"/>
    <cellStyle name="Accent5 17" xfId="1259"/>
    <cellStyle name="Accent5 18" xfId="1260"/>
    <cellStyle name="Accent5 19" xfId="1261"/>
    <cellStyle name="Accent5 2" xfId="1262"/>
    <cellStyle name="Accent5 2 2" xfId="1263"/>
    <cellStyle name="Accent5 2_F12-F13 summary by Prg - Round 2 (7Jun11)" xfId="1264"/>
    <cellStyle name="Accent5 20" xfId="1265"/>
    <cellStyle name="Accent5 21" xfId="1266"/>
    <cellStyle name="Accent5 22" xfId="1267"/>
    <cellStyle name="Accent5 23" xfId="1268"/>
    <cellStyle name="Accent5 24" xfId="1269"/>
    <cellStyle name="Accent5 25" xfId="1270"/>
    <cellStyle name="Accent5 26" xfId="1271"/>
    <cellStyle name="Accent5 27" xfId="1272"/>
    <cellStyle name="Accent5 28" xfId="1273"/>
    <cellStyle name="Accent5 29" xfId="1274"/>
    <cellStyle name="Accent5 3" xfId="1275"/>
    <cellStyle name="Accent5 3 2" xfId="1276"/>
    <cellStyle name="Accent5 3 3" xfId="1277"/>
    <cellStyle name="Accent5 3 4" xfId="1278"/>
    <cellStyle name="Accent5 3 5" xfId="1279"/>
    <cellStyle name="Accent5 3 6" xfId="1280"/>
    <cellStyle name="Accent5 30" xfId="1281"/>
    <cellStyle name="Accent5 31" xfId="1282"/>
    <cellStyle name="Accent5 32" xfId="1283"/>
    <cellStyle name="Accent5 33" xfId="1284"/>
    <cellStyle name="Accent5 34" xfId="1285"/>
    <cellStyle name="Accent5 35" xfId="1286"/>
    <cellStyle name="Accent5 36" xfId="1287"/>
    <cellStyle name="Accent5 37" xfId="1288"/>
    <cellStyle name="Accent5 38" xfId="1289"/>
    <cellStyle name="Accent5 39" xfId="1290"/>
    <cellStyle name="Accent5 4" xfId="1291"/>
    <cellStyle name="Accent5 4 2" xfId="1292"/>
    <cellStyle name="Accent5 4 3" xfId="1293"/>
    <cellStyle name="Accent5 4 4" xfId="1294"/>
    <cellStyle name="Accent5 4 5" xfId="1295"/>
    <cellStyle name="Accent5 40" xfId="1296"/>
    <cellStyle name="Accent5 41" xfId="1297"/>
    <cellStyle name="Accent5 42" xfId="1298"/>
    <cellStyle name="Accent5 43" xfId="1299"/>
    <cellStyle name="Accent5 44" xfId="1300"/>
    <cellStyle name="Accent5 45" xfId="1301"/>
    <cellStyle name="Accent5 46" xfId="1302"/>
    <cellStyle name="Accent5 47" xfId="1303"/>
    <cellStyle name="Accent5 48" xfId="1304"/>
    <cellStyle name="Accent5 49" xfId="1305"/>
    <cellStyle name="Accent5 5" xfId="1306"/>
    <cellStyle name="Accent5 5 2" xfId="1307"/>
    <cellStyle name="Accent5 5 3" xfId="1308"/>
    <cellStyle name="Accent5 5 4" xfId="1309"/>
    <cellStyle name="Accent5 50" xfId="1310"/>
    <cellStyle name="Accent5 6" xfId="1311"/>
    <cellStyle name="Accent5 6 2" xfId="1312"/>
    <cellStyle name="Accent5 6 3" xfId="1313"/>
    <cellStyle name="Accent5 6 4" xfId="1314"/>
    <cellStyle name="Accent5 7" xfId="1315"/>
    <cellStyle name="Accent5 8" xfId="1316"/>
    <cellStyle name="Accent5 9" xfId="1317"/>
    <cellStyle name="Accent6 - 20%" xfId="1318"/>
    <cellStyle name="Accent6 - 20% 2" xfId="1319"/>
    <cellStyle name="Accent6 - 40%" xfId="1320"/>
    <cellStyle name="Accent6 - 40% 2" xfId="1321"/>
    <cellStyle name="Accent6 - 60%" xfId="1322"/>
    <cellStyle name="Accent6 10" xfId="1323"/>
    <cellStyle name="Accent6 11" xfId="1324"/>
    <cellStyle name="Accent6 12" xfId="1325"/>
    <cellStyle name="Accent6 13" xfId="1326"/>
    <cellStyle name="Accent6 14" xfId="1327"/>
    <cellStyle name="Accent6 15" xfId="1328"/>
    <cellStyle name="Accent6 16" xfId="1329"/>
    <cellStyle name="Accent6 17" xfId="1330"/>
    <cellStyle name="Accent6 18" xfId="1331"/>
    <cellStyle name="Accent6 19" xfId="1332"/>
    <cellStyle name="Accent6 2" xfId="1333"/>
    <cellStyle name="Accent6 2 2" xfId="1334"/>
    <cellStyle name="Accent6 2_F12-F13 summary by Prg - Round 2 (7Jun11)" xfId="1335"/>
    <cellStyle name="Accent6 20" xfId="1336"/>
    <cellStyle name="Accent6 21" xfId="1337"/>
    <cellStyle name="Accent6 22" xfId="1338"/>
    <cellStyle name="Accent6 23" xfId="1339"/>
    <cellStyle name="Accent6 24" xfId="1340"/>
    <cellStyle name="Accent6 25" xfId="1341"/>
    <cellStyle name="Accent6 26" xfId="1342"/>
    <cellStyle name="Accent6 27" xfId="1343"/>
    <cellStyle name="Accent6 28" xfId="1344"/>
    <cellStyle name="Accent6 29" xfId="1345"/>
    <cellStyle name="Accent6 3" xfId="1346"/>
    <cellStyle name="Accent6 3 2" xfId="1347"/>
    <cellStyle name="Accent6 3 3" xfId="1348"/>
    <cellStyle name="Accent6 3 4" xfId="1349"/>
    <cellStyle name="Accent6 3 5" xfId="1350"/>
    <cellStyle name="Accent6 3 6" xfId="1351"/>
    <cellStyle name="Accent6 30" xfId="1352"/>
    <cellStyle name="Accent6 31" xfId="1353"/>
    <cellStyle name="Accent6 32" xfId="1354"/>
    <cellStyle name="Accent6 33" xfId="1355"/>
    <cellStyle name="Accent6 34" xfId="1356"/>
    <cellStyle name="Accent6 35" xfId="1357"/>
    <cellStyle name="Accent6 36" xfId="1358"/>
    <cellStyle name="Accent6 37" xfId="1359"/>
    <cellStyle name="Accent6 38" xfId="1360"/>
    <cellStyle name="Accent6 39" xfId="1361"/>
    <cellStyle name="Accent6 4" xfId="1362"/>
    <cellStyle name="Accent6 4 2" xfId="1363"/>
    <cellStyle name="Accent6 4 3" xfId="1364"/>
    <cellStyle name="Accent6 4 4" xfId="1365"/>
    <cellStyle name="Accent6 4 5" xfId="1366"/>
    <cellStyle name="Accent6 40" xfId="1367"/>
    <cellStyle name="Accent6 41" xfId="1368"/>
    <cellStyle name="Accent6 42" xfId="1369"/>
    <cellStyle name="Accent6 43" xfId="1370"/>
    <cellStyle name="Accent6 44" xfId="1371"/>
    <cellStyle name="Accent6 45" xfId="1372"/>
    <cellStyle name="Accent6 46" xfId="1373"/>
    <cellStyle name="Accent6 47" xfId="1374"/>
    <cellStyle name="Accent6 48" xfId="1375"/>
    <cellStyle name="Accent6 49" xfId="1376"/>
    <cellStyle name="Accent6 5" xfId="1377"/>
    <cellStyle name="Accent6 5 2" xfId="1378"/>
    <cellStyle name="Accent6 5 3" xfId="1379"/>
    <cellStyle name="Accent6 5 4" xfId="1380"/>
    <cellStyle name="Accent6 50" xfId="1381"/>
    <cellStyle name="Accent6 6" xfId="1382"/>
    <cellStyle name="Accent6 6 2" xfId="1383"/>
    <cellStyle name="Accent6 6 3" xfId="1384"/>
    <cellStyle name="Accent6 6 4" xfId="1385"/>
    <cellStyle name="Accent6 7" xfId="1386"/>
    <cellStyle name="Accent6 8" xfId="1387"/>
    <cellStyle name="Accent6 9" xfId="1388"/>
    <cellStyle name="Add" xfId="1389"/>
    <cellStyle name="Background" xfId="1390"/>
    <cellStyle name="Background 2" xfId="1391"/>
    <cellStyle name="Background 3" xfId="1392"/>
    <cellStyle name="Bad 10" xfId="1393"/>
    <cellStyle name="Bad 2" xfId="1394"/>
    <cellStyle name="Bad 2 2" xfId="1395"/>
    <cellStyle name="Bad 2 2 2" xfId="1396"/>
    <cellStyle name="Bad 2 2 3" xfId="1397"/>
    <cellStyle name="Bad 2 2 4" xfId="1398"/>
    <cellStyle name="Bad 2 2 5" xfId="1399"/>
    <cellStyle name="Bad 2 3" xfId="1400"/>
    <cellStyle name="Bad 2 4" xfId="1401"/>
    <cellStyle name="Bad 2 5" xfId="1402"/>
    <cellStyle name="Bad 2 6" xfId="1403"/>
    <cellStyle name="Bad 2 7" xfId="1404"/>
    <cellStyle name="Bad 2_F12-F13 summary by Prg - Round 2 (7Jun11)" xfId="1405"/>
    <cellStyle name="Bad 3" xfId="1406"/>
    <cellStyle name="Bad 3 2" xfId="1407"/>
    <cellStyle name="Bad 3 3" xfId="1408"/>
    <cellStyle name="Bad 3 4" xfId="1409"/>
    <cellStyle name="Bad 3 5" xfId="1410"/>
    <cellStyle name="Bad 3 6" xfId="1411"/>
    <cellStyle name="Bad 4" xfId="1412"/>
    <cellStyle name="Bad 4 2" xfId="1413"/>
    <cellStyle name="Bad 4 3" xfId="1414"/>
    <cellStyle name="Bad 4 4" xfId="1415"/>
    <cellStyle name="Bad 4 5" xfId="1416"/>
    <cellStyle name="Bad 5" xfId="1417"/>
    <cellStyle name="Bad 5 2" xfId="1418"/>
    <cellStyle name="Bad 5 3" xfId="1419"/>
    <cellStyle name="Bad 5 4" xfId="1420"/>
    <cellStyle name="Bad 6" xfId="1421"/>
    <cellStyle name="Bad 6 2" xfId="1422"/>
    <cellStyle name="Bad 6 3" xfId="1423"/>
    <cellStyle name="Bad 6 4" xfId="1424"/>
    <cellStyle name="Bad 7" xfId="1425"/>
    <cellStyle name="Bad 8" xfId="1426"/>
    <cellStyle name="Bad 9" xfId="1427"/>
    <cellStyle name="BorderAreas" xfId="1428"/>
    <cellStyle name="Buena" xfId="1429"/>
    <cellStyle name="Calculated" xfId="3605"/>
    <cellStyle name="Calculation 10" xfId="1430"/>
    <cellStyle name="Calculation 2" xfId="1431"/>
    <cellStyle name="Calculation 2 2" xfId="1432"/>
    <cellStyle name="Calculation 2_additional cost reductions" xfId="1433"/>
    <cellStyle name="Calculation 3" xfId="1434"/>
    <cellStyle name="Calculation 3 2" xfId="1435"/>
    <cellStyle name="Calculation 3 3" xfId="1436"/>
    <cellStyle name="Calculation 3 4" xfId="1437"/>
    <cellStyle name="Calculation 3 5" xfId="1438"/>
    <cellStyle name="Calculation 3 6" xfId="1439"/>
    <cellStyle name="Calculation 4" xfId="1440"/>
    <cellStyle name="Calculation 4 2" xfId="1441"/>
    <cellStyle name="Calculation 4 3" xfId="1442"/>
    <cellStyle name="Calculation 4 4" xfId="1443"/>
    <cellStyle name="Calculation 4 5" xfId="1444"/>
    <cellStyle name="Calculation 5" xfId="1445"/>
    <cellStyle name="Calculation 5 2" xfId="1446"/>
    <cellStyle name="Calculation 5 3" xfId="1447"/>
    <cellStyle name="Calculation 5 4" xfId="1448"/>
    <cellStyle name="Calculation 6" xfId="1449"/>
    <cellStyle name="Calculation 6 2" xfId="1450"/>
    <cellStyle name="Calculation 6 3" xfId="1451"/>
    <cellStyle name="Calculation 6 4" xfId="1452"/>
    <cellStyle name="Calculation 7" xfId="1453"/>
    <cellStyle name="Calculation 8" xfId="1454"/>
    <cellStyle name="Calculation 9" xfId="1455"/>
    <cellStyle name="Cálculo" xfId="1456"/>
    <cellStyle name="Celda de comprobación" xfId="1457"/>
    <cellStyle name="Celda vinculada" xfId="1458"/>
    <cellStyle name="Cents" xfId="1459"/>
    <cellStyle name="Cents (0.0)" xfId="1460"/>
    <cellStyle name="Check Cell 10" xfId="1461"/>
    <cellStyle name="Check Cell 2" xfId="1462"/>
    <cellStyle name="Check Cell 2 2" xfId="1463"/>
    <cellStyle name="Check Cell 2_additional cost reductions" xfId="1464"/>
    <cellStyle name="Check Cell 3" xfId="1465"/>
    <cellStyle name="Check Cell 3 2" xfId="1466"/>
    <cellStyle name="Check Cell 3 3" xfId="1467"/>
    <cellStyle name="Check Cell 3 4" xfId="1468"/>
    <cellStyle name="Check Cell 3 5" xfId="1469"/>
    <cellStyle name="Check Cell 3 6" xfId="1470"/>
    <cellStyle name="Check Cell 4" xfId="1471"/>
    <cellStyle name="Check Cell 4 2" xfId="1472"/>
    <cellStyle name="Check Cell 4 3" xfId="1473"/>
    <cellStyle name="Check Cell 4 4" xfId="1474"/>
    <cellStyle name="Check Cell 4 5" xfId="1475"/>
    <cellStyle name="Check Cell 5" xfId="1476"/>
    <cellStyle name="Check Cell 5 2" xfId="1477"/>
    <cellStyle name="Check Cell 5 3" xfId="1478"/>
    <cellStyle name="Check Cell 5 4" xfId="1479"/>
    <cellStyle name="Check Cell 6" xfId="1480"/>
    <cellStyle name="Check Cell 6 2" xfId="1481"/>
    <cellStyle name="Check Cell 6 3" xfId="1482"/>
    <cellStyle name="Check Cell 6 4" xfId="1483"/>
    <cellStyle name="Check Cell 7" xfId="1484"/>
    <cellStyle name="Check Cell 8" xfId="1485"/>
    <cellStyle name="Check Cell 9" xfId="1486"/>
    <cellStyle name="ColHead" xfId="1487"/>
    <cellStyle name="Column Headers" xfId="1488"/>
    <cellStyle name="Com᳭a [0]" xfId="1489"/>
    <cellStyle name="Com᳭a [0] 2" xfId="1490"/>
    <cellStyle name="Com᳭a [0] 3" xfId="1491"/>
    <cellStyle name="Comma" xfId="7" builtinId="3"/>
    <cellStyle name="Comma 10" xfId="5"/>
    <cellStyle name="Comma 10 2" xfId="1492"/>
    <cellStyle name="Comma 10 2 2" xfId="3742"/>
    <cellStyle name="Comma 10 2 3" xfId="3719"/>
    <cellStyle name="Comma 10 3" xfId="1493"/>
    <cellStyle name="Comma 10 3 2" xfId="3731"/>
    <cellStyle name="Comma 10 4" xfId="1494"/>
    <cellStyle name="Comma 10 5" xfId="3606"/>
    <cellStyle name="Comma 11" xfId="1495"/>
    <cellStyle name="Comma 11 2" xfId="1496"/>
    <cellStyle name="Comma 11 3" xfId="1497"/>
    <cellStyle name="Comma 11 4" xfId="1498"/>
    <cellStyle name="Comma 11 5" xfId="3607"/>
    <cellStyle name="Comma 12" xfId="1499"/>
    <cellStyle name="Comma 12 2" xfId="1500"/>
    <cellStyle name="Comma 12 2 2" xfId="1501"/>
    <cellStyle name="Comma 12 3" xfId="1502"/>
    <cellStyle name="Comma 12 4" xfId="1503"/>
    <cellStyle name="Comma 125" xfId="1504"/>
    <cellStyle name="Comma 125 2" xfId="1505"/>
    <cellStyle name="Comma 13" xfId="1506"/>
    <cellStyle name="Comma 14" xfId="1507"/>
    <cellStyle name="Comma 14 2" xfId="1508"/>
    <cellStyle name="Comma 14 3" xfId="1509"/>
    <cellStyle name="Comma 14 4" xfId="1510"/>
    <cellStyle name="Comma 14 5" xfId="1511"/>
    <cellStyle name="Comma 15" xfId="1512"/>
    <cellStyle name="Comma 15 2" xfId="1513"/>
    <cellStyle name="Comma 15 2 2" xfId="1514"/>
    <cellStyle name="Comma 15 3" xfId="1515"/>
    <cellStyle name="Comma 15 3 2" xfId="1516"/>
    <cellStyle name="Comma 15 4" xfId="1517"/>
    <cellStyle name="Comma 15 5" xfId="1518"/>
    <cellStyle name="Comma 15 5 2" xfId="1519"/>
    <cellStyle name="Comma 15 5 3" xfId="1520"/>
    <cellStyle name="Comma 16" xfId="1521"/>
    <cellStyle name="Comma 16 2" xfId="1522"/>
    <cellStyle name="Comma 16 3" xfId="1523"/>
    <cellStyle name="Comma 16 4" xfId="1524"/>
    <cellStyle name="Comma 16 5" xfId="1525"/>
    <cellStyle name="Comma 17" xfId="1526"/>
    <cellStyle name="Comma 17 2" xfId="1527"/>
    <cellStyle name="Comma 17 2 2" xfId="1528"/>
    <cellStyle name="Comma 17 2 2 2" xfId="1529"/>
    <cellStyle name="Comma 17 2 2 2 2" xfId="1530"/>
    <cellStyle name="Comma 17 2 2 3" xfId="1531"/>
    <cellStyle name="Comma 17 2 3" xfId="1532"/>
    <cellStyle name="Comma 17 2 3 2" xfId="1533"/>
    <cellStyle name="Comma 17 2 4" xfId="1534"/>
    <cellStyle name="Comma 17 2 4 2" xfId="1535"/>
    <cellStyle name="Comma 17 2 5" xfId="1536"/>
    <cellStyle name="Comma 17 3" xfId="1537"/>
    <cellStyle name="Comma 17 3 2" xfId="1538"/>
    <cellStyle name="Comma 17 3 2 2" xfId="1539"/>
    <cellStyle name="Comma 17 3 3" xfId="1540"/>
    <cellStyle name="Comma 17 4" xfId="1541"/>
    <cellStyle name="Comma 17 4 2" xfId="1542"/>
    <cellStyle name="Comma 17 5" xfId="1543"/>
    <cellStyle name="Comma 17 5 2" xfId="1544"/>
    <cellStyle name="Comma 17 6" xfId="1545"/>
    <cellStyle name="Comma 17 7" xfId="1546"/>
    <cellStyle name="Comma 18" xfId="1547"/>
    <cellStyle name="Comma 18 2" xfId="1548"/>
    <cellStyle name="Comma 18 2 2" xfId="1549"/>
    <cellStyle name="Comma 18 2 2 2" xfId="1550"/>
    <cellStyle name="Comma 18 2 3" xfId="1551"/>
    <cellStyle name="Comma 18 3" xfId="1552"/>
    <cellStyle name="Comma 18 3 2" xfId="1553"/>
    <cellStyle name="Comma 18 4" xfId="1554"/>
    <cellStyle name="Comma 18 4 2" xfId="1555"/>
    <cellStyle name="Comma 18 5" xfId="1556"/>
    <cellStyle name="Comma 18 6" xfId="1557"/>
    <cellStyle name="Comma 18 7" xfId="1558"/>
    <cellStyle name="Comma 19" xfId="1559"/>
    <cellStyle name="Comma 19 2" xfId="1560"/>
    <cellStyle name="Comma 19 2 2" xfId="1561"/>
    <cellStyle name="Comma 19 3" xfId="1562"/>
    <cellStyle name="Comma 2" xfId="1563"/>
    <cellStyle name="Comma 2 2" xfId="1564"/>
    <cellStyle name="Comma 2 2 2" xfId="1565"/>
    <cellStyle name="Comma 2 2 2 2" xfId="1566"/>
    <cellStyle name="Comma 2 2 2 2 2" xfId="3743"/>
    <cellStyle name="Comma 2 2 2 3" xfId="1567"/>
    <cellStyle name="Comma 2 2 2 4" xfId="1568"/>
    <cellStyle name="Comma 2 2 2 5" xfId="1569"/>
    <cellStyle name="Comma 2 2 2 6" xfId="3720"/>
    <cellStyle name="Comma 2 2 3" xfId="1570"/>
    <cellStyle name="Comma 2 2 3 2" xfId="3732"/>
    <cellStyle name="Comma 2 2 4" xfId="1571"/>
    <cellStyle name="Comma 2 2 5" xfId="3609"/>
    <cellStyle name="Comma 2 3" xfId="1572"/>
    <cellStyle name="Comma 2 3 2" xfId="1573"/>
    <cellStyle name="Comma 2 3 3" xfId="1574"/>
    <cellStyle name="Comma 2 3 4" xfId="1575"/>
    <cellStyle name="Comma 2 4" xfId="1576"/>
    <cellStyle name="Comma 2 4 2" xfId="1577"/>
    <cellStyle name="Comma 2 4 3" xfId="1578"/>
    <cellStyle name="Comma 2 4 4" xfId="1579"/>
    <cellStyle name="Comma 2 4 5" xfId="1580"/>
    <cellStyle name="Comma 2 5" xfId="1581"/>
    <cellStyle name="Comma 2 6" xfId="1582"/>
    <cellStyle name="Comma 2 7" xfId="1583"/>
    <cellStyle name="Comma 2 8" xfId="1584"/>
    <cellStyle name="Comma 2 9" xfId="3608"/>
    <cellStyle name="Comma 20" xfId="1585"/>
    <cellStyle name="Comma 21" xfId="1586"/>
    <cellStyle name="Comma 21 2" xfId="1587"/>
    <cellStyle name="Comma 22" xfId="1588"/>
    <cellStyle name="Comma 22 2" xfId="1589"/>
    <cellStyle name="Comma 23" xfId="1590"/>
    <cellStyle name="Comma 24" xfId="1591"/>
    <cellStyle name="Comma 25" xfId="3587"/>
    <cellStyle name="Comma 26" xfId="3589"/>
    <cellStyle name="Comma 3" xfId="1592"/>
    <cellStyle name="Comma 3 10" xfId="1593"/>
    <cellStyle name="Comma 3 11" xfId="1594"/>
    <cellStyle name="Comma 3 12" xfId="1595"/>
    <cellStyle name="Comma 3 13" xfId="3610"/>
    <cellStyle name="Comma 3 2" xfId="1596"/>
    <cellStyle name="Comma 3 2 2" xfId="1597"/>
    <cellStyle name="Comma 3 2 2 2" xfId="3744"/>
    <cellStyle name="Comma 3 2 2 3" xfId="3721"/>
    <cellStyle name="Comma 3 2 3" xfId="1598"/>
    <cellStyle name="Comma 3 2 3 2" xfId="1599"/>
    <cellStyle name="Comma 3 2 3 3" xfId="3733"/>
    <cellStyle name="Comma 3 2 4" xfId="1600"/>
    <cellStyle name="Comma 3 2 5" xfId="3611"/>
    <cellStyle name="Comma 3 3" xfId="1601"/>
    <cellStyle name="Comma 3 3 2" xfId="1602"/>
    <cellStyle name="Comma 3 3 3" xfId="1603"/>
    <cellStyle name="Comma 3 3 3 2" xfId="1604"/>
    <cellStyle name="Comma 3 3 4" xfId="1605"/>
    <cellStyle name="Comma 3 3 5" xfId="1606"/>
    <cellStyle name="Comma 3 4" xfId="1607"/>
    <cellStyle name="Comma 3 4 2" xfId="1608"/>
    <cellStyle name="Comma 3 5" xfId="1609"/>
    <cellStyle name="Comma 3 5 2" xfId="1610"/>
    <cellStyle name="Comma 3 5 3" xfId="1611"/>
    <cellStyle name="Comma 3 6" xfId="1612"/>
    <cellStyle name="Comma 3 7" xfId="1613"/>
    <cellStyle name="Comma 3 7 2" xfId="1614"/>
    <cellStyle name="Comma 3 8" xfId="1615"/>
    <cellStyle name="Comma 3 9" xfId="1616"/>
    <cellStyle name="Comma 4" xfId="1617"/>
    <cellStyle name="Comma 4 2" xfId="1618"/>
    <cellStyle name="Comma 4 2 2" xfId="1619"/>
    <cellStyle name="Comma 4 2 3" xfId="1620"/>
    <cellStyle name="Comma 4 2 4" xfId="1621"/>
    <cellStyle name="Comma 4 3" xfId="1622"/>
    <cellStyle name="Comma 4 3 2" xfId="1623"/>
    <cellStyle name="Comma 4 3 3" xfId="1624"/>
    <cellStyle name="Comma 4 4" xfId="1625"/>
    <cellStyle name="Comma 4 4 2" xfId="1626"/>
    <cellStyle name="Comma 4 5" xfId="1627"/>
    <cellStyle name="Comma 4 5 2" xfId="1628"/>
    <cellStyle name="Comma 4 6" xfId="1629"/>
    <cellStyle name="Comma 4 6 2" xfId="1630"/>
    <cellStyle name="Comma 4 7" xfId="1631"/>
    <cellStyle name="Comma 4 8" xfId="1632"/>
    <cellStyle name="Comma 4 9" xfId="1633"/>
    <cellStyle name="Comma 5" xfId="1634"/>
    <cellStyle name="Comma 5 2" xfId="1635"/>
    <cellStyle name="Comma 5 3" xfId="1636"/>
    <cellStyle name="Comma 5 4" xfId="1637"/>
    <cellStyle name="Comma 6" xfId="1638"/>
    <cellStyle name="Comma 6 2" xfId="1639"/>
    <cellStyle name="Comma 6 3" xfId="1640"/>
    <cellStyle name="Comma 7" xfId="1641"/>
    <cellStyle name="Comma 7 2" xfId="1642"/>
    <cellStyle name="Comma 7 2 2" xfId="1643"/>
    <cellStyle name="Comma 7 2 3" xfId="1644"/>
    <cellStyle name="Comma 7 3" xfId="1645"/>
    <cellStyle name="Comma 7 3 2" xfId="1646"/>
    <cellStyle name="Comma 7 3 2 2" xfId="1647"/>
    <cellStyle name="Comma 7 3 2 2 2" xfId="1648"/>
    <cellStyle name="Comma 7 3 2 3" xfId="1649"/>
    <cellStyle name="Comma 7 3 3" xfId="1650"/>
    <cellStyle name="Comma 7 3 3 2" xfId="1651"/>
    <cellStyle name="Comma 7 3 4" xfId="1652"/>
    <cellStyle name="Comma 7 3 4 2" xfId="1653"/>
    <cellStyle name="Comma 7 3 5" xfId="1654"/>
    <cellStyle name="Comma 7 4" xfId="1655"/>
    <cellStyle name="Comma 7 4 2" xfId="1656"/>
    <cellStyle name="Comma 7 4 2 2" xfId="1657"/>
    <cellStyle name="Comma 7 4 3" xfId="1658"/>
    <cellStyle name="Comma 7 5" xfId="1659"/>
    <cellStyle name="Comma 7 5 2" xfId="1660"/>
    <cellStyle name="Comma 7 6" xfId="1661"/>
    <cellStyle name="Comma 7 6 2" xfId="1662"/>
    <cellStyle name="Comma 7 7" xfId="1663"/>
    <cellStyle name="Comma 7 8" xfId="1664"/>
    <cellStyle name="Comma 7 9" xfId="1665"/>
    <cellStyle name="Comma 8" xfId="1666"/>
    <cellStyle name="Comma 8 2" xfId="1667"/>
    <cellStyle name="Comma 8 3" xfId="1668"/>
    <cellStyle name="Comma 8 4" xfId="1669"/>
    <cellStyle name="Comma 8 5" xfId="1670"/>
    <cellStyle name="Comma 9" xfId="1671"/>
    <cellStyle name="Comma Style (brackets)" xfId="1672"/>
    <cellStyle name="Comma Style (brackets) 2" xfId="1673"/>
    <cellStyle name="Comma Style (brackets) 2 2" xfId="1674"/>
    <cellStyle name="Comma Style (brackets) 2 2 2" xfId="1675"/>
    <cellStyle name="Comma Style (brackets) 2 2 3" xfId="1676"/>
    <cellStyle name="Comma Style (brackets) 2 3" xfId="1677"/>
    <cellStyle name="Comma Style (brackets) 2 4" xfId="1678"/>
    <cellStyle name="Comma Style (brackets) 3" xfId="1679"/>
    <cellStyle name="Comma Style (brackets) 3 2" xfId="1680"/>
    <cellStyle name="Comma Style (brackets) 3 3" xfId="1681"/>
    <cellStyle name="Comma Style (brackets) 4" xfId="1682"/>
    <cellStyle name="Comma Style (brackets) 5" xfId="1683"/>
    <cellStyle name="Comma(0)" xfId="1684"/>
    <cellStyle name="Comma(3)" xfId="1685"/>
    <cellStyle name="Comma(4)" xfId="1686"/>
    <cellStyle name="Comma0" xfId="1687"/>
    <cellStyle name="Comma0 2" xfId="1688"/>
    <cellStyle name="Comma0 3" xfId="1689"/>
    <cellStyle name="Comma0 3 2" xfId="1690"/>
    <cellStyle name="Comma0 4" xfId="1691"/>
    <cellStyle name="Comma0 5" xfId="1692"/>
    <cellStyle name="Comma0_additional cost reductions" xfId="1693"/>
    <cellStyle name="Comment" xfId="1694"/>
    <cellStyle name="Currency" xfId="1" builtinId="4"/>
    <cellStyle name="Currency [0.00]" xfId="1695"/>
    <cellStyle name="Currency [0.00] 2" xfId="1696"/>
    <cellStyle name="Currency [0.00] 2 2" xfId="1697"/>
    <cellStyle name="Currency [0.00] 2 2 2" xfId="1698"/>
    <cellStyle name="Currency [0.00] 2 2 3" xfId="1699"/>
    <cellStyle name="Currency [0.00] 2 3" xfId="1700"/>
    <cellStyle name="Currency [0.00] 2 4" xfId="1701"/>
    <cellStyle name="Currency [0.00] 3" xfId="1702"/>
    <cellStyle name="Currency [0.00] 3 2" xfId="1703"/>
    <cellStyle name="Currency [0.00] 3 3" xfId="1704"/>
    <cellStyle name="Currency [0.00] 4" xfId="1705"/>
    <cellStyle name="Currency [0.00] 4 2" xfId="1706"/>
    <cellStyle name="Currency [0.00] 5" xfId="1707"/>
    <cellStyle name="Currency [0.00] 6" xfId="1708"/>
    <cellStyle name="Currency 10" xfId="1709"/>
    <cellStyle name="Currency 10 2" xfId="6"/>
    <cellStyle name="Currency 10 3" xfId="1710"/>
    <cellStyle name="Currency 11" xfId="1711"/>
    <cellStyle name="Currency 11 2" xfId="1712"/>
    <cellStyle name="Currency 11 3" xfId="1713"/>
    <cellStyle name="Currency 12" xfId="1714"/>
    <cellStyle name="Currency 12 2" xfId="1715"/>
    <cellStyle name="Currency 12 3" xfId="1716"/>
    <cellStyle name="Currency 13" xfId="1717"/>
    <cellStyle name="Currency 13 2" xfId="1718"/>
    <cellStyle name="Currency 13 3" xfId="1719"/>
    <cellStyle name="Currency 14" xfId="1720"/>
    <cellStyle name="Currency 14 2" xfId="1721"/>
    <cellStyle name="Currency 14 3" xfId="1722"/>
    <cellStyle name="Currency 15" xfId="1723"/>
    <cellStyle name="Currency 15 2" xfId="1724"/>
    <cellStyle name="Currency 15 3" xfId="1725"/>
    <cellStyle name="Currency 16" xfId="1726"/>
    <cellStyle name="Currency 16 2" xfId="1727"/>
    <cellStyle name="Currency 16 3" xfId="1728"/>
    <cellStyle name="Currency 17" xfId="1729"/>
    <cellStyle name="Currency 18" xfId="1730"/>
    <cellStyle name="Currency 19" xfId="1731"/>
    <cellStyle name="Currency 2" xfId="1732"/>
    <cellStyle name="Currency 2 2" xfId="1733"/>
    <cellStyle name="Currency 2 2 2" xfId="1734"/>
    <cellStyle name="Currency 2 2 2 2" xfId="1735"/>
    <cellStyle name="Currency 2 2 2 2 2" xfId="1736"/>
    <cellStyle name="Currency 2 2 2 2 3" xfId="1737"/>
    <cellStyle name="Currency 2 2 2 3" xfId="1738"/>
    <cellStyle name="Currency 2 2 2 3 2" xfId="1739"/>
    <cellStyle name="Currency 2 2 2 3 3" xfId="1740"/>
    <cellStyle name="Currency 2 2 2 4" xfId="1741"/>
    <cellStyle name="Currency 2 2 3" xfId="1742"/>
    <cellStyle name="Currency 2 2 4" xfId="1743"/>
    <cellStyle name="Currency 2 2 5" xfId="1744"/>
    <cellStyle name="Currency 2 2 5 2" xfId="1745"/>
    <cellStyle name="Currency 2 2 5 3" xfId="1746"/>
    <cellStyle name="Currency 2 3" xfId="1747"/>
    <cellStyle name="Currency 2 3 2" xfId="1748"/>
    <cellStyle name="Currency 2 3 3" xfId="1749"/>
    <cellStyle name="Currency 2 4" xfId="1750"/>
    <cellStyle name="Currency 2 4 2" xfId="1751"/>
    <cellStyle name="Currency 2 5" xfId="1752"/>
    <cellStyle name="Currency 2 6" xfId="1753"/>
    <cellStyle name="Currency 2 7" xfId="1754"/>
    <cellStyle name="Currency 20" xfId="1755"/>
    <cellStyle name="Currency 21" xfId="1756"/>
    <cellStyle name="Currency 21 2" xfId="1757"/>
    <cellStyle name="Currency 21 2 2" xfId="1758"/>
    <cellStyle name="Currency 21 2 2 2" xfId="1759"/>
    <cellStyle name="Currency 21 2 3" xfId="1760"/>
    <cellStyle name="Currency 21 3" xfId="1761"/>
    <cellStyle name="Currency 21 3 2" xfId="1762"/>
    <cellStyle name="Currency 21 4" xfId="1763"/>
    <cellStyle name="Currency 21 4 2" xfId="1764"/>
    <cellStyle name="Currency 21 5" xfId="1765"/>
    <cellStyle name="Currency 22" xfId="1766"/>
    <cellStyle name="Currency 23" xfId="1767"/>
    <cellStyle name="Currency 24" xfId="1768"/>
    <cellStyle name="Currency 25" xfId="1769"/>
    <cellStyle name="Currency 26" xfId="1770"/>
    <cellStyle name="Currency 27" xfId="1771"/>
    <cellStyle name="Currency 28" xfId="1772"/>
    <cellStyle name="Currency 29" xfId="1773"/>
    <cellStyle name="Currency 3" xfId="1774"/>
    <cellStyle name="Currency 3 10" xfId="1775"/>
    <cellStyle name="Currency 3 11" xfId="1776"/>
    <cellStyle name="Currency 3 12" xfId="1777"/>
    <cellStyle name="Currency 3 2" xfId="1778"/>
    <cellStyle name="Currency 3 2 2" xfId="1779"/>
    <cellStyle name="Currency 3 2 3" xfId="1780"/>
    <cellStyle name="Currency 3 3" xfId="1781"/>
    <cellStyle name="Currency 3 3 2" xfId="1782"/>
    <cellStyle name="Currency 3 3 3" xfId="1783"/>
    <cellStyle name="Currency 3 4" xfId="1784"/>
    <cellStyle name="Currency 3 5" xfId="1785"/>
    <cellStyle name="Currency 3 6" xfId="1786"/>
    <cellStyle name="Currency 3 7" xfId="1787"/>
    <cellStyle name="Currency 3 8" xfId="1788"/>
    <cellStyle name="Currency 3 9" xfId="1789"/>
    <cellStyle name="Currency 30" xfId="1790"/>
    <cellStyle name="Currency 31" xfId="1791"/>
    <cellStyle name="Currency 32" xfId="1792"/>
    <cellStyle name="Currency 33" xfId="1793"/>
    <cellStyle name="Currency 34" xfId="1794"/>
    <cellStyle name="Currency 35" xfId="1795"/>
    <cellStyle name="Currency 36" xfId="1796"/>
    <cellStyle name="Currency 37" xfId="1797"/>
    <cellStyle name="Currency 38" xfId="1798"/>
    <cellStyle name="Currency 39" xfId="1799"/>
    <cellStyle name="Currency 4" xfId="1800"/>
    <cellStyle name="Currency 4 2" xfId="1801"/>
    <cellStyle name="Currency 4 2 2" xfId="1802"/>
    <cellStyle name="Currency 4 2 3" xfId="1803"/>
    <cellStyle name="Currency 4 3" xfId="1804"/>
    <cellStyle name="Currency 4 4" xfId="1805"/>
    <cellStyle name="Currency 4 5" xfId="1806"/>
    <cellStyle name="Currency 40" xfId="1807"/>
    <cellStyle name="Currency 41" xfId="1808"/>
    <cellStyle name="Currency 42" xfId="1809"/>
    <cellStyle name="Currency 43" xfId="1810"/>
    <cellStyle name="Currency 44" xfId="1811"/>
    <cellStyle name="Currency 45" xfId="1812"/>
    <cellStyle name="Currency 46" xfId="1813"/>
    <cellStyle name="Currency 47" xfId="1814"/>
    <cellStyle name="Currency 48" xfId="1815"/>
    <cellStyle name="Currency 49" xfId="1816"/>
    <cellStyle name="Currency 5" xfId="1817"/>
    <cellStyle name="Currency 5 2" xfId="1818"/>
    <cellStyle name="Currency 5 2 2" xfId="1819"/>
    <cellStyle name="Currency 5 2 3" xfId="1820"/>
    <cellStyle name="Currency 5 3" xfId="1821"/>
    <cellStyle name="Currency 5 3 2" xfId="1822"/>
    <cellStyle name="Currency 5 4" xfId="1823"/>
    <cellStyle name="Currency 5 4 2" xfId="1824"/>
    <cellStyle name="Currency 5 5" xfId="1825"/>
    <cellStyle name="Currency 50" xfId="1826"/>
    <cellStyle name="Currency 51" xfId="1827"/>
    <cellStyle name="Currency 52" xfId="1828"/>
    <cellStyle name="Currency 53" xfId="1829"/>
    <cellStyle name="Currency 54" xfId="1830"/>
    <cellStyle name="Currency 55" xfId="1831"/>
    <cellStyle name="Currency 56" xfId="1832"/>
    <cellStyle name="Currency 57" xfId="1833"/>
    <cellStyle name="Currency 58" xfId="1834"/>
    <cellStyle name="Currency 59" xfId="1835"/>
    <cellStyle name="Currency 6" xfId="1836"/>
    <cellStyle name="Currency 6 2" xfId="1837"/>
    <cellStyle name="Currency 6 2 2" xfId="1838"/>
    <cellStyle name="Currency 6 2 3" xfId="1839"/>
    <cellStyle name="Currency 6 3" xfId="1840"/>
    <cellStyle name="Currency 6 4" xfId="1841"/>
    <cellStyle name="Currency 60" xfId="1842"/>
    <cellStyle name="Currency 61" xfId="1843"/>
    <cellStyle name="Currency 62" xfId="1844"/>
    <cellStyle name="Currency 63" xfId="1845"/>
    <cellStyle name="Currency 64" xfId="1846"/>
    <cellStyle name="Currency 65" xfId="1847"/>
    <cellStyle name="Currency 66" xfId="1848"/>
    <cellStyle name="Currency 67" xfId="1849"/>
    <cellStyle name="Currency 68" xfId="1850"/>
    <cellStyle name="Currency 69" xfId="1851"/>
    <cellStyle name="Currency 7" xfId="1852"/>
    <cellStyle name="Currency 7 2" xfId="1853"/>
    <cellStyle name="Currency 7 2 2" xfId="1854"/>
    <cellStyle name="Currency 7 2 3" xfId="1855"/>
    <cellStyle name="Currency 7 3" xfId="1856"/>
    <cellStyle name="Currency 7 4" xfId="1857"/>
    <cellStyle name="Currency 70" xfId="1858"/>
    <cellStyle name="Currency 71" xfId="8"/>
    <cellStyle name="Currency 72" xfId="3726"/>
    <cellStyle name="Currency 73" xfId="3749"/>
    <cellStyle name="Currency 74" xfId="3712"/>
    <cellStyle name="Currency 75" xfId="3713"/>
    <cellStyle name="Currency 76" xfId="3714"/>
    <cellStyle name="Currency 77" xfId="3595"/>
    <cellStyle name="Currency 78" xfId="3750"/>
    <cellStyle name="Currency 79" xfId="3755"/>
    <cellStyle name="Currency 8" xfId="1859"/>
    <cellStyle name="Currency 8 2" xfId="1860"/>
    <cellStyle name="Currency 8 2 2" xfId="1861"/>
    <cellStyle name="Currency 8 2 2 2" xfId="3745"/>
    <cellStyle name="Currency 8 2 3" xfId="1862"/>
    <cellStyle name="Currency 8 2 4" xfId="3722"/>
    <cellStyle name="Currency 8 3" xfId="1863"/>
    <cellStyle name="Currency 8 3 2" xfId="3734"/>
    <cellStyle name="Currency 8 4" xfId="1864"/>
    <cellStyle name="Currency 8 5" xfId="3612"/>
    <cellStyle name="Currency 9" xfId="1865"/>
    <cellStyle name="Currency 9 2" xfId="1866"/>
    <cellStyle name="Currency 9 2 2" xfId="1867"/>
    <cellStyle name="Currency 9 2 3" xfId="1868"/>
    <cellStyle name="Currency 9 3" xfId="1869"/>
    <cellStyle name="Currency 9 4" xfId="1870"/>
    <cellStyle name="Currency(0)" xfId="1871"/>
    <cellStyle name="Currency(2)" xfId="1872"/>
    <cellStyle name="Currency0" xfId="1873"/>
    <cellStyle name="Currency0 2" xfId="1874"/>
    <cellStyle name="Currency0 3" xfId="1875"/>
    <cellStyle name="Currency0 3 2" xfId="1876"/>
    <cellStyle name="Currency0 4" xfId="1877"/>
    <cellStyle name="Currency0 5" xfId="1878"/>
    <cellStyle name="Currency0_additional cost reductions" xfId="1879"/>
    <cellStyle name="d-mmm" xfId="1890"/>
    <cellStyle name="d-mmm-yy" xfId="1891"/>
    <cellStyle name="Date" xfId="1880"/>
    <cellStyle name="Date 2" xfId="1881"/>
    <cellStyle name="Date 3" xfId="1882"/>
    <cellStyle name="Date 4" xfId="1883"/>
    <cellStyle name="Date 5" xfId="1884"/>
    <cellStyle name="DateLong" xfId="1885"/>
    <cellStyle name="DateLong 2" xfId="1886"/>
    <cellStyle name="DateLong 3" xfId="1887"/>
    <cellStyle name="DateShort" xfId="1888"/>
    <cellStyle name="Del" xfId="1889"/>
    <cellStyle name="Emphasis 1" xfId="1892"/>
    <cellStyle name="Emphasis 2" xfId="1893"/>
    <cellStyle name="Emphasis 3" xfId="1894"/>
    <cellStyle name="Encabezado 4" xfId="1895"/>
    <cellStyle name="Énfasis1" xfId="1896"/>
    <cellStyle name="Énfasis2" xfId="1897"/>
    <cellStyle name="Énfasis3" xfId="1898"/>
    <cellStyle name="Énfasis4" xfId="1899"/>
    <cellStyle name="Énfasis5" xfId="1900"/>
    <cellStyle name="Énfasis6" xfId="1901"/>
    <cellStyle name="Entrada" xfId="1902"/>
    <cellStyle name="Euro" xfId="1903"/>
    <cellStyle name="Euro 2" xfId="1904"/>
    <cellStyle name="Euro 3" xfId="1905"/>
    <cellStyle name="Explanatory Text 10" xfId="1906"/>
    <cellStyle name="Explanatory Text 2" xfId="1907"/>
    <cellStyle name="Explanatory Text 2 2" xfId="1908"/>
    <cellStyle name="Explanatory Text 2_F12-F13 summary by Prg - Round 2 (7Jun11)" xfId="1909"/>
    <cellStyle name="Explanatory Text 3" xfId="1910"/>
    <cellStyle name="Explanatory Text 3 2" xfId="1911"/>
    <cellStyle name="Explanatory Text 3 3" xfId="1912"/>
    <cellStyle name="Explanatory Text 3 4" xfId="1913"/>
    <cellStyle name="Explanatory Text 3 5" xfId="1914"/>
    <cellStyle name="Explanatory Text 3 6" xfId="1915"/>
    <cellStyle name="Explanatory Text 4" xfId="1916"/>
    <cellStyle name="Explanatory Text 4 2" xfId="1917"/>
    <cellStyle name="Explanatory Text 4 3" xfId="1918"/>
    <cellStyle name="Explanatory Text 4 4" xfId="1919"/>
    <cellStyle name="Explanatory Text 4 5" xfId="1920"/>
    <cellStyle name="Explanatory Text 5" xfId="1921"/>
    <cellStyle name="Explanatory Text 5 2" xfId="1922"/>
    <cellStyle name="Explanatory Text 5 3" xfId="1923"/>
    <cellStyle name="Explanatory Text 5 4" xfId="1924"/>
    <cellStyle name="Explanatory Text 6" xfId="1925"/>
    <cellStyle name="Explanatory Text 6 2" xfId="1926"/>
    <cellStyle name="Explanatory Text 6 3" xfId="1927"/>
    <cellStyle name="Explanatory Text 6 4" xfId="1928"/>
    <cellStyle name="Explanatory Text 7" xfId="1929"/>
    <cellStyle name="Explanatory Text 8" xfId="1930"/>
    <cellStyle name="Explanatory Text 9" xfId="1931"/>
    <cellStyle name="Factor" xfId="1932"/>
    <cellStyle name="Factor 2" xfId="1933"/>
    <cellStyle name="Fixed" xfId="1934"/>
    <cellStyle name="Good 10" xfId="1935"/>
    <cellStyle name="Good 10 2" xfId="1936"/>
    <cellStyle name="Good 10 3" xfId="1937"/>
    <cellStyle name="Good 2" xfId="1938"/>
    <cellStyle name="Good 2 2" xfId="1939"/>
    <cellStyle name="Good 2 2 2" xfId="1940"/>
    <cellStyle name="Good 2 2 3" xfId="1941"/>
    <cellStyle name="Good 2 2 4" xfId="1942"/>
    <cellStyle name="Good 2 2 5" xfId="1943"/>
    <cellStyle name="Good 2 3" xfId="1944"/>
    <cellStyle name="Good 2 4" xfId="1945"/>
    <cellStyle name="Good 2 5" xfId="1946"/>
    <cellStyle name="Good 2 6" xfId="1947"/>
    <cellStyle name="Good 2 7" xfId="1948"/>
    <cellStyle name="Good 2 8" xfId="1949"/>
    <cellStyle name="Good 2_F12-F13 summary by Prg - Round 2 (7Jun11)" xfId="1950"/>
    <cellStyle name="Good 3" xfId="1951"/>
    <cellStyle name="Good 3 2" xfId="1952"/>
    <cellStyle name="Good 3 3" xfId="1953"/>
    <cellStyle name="Good 3 4" xfId="1954"/>
    <cellStyle name="Good 3 5" xfId="1955"/>
    <cellStyle name="Good 3 6" xfId="1956"/>
    <cellStyle name="Good 4" xfId="1957"/>
    <cellStyle name="Good 4 2" xfId="1958"/>
    <cellStyle name="Good 4 3" xfId="1959"/>
    <cellStyle name="Good 4 4" xfId="1960"/>
    <cellStyle name="Good 4 5" xfId="1961"/>
    <cellStyle name="Good 5" xfId="1962"/>
    <cellStyle name="Good 5 2" xfId="1963"/>
    <cellStyle name="Good 5 3" xfId="1964"/>
    <cellStyle name="Good 5 4" xfId="1965"/>
    <cellStyle name="Good 6" xfId="1966"/>
    <cellStyle name="Good 6 2" xfId="1967"/>
    <cellStyle name="Good 6 3" xfId="1968"/>
    <cellStyle name="Good 6 4" xfId="1969"/>
    <cellStyle name="Good 7" xfId="1970"/>
    <cellStyle name="Good 8" xfId="1971"/>
    <cellStyle name="Good 9" xfId="1972"/>
    <cellStyle name="Header" xfId="1973"/>
    <cellStyle name="Headers" xfId="1974"/>
    <cellStyle name="Heading" xfId="1975"/>
    <cellStyle name="Heading 1 10" xfId="1976"/>
    <cellStyle name="Heading 1 2" xfId="1977"/>
    <cellStyle name="Heading 1 2 2" xfId="1978"/>
    <cellStyle name="Heading 1 2_additional cost reductions" xfId="1979"/>
    <cellStyle name="Heading 1 3" xfId="1980"/>
    <cellStyle name="Heading 1 3 2" xfId="1981"/>
    <cellStyle name="Heading 1 3 3" xfId="1982"/>
    <cellStyle name="Heading 1 3 4" xfId="1983"/>
    <cellStyle name="Heading 1 3 5" xfId="1984"/>
    <cellStyle name="Heading 1 3 6" xfId="1985"/>
    <cellStyle name="Heading 1 4" xfId="1986"/>
    <cellStyle name="Heading 1 4 2" xfId="1987"/>
    <cellStyle name="Heading 1 4 3" xfId="1988"/>
    <cellStyle name="Heading 1 4 4" xfId="1989"/>
    <cellStyle name="Heading 1 4 5" xfId="1990"/>
    <cellStyle name="Heading 1 5" xfId="1991"/>
    <cellStyle name="Heading 1 5 2" xfId="1992"/>
    <cellStyle name="Heading 1 5 3" xfId="1993"/>
    <cellStyle name="Heading 1 5 4" xfId="1994"/>
    <cellStyle name="Heading 1 6" xfId="1995"/>
    <cellStyle name="Heading 1 6 2" xfId="1996"/>
    <cellStyle name="Heading 1 6 3" xfId="1997"/>
    <cellStyle name="Heading 1 6 4" xfId="1998"/>
    <cellStyle name="Heading 1 7" xfId="1999"/>
    <cellStyle name="Heading 1 8" xfId="2000"/>
    <cellStyle name="Heading 1 9" xfId="2001"/>
    <cellStyle name="Heading 10" xfId="3590"/>
    <cellStyle name="Heading 2 10" xfId="2002"/>
    <cellStyle name="Heading 2 2" xfId="2003"/>
    <cellStyle name="Heading 2 2 2" xfId="2004"/>
    <cellStyle name="Heading 2 2 3" xfId="3614"/>
    <cellStyle name="Heading 2 2_additional cost reductions" xfId="2005"/>
    <cellStyle name="Heading 2 3" xfId="2006"/>
    <cellStyle name="Heading 2 3 2" xfId="2007"/>
    <cellStyle name="Heading 2 3 3" xfId="2008"/>
    <cellStyle name="Heading 2 3 4" xfId="2009"/>
    <cellStyle name="Heading 2 3 5" xfId="2010"/>
    <cellStyle name="Heading 2 3 6" xfId="2011"/>
    <cellStyle name="Heading 2 4" xfId="2012"/>
    <cellStyle name="Heading 2 4 2" xfId="2013"/>
    <cellStyle name="Heading 2 4 3" xfId="2014"/>
    <cellStyle name="Heading 2 4 4" xfId="2015"/>
    <cellStyle name="Heading 2 4 5" xfId="2016"/>
    <cellStyle name="Heading 2 5" xfId="2017"/>
    <cellStyle name="Heading 2 5 2" xfId="2018"/>
    <cellStyle name="Heading 2 5 3" xfId="2019"/>
    <cellStyle name="Heading 2 5 4" xfId="2020"/>
    <cellStyle name="Heading 2 6" xfId="2021"/>
    <cellStyle name="Heading 2 6 2" xfId="2022"/>
    <cellStyle name="Heading 2 6 3" xfId="2023"/>
    <cellStyle name="Heading 2 6 4" xfId="2024"/>
    <cellStyle name="Heading 2 7" xfId="2025"/>
    <cellStyle name="Heading 2 8" xfId="2026"/>
    <cellStyle name="Heading 2 9" xfId="2027"/>
    <cellStyle name="Heading 3 10" xfId="2028"/>
    <cellStyle name="Heading 3 2" xfId="2029"/>
    <cellStyle name="Heading 3 2 2" xfId="2030"/>
    <cellStyle name="Heading 3 2_additional cost reductions" xfId="2031"/>
    <cellStyle name="Heading 3 3" xfId="2032"/>
    <cellStyle name="Heading 3 3 2" xfId="2033"/>
    <cellStyle name="Heading 3 3 3" xfId="2034"/>
    <cellStyle name="Heading 3 3 4" xfId="2035"/>
    <cellStyle name="Heading 3 3 5" xfId="2036"/>
    <cellStyle name="Heading 3 3 6" xfId="2037"/>
    <cellStyle name="Heading 3 4" xfId="2038"/>
    <cellStyle name="Heading 3 4 2" xfId="2039"/>
    <cellStyle name="Heading 3 4 3" xfId="2040"/>
    <cellStyle name="Heading 3 4 4" xfId="2041"/>
    <cellStyle name="Heading 3 4 5" xfId="2042"/>
    <cellStyle name="Heading 3 5" xfId="2043"/>
    <cellStyle name="Heading 3 5 2" xfId="2044"/>
    <cellStyle name="Heading 3 5 3" xfId="2045"/>
    <cellStyle name="Heading 3 5 4" xfId="2046"/>
    <cellStyle name="Heading 3 6" xfId="2047"/>
    <cellStyle name="Heading 3 6 2" xfId="2048"/>
    <cellStyle name="Heading 3 6 3" xfId="2049"/>
    <cellStyle name="Heading 3 6 4" xfId="2050"/>
    <cellStyle name="Heading 3 7" xfId="2051"/>
    <cellStyle name="Heading 3 8" xfId="2052"/>
    <cellStyle name="Heading 3 9" xfId="2053"/>
    <cellStyle name="Heading 4 10" xfId="2054"/>
    <cellStyle name="Heading 4 2" xfId="2055"/>
    <cellStyle name="Heading 4 2 2" xfId="2056"/>
    <cellStyle name="Heading 4 2_F12-F13 summary by Prg - Round 2 (7Jun11)" xfId="2057"/>
    <cellStyle name="Heading 4 3" xfId="2058"/>
    <cellStyle name="Heading 4 3 2" xfId="2059"/>
    <cellStyle name="Heading 4 3 3" xfId="2060"/>
    <cellStyle name="Heading 4 3 4" xfId="2061"/>
    <cellStyle name="Heading 4 3 5" xfId="2062"/>
    <cellStyle name="Heading 4 3 6" xfId="2063"/>
    <cellStyle name="Heading 4 4" xfId="2064"/>
    <cellStyle name="Heading 4 4 2" xfId="2065"/>
    <cellStyle name="Heading 4 4 3" xfId="2066"/>
    <cellStyle name="Heading 4 4 4" xfId="2067"/>
    <cellStyle name="Heading 4 4 5" xfId="2068"/>
    <cellStyle name="Heading 4 5" xfId="2069"/>
    <cellStyle name="Heading 4 5 2" xfId="2070"/>
    <cellStyle name="Heading 4 5 3" xfId="2071"/>
    <cellStyle name="Heading 4 5 4" xfId="2072"/>
    <cellStyle name="Heading 4 6" xfId="2073"/>
    <cellStyle name="Heading 4 6 2" xfId="2074"/>
    <cellStyle name="Heading 4 6 3" xfId="2075"/>
    <cellStyle name="Heading 4 6 4" xfId="2076"/>
    <cellStyle name="Heading 4 7" xfId="2077"/>
    <cellStyle name="Heading 4 8" xfId="2078"/>
    <cellStyle name="Heading 4 9" xfId="2079"/>
    <cellStyle name="Heading 5" xfId="3613"/>
    <cellStyle name="Heading 6" xfId="3591"/>
    <cellStyle name="Heading 7" xfId="3594"/>
    <cellStyle name="Heading 8" xfId="3592"/>
    <cellStyle name="Heading 9" xfId="3593"/>
    <cellStyle name="Heading1" xfId="2080"/>
    <cellStyle name="Heading2" xfId="2081"/>
    <cellStyle name="Heading2 2" xfId="2082"/>
    <cellStyle name="Heading2 3" xfId="2083"/>
    <cellStyle name="Heading2 4" xfId="3615"/>
    <cellStyle name="Hidden" xfId="2084"/>
    <cellStyle name="Hyperlink 10" xfId="3616"/>
    <cellStyle name="Hyperlink 10 2" xfId="3617"/>
    <cellStyle name="Hyperlink 10 3" xfId="3618"/>
    <cellStyle name="Hyperlink 11" xfId="3619"/>
    <cellStyle name="Hyperlink 11 2" xfId="3620"/>
    <cellStyle name="Hyperlink 11 3" xfId="3621"/>
    <cellStyle name="Hyperlink 12" xfId="3622"/>
    <cellStyle name="Hyperlink 12 2" xfId="3623"/>
    <cellStyle name="Hyperlink 12 3" xfId="3624"/>
    <cellStyle name="Hyperlink 13" xfId="3625"/>
    <cellStyle name="Hyperlink 13 2" xfId="3626"/>
    <cellStyle name="Hyperlink 13 3" xfId="3627"/>
    <cellStyle name="Hyperlink 14" xfId="3628"/>
    <cellStyle name="Hyperlink 14 2" xfId="3629"/>
    <cellStyle name="Hyperlink 14 3" xfId="3630"/>
    <cellStyle name="Hyperlink 15" xfId="3631"/>
    <cellStyle name="Hyperlink 15 2" xfId="3632"/>
    <cellStyle name="Hyperlink 15 3" xfId="3633"/>
    <cellStyle name="Hyperlink 16" xfId="3634"/>
    <cellStyle name="Hyperlink 16 2" xfId="3635"/>
    <cellStyle name="Hyperlink 16 3" xfId="3636"/>
    <cellStyle name="Hyperlink 17" xfId="3637"/>
    <cellStyle name="Hyperlink 17 2" xfId="3638"/>
    <cellStyle name="Hyperlink 17 3" xfId="3639"/>
    <cellStyle name="Hyperlink 18" xfId="3640"/>
    <cellStyle name="Hyperlink 18 2" xfId="3641"/>
    <cellStyle name="Hyperlink 18 3" xfId="3642"/>
    <cellStyle name="Hyperlink 19" xfId="3643"/>
    <cellStyle name="Hyperlink 19 2" xfId="3644"/>
    <cellStyle name="Hyperlink 19 3" xfId="3645"/>
    <cellStyle name="Hyperlink 2" xfId="2085"/>
    <cellStyle name="Hyperlink 2 2" xfId="2086"/>
    <cellStyle name="Hyperlink 2 2 2" xfId="2087"/>
    <cellStyle name="Hyperlink 2 2 3" xfId="3647"/>
    <cellStyle name="Hyperlink 2 3" xfId="2088"/>
    <cellStyle name="Hyperlink 2 3 2" xfId="3648"/>
    <cellStyle name="Hyperlink 2 4" xfId="2089"/>
    <cellStyle name="Hyperlink 2 5" xfId="3646"/>
    <cellStyle name="Hyperlink 20" xfId="3649"/>
    <cellStyle name="Hyperlink 20 2" xfId="3650"/>
    <cellStyle name="Hyperlink 20 3" xfId="3651"/>
    <cellStyle name="Hyperlink 21" xfId="3652"/>
    <cellStyle name="Hyperlink 21 2" xfId="3653"/>
    <cellStyle name="Hyperlink 21 3" xfId="3654"/>
    <cellStyle name="Hyperlink 22" xfId="3655"/>
    <cellStyle name="Hyperlink 22 2" xfId="3656"/>
    <cellStyle name="Hyperlink 22 3" xfId="3657"/>
    <cellStyle name="Hyperlink 23" xfId="3658"/>
    <cellStyle name="Hyperlink 23 2" xfId="3659"/>
    <cellStyle name="Hyperlink 23 3" xfId="3660"/>
    <cellStyle name="Hyperlink 24" xfId="3661"/>
    <cellStyle name="Hyperlink 25" xfId="3662"/>
    <cellStyle name="Hyperlink 26" xfId="3663"/>
    <cellStyle name="Hyperlink 27" xfId="3664"/>
    <cellStyle name="Hyperlink 28" xfId="3665"/>
    <cellStyle name="Hyperlink 29" xfId="3666"/>
    <cellStyle name="Hyperlink 3" xfId="2090"/>
    <cellStyle name="Hyperlink 3 2" xfId="3668"/>
    <cellStyle name="Hyperlink 3 3" xfId="3669"/>
    <cellStyle name="Hyperlink 3 4" xfId="3667"/>
    <cellStyle name="Hyperlink 30" xfId="3670"/>
    <cellStyle name="Hyperlink 31" xfId="3671"/>
    <cellStyle name="Hyperlink 32" xfId="3672"/>
    <cellStyle name="Hyperlink 33" xfId="3673"/>
    <cellStyle name="Hyperlink 33 2" xfId="3674"/>
    <cellStyle name="Hyperlink 33 3" xfId="3675"/>
    <cellStyle name="Hyperlink 34" xfId="3676"/>
    <cellStyle name="Hyperlink 34 2" xfId="3677"/>
    <cellStyle name="Hyperlink 34 3" xfId="3678"/>
    <cellStyle name="Hyperlink 34 4" xfId="3679"/>
    <cellStyle name="Hyperlink 34 5" xfId="3680"/>
    <cellStyle name="Hyperlink 4" xfId="3681"/>
    <cellStyle name="Hyperlink 4 2" xfId="3682"/>
    <cellStyle name="Hyperlink 4 3" xfId="3683"/>
    <cellStyle name="Hyperlink 5" xfId="3684"/>
    <cellStyle name="Hyperlink 5 2" xfId="3685"/>
    <cellStyle name="Hyperlink 5 3" xfId="3686"/>
    <cellStyle name="Hyperlink 6" xfId="3687"/>
    <cellStyle name="Hyperlink 6 2" xfId="3688"/>
    <cellStyle name="Hyperlink 6 3" xfId="3689"/>
    <cellStyle name="Hyperlink 7" xfId="3690"/>
    <cellStyle name="Hyperlink 7 2" xfId="3691"/>
    <cellStyle name="Hyperlink 7 3" xfId="3692"/>
    <cellStyle name="Hyperlink 8" xfId="3693"/>
    <cellStyle name="Hyperlink 8 2" xfId="3694"/>
    <cellStyle name="Hyperlink 8 3" xfId="3695"/>
    <cellStyle name="Hyperlink 9" xfId="3696"/>
    <cellStyle name="Hyperlink 9 2" xfId="3697"/>
    <cellStyle name="Hyperlink 9 3" xfId="3698"/>
    <cellStyle name="Incorrecto" xfId="2091"/>
    <cellStyle name="Input 10" xfId="2092"/>
    <cellStyle name="Input 2" xfId="2093"/>
    <cellStyle name="Input 2 2" xfId="2094"/>
    <cellStyle name="Input 2 3" xfId="3699"/>
    <cellStyle name="Input 2_additional cost reductions" xfId="2095"/>
    <cellStyle name="Input 3" xfId="2096"/>
    <cellStyle name="Input 3 2" xfId="2097"/>
    <cellStyle name="Input 3 3" xfId="2098"/>
    <cellStyle name="Input 3 4" xfId="2099"/>
    <cellStyle name="Input 3 5" xfId="2100"/>
    <cellStyle name="Input 3 6" xfId="2101"/>
    <cellStyle name="Input 4" xfId="2102"/>
    <cellStyle name="Input 4 2" xfId="2103"/>
    <cellStyle name="Input 4 3" xfId="2104"/>
    <cellStyle name="Input 4 4" xfId="2105"/>
    <cellStyle name="Input 4 5" xfId="2106"/>
    <cellStyle name="Input 5" xfId="2107"/>
    <cellStyle name="Input 5 2" xfId="2108"/>
    <cellStyle name="Input 5 3" xfId="2109"/>
    <cellStyle name="Input 5 4" xfId="2110"/>
    <cellStyle name="Input 6" xfId="2111"/>
    <cellStyle name="Input 6 2" xfId="2112"/>
    <cellStyle name="Input 6 3" xfId="2113"/>
    <cellStyle name="Input 6 4" xfId="2114"/>
    <cellStyle name="Input 7" xfId="2115"/>
    <cellStyle name="Input 8" xfId="2116"/>
    <cellStyle name="Input 9" xfId="2117"/>
    <cellStyle name="InputCell" xfId="2118"/>
    <cellStyle name="InputCell 2" xfId="2119"/>
    <cellStyle name="InputCell 3" xfId="2120"/>
    <cellStyle name="KPMG Heading 1" xfId="2121"/>
    <cellStyle name="KPMG Heading 2" xfId="2122"/>
    <cellStyle name="KPMG Heading 3" xfId="2123"/>
    <cellStyle name="KPMG Heading 4" xfId="2124"/>
    <cellStyle name="KPMG Normal" xfId="2125"/>
    <cellStyle name="KPMG Normal Text" xfId="2126"/>
    <cellStyle name="KW (,0)" xfId="2127"/>
    <cellStyle name="KW.h (,0)" xfId="2128"/>
    <cellStyle name="Label" xfId="2129"/>
    <cellStyle name="Label 2" xfId="2130"/>
    <cellStyle name="Label 3" xfId="2131"/>
    <cellStyle name="Linked" xfId="3700"/>
    <cellStyle name="Linked Cell 10" xfId="2132"/>
    <cellStyle name="Linked Cell 2" xfId="2133"/>
    <cellStyle name="Linked Cell 2 2" xfId="2134"/>
    <cellStyle name="Linked Cell 2_additional cost reductions" xfId="2135"/>
    <cellStyle name="Linked Cell 3" xfId="2136"/>
    <cellStyle name="Linked Cell 3 2" xfId="2137"/>
    <cellStyle name="Linked Cell 3 3" xfId="2138"/>
    <cellStyle name="Linked Cell 3 4" xfId="2139"/>
    <cellStyle name="Linked Cell 3 5" xfId="2140"/>
    <cellStyle name="Linked Cell 3 6" xfId="2141"/>
    <cellStyle name="Linked Cell 4" xfId="2142"/>
    <cellStyle name="Linked Cell 4 2" xfId="2143"/>
    <cellStyle name="Linked Cell 4 3" xfId="2144"/>
    <cellStyle name="Linked Cell 4 4" xfId="2145"/>
    <cellStyle name="Linked Cell 4 5" xfId="2146"/>
    <cellStyle name="Linked Cell 5" xfId="2147"/>
    <cellStyle name="Linked Cell 5 2" xfId="2148"/>
    <cellStyle name="Linked Cell 5 3" xfId="2149"/>
    <cellStyle name="Linked Cell 5 4" xfId="2150"/>
    <cellStyle name="Linked Cell 6" xfId="2151"/>
    <cellStyle name="Linked Cell 6 2" xfId="2152"/>
    <cellStyle name="Linked Cell 6 3" xfId="2153"/>
    <cellStyle name="Linked Cell 6 4" xfId="2154"/>
    <cellStyle name="Linked Cell 7" xfId="2155"/>
    <cellStyle name="Linked Cell 8" xfId="2156"/>
    <cellStyle name="Linked Cell 9" xfId="2157"/>
    <cellStyle name="Locked" xfId="2158"/>
    <cellStyle name="Neutral 10" xfId="2159"/>
    <cellStyle name="Neutral 2" xfId="2160"/>
    <cellStyle name="Neutral 2 2" xfId="2161"/>
    <cellStyle name="Neutral 2_F12-F13 summary by Prg - Round 2 (7Jun11)" xfId="2162"/>
    <cellStyle name="Neutral 3" xfId="2163"/>
    <cellStyle name="Neutral 3 2" xfId="2164"/>
    <cellStyle name="Neutral 3 3" xfId="2165"/>
    <cellStyle name="Neutral 3 4" xfId="2166"/>
    <cellStyle name="Neutral 3 5" xfId="2167"/>
    <cellStyle name="Neutral 3 6" xfId="2168"/>
    <cellStyle name="Neutral 4" xfId="2169"/>
    <cellStyle name="Neutral 4 2" xfId="2170"/>
    <cellStyle name="Neutral 4 3" xfId="2171"/>
    <cellStyle name="Neutral 4 4" xfId="2172"/>
    <cellStyle name="Neutral 4 5" xfId="2173"/>
    <cellStyle name="Neutral 5" xfId="2174"/>
    <cellStyle name="Neutral 5 2" xfId="2175"/>
    <cellStyle name="Neutral 5 3" xfId="2176"/>
    <cellStyle name="Neutral 5 4" xfId="2177"/>
    <cellStyle name="Neutral 6" xfId="2178"/>
    <cellStyle name="Neutral 6 2" xfId="2179"/>
    <cellStyle name="Neutral 6 3" xfId="2180"/>
    <cellStyle name="Neutral 6 4" xfId="2181"/>
    <cellStyle name="Neutral 7" xfId="2182"/>
    <cellStyle name="Neutral 8" xfId="2183"/>
    <cellStyle name="Neutral 9" xfId="2184"/>
    <cellStyle name="No-Action" xfId="2185"/>
    <cellStyle name="No-Action 2" xfId="2186"/>
    <cellStyle name="No-Action 3" xfId="2187"/>
    <cellStyle name="NoEntry" xfId="2188"/>
    <cellStyle name="NoEntry 2" xfId="2189"/>
    <cellStyle name="NoEntry 3" xfId="2190"/>
    <cellStyle name="Normal" xfId="0" builtinId="0"/>
    <cellStyle name="Normal 10" xfId="2191"/>
    <cellStyle name="Normal 10 2" xfId="2192"/>
    <cellStyle name="Normal 10 2 2" xfId="2193"/>
    <cellStyle name="Normal 10 2 2 2" xfId="2194"/>
    <cellStyle name="Normal 10 2 2 2 2" xfId="2195"/>
    <cellStyle name="Normal 10 2 2 3" xfId="2196"/>
    <cellStyle name="Normal 10 2 3" xfId="2197"/>
    <cellStyle name="Normal 10 2 3 2" xfId="2198"/>
    <cellStyle name="Normal 10 2 4" xfId="2199"/>
    <cellStyle name="Normal 10 2 4 2" xfId="2200"/>
    <cellStyle name="Normal 10 2 5" xfId="3"/>
    <cellStyle name="Normal 10 2 6" xfId="2201"/>
    <cellStyle name="Normal 10 3" xfId="2202"/>
    <cellStyle name="Normal 10 3 2" xfId="2203"/>
    <cellStyle name="Normal 10 3 2 2" xfId="2204"/>
    <cellStyle name="Normal 10 3 3" xfId="2205"/>
    <cellStyle name="Normal 10 4" xfId="2206"/>
    <cellStyle name="Normal 10 4 2" xfId="2207"/>
    <cellStyle name="Normal 10 5" xfId="2208"/>
    <cellStyle name="Normal 10 5 2" xfId="2209"/>
    <cellStyle name="Normal 10 6" xfId="2210"/>
    <cellStyle name="Normal 10 7" xfId="2211"/>
    <cellStyle name="Normal 10 8" xfId="2212"/>
    <cellStyle name="Normal 11" xfId="2213"/>
    <cellStyle name="Normal 11 2" xfId="2214"/>
    <cellStyle name="Normal 11 2 2" xfId="2215"/>
    <cellStyle name="Normal 11 2 2 2" xfId="2216"/>
    <cellStyle name="Normal 11 2 3" xfId="2217"/>
    <cellStyle name="Normal 11 3" xfId="2218"/>
    <cellStyle name="Normal 11 3 2" xfId="2219"/>
    <cellStyle name="Normal 11 4" xfId="2220"/>
    <cellStyle name="Normal 11 4 2" xfId="2221"/>
    <cellStyle name="Normal 11 5" xfId="2222"/>
    <cellStyle name="Normal 12" xfId="2223"/>
    <cellStyle name="Normal 12 2" xfId="2224"/>
    <cellStyle name="Normal 12 2 2" xfId="2225"/>
    <cellStyle name="Normal 12 2 2 2" xfId="2226"/>
    <cellStyle name="Normal 12 2 2 2 2" xfId="2227"/>
    <cellStyle name="Normal 12 2 2 3" xfId="2228"/>
    <cellStyle name="Normal 12 2 3" xfId="2229"/>
    <cellStyle name="Normal 12 2 3 2" xfId="2230"/>
    <cellStyle name="Normal 12 2 4" xfId="2231"/>
    <cellStyle name="Normal 12 2 4 2" xfId="2232"/>
    <cellStyle name="Normal 12 2 5" xfId="2233"/>
    <cellStyle name="Normal 12 3" xfId="2234"/>
    <cellStyle name="Normal 12 3 2" xfId="2235"/>
    <cellStyle name="Normal 12 3 2 2" xfId="2236"/>
    <cellStyle name="Normal 12 3 2 3" xfId="2237"/>
    <cellStyle name="Normal 12 3 3" xfId="2238"/>
    <cellStyle name="Normal 12 4" xfId="2239"/>
    <cellStyle name="Normal 12 4 2" xfId="2240"/>
    <cellStyle name="Normal 12 5" xfId="2241"/>
    <cellStyle name="Normal 12 5 2" xfId="2242"/>
    <cellStyle name="Normal 12 6" xfId="2243"/>
    <cellStyle name="Normal 12 7" xfId="2244"/>
    <cellStyle name="Normal 12 8" xfId="2245"/>
    <cellStyle name="Normal 13" xfId="2246"/>
    <cellStyle name="Normal 13 2" xfId="2247"/>
    <cellStyle name="Normal 13 2 2" xfId="2248"/>
    <cellStyle name="Normal 13 2 2 2" xfId="2249"/>
    <cellStyle name="Normal 13 2 3" xfId="2250"/>
    <cellStyle name="Normal 13 2 4" xfId="2251"/>
    <cellStyle name="Normal 13 2 5" xfId="2252"/>
    <cellStyle name="Normal 13 3" xfId="2253"/>
    <cellStyle name="Normal 13 3 2" xfId="2254"/>
    <cellStyle name="Normal 13 3 3" xfId="2255"/>
    <cellStyle name="Normal 13 3 4" xfId="2256"/>
    <cellStyle name="Normal 13 4" xfId="2257"/>
    <cellStyle name="Normal 13 4 2" xfId="2258"/>
    <cellStyle name="Normal 13 4 3" xfId="2259"/>
    <cellStyle name="Normal 13 4 4" xfId="2260"/>
    <cellStyle name="Normal 13 5" xfId="2261"/>
    <cellStyle name="Normal 13 6" xfId="2262"/>
    <cellStyle name="Normal 13 7" xfId="2263"/>
    <cellStyle name="Normal 14" xfId="2264"/>
    <cellStyle name="Normal 14 2" xfId="2265"/>
    <cellStyle name="Normal 14 2 2" xfId="2266"/>
    <cellStyle name="Normal 14 2 2 2" xfId="2267"/>
    <cellStyle name="Normal 14 2 3" xfId="2268"/>
    <cellStyle name="Normal 14 2 4" xfId="2269"/>
    <cellStyle name="Normal 14 2 5" xfId="2270"/>
    <cellStyle name="Normal 14 3" xfId="2271"/>
    <cellStyle name="Normal 14 4" xfId="2272"/>
    <cellStyle name="Normal 14 5" xfId="2273"/>
    <cellStyle name="Normal 14 6" xfId="2274"/>
    <cellStyle name="Normal 14 7" xfId="2275"/>
    <cellStyle name="Normal 15" xfId="2276"/>
    <cellStyle name="Normal 15 2" xfId="2277"/>
    <cellStyle name="Normal 15 3" xfId="2278"/>
    <cellStyle name="Normal 15 4" xfId="2279"/>
    <cellStyle name="Normal 16" xfId="2280"/>
    <cellStyle name="Normal 16 2" xfId="2281"/>
    <cellStyle name="Normal 16 3" xfId="2282"/>
    <cellStyle name="Normal 16 4" xfId="2283"/>
    <cellStyle name="Normal 16 5" xfId="2284"/>
    <cellStyle name="Normal 16 6" xfId="2285"/>
    <cellStyle name="Normal 17" xfId="2286"/>
    <cellStyle name="Normal 17 2" xfId="2287"/>
    <cellStyle name="Normal 17 2 2" xfId="2288"/>
    <cellStyle name="Normal 17 3" xfId="2289"/>
    <cellStyle name="Normal 17 4" xfId="2290"/>
    <cellStyle name="Normal 18" xfId="2291"/>
    <cellStyle name="Normal 18 2" xfId="2292"/>
    <cellStyle name="Normal 18 3" xfId="2293"/>
    <cellStyle name="Normal 18 4" xfId="2294"/>
    <cellStyle name="Normal 19" xfId="2295"/>
    <cellStyle name="Normal 19 2" xfId="2296"/>
    <cellStyle name="Normal 19 3" xfId="2297"/>
    <cellStyle name="Normal 19 4" xfId="2298"/>
    <cellStyle name="Normal 2" xfId="2299"/>
    <cellStyle name="Normal 2 10" xfId="2300"/>
    <cellStyle name="Normal 2 11" xfId="2301"/>
    <cellStyle name="Normal 2 12" xfId="2302"/>
    <cellStyle name="Normal 2 13" xfId="2303"/>
    <cellStyle name="Normal 2 14" xfId="3596"/>
    <cellStyle name="Normal 2 15" xfId="3753"/>
    <cellStyle name="Normal 2 2" xfId="2304"/>
    <cellStyle name="Normal 2 2 2" xfId="2305"/>
    <cellStyle name="Normal 2 2 2 2" xfId="2306"/>
    <cellStyle name="Normal 2 2 2 2 2" xfId="3746"/>
    <cellStyle name="Normal 2 2 2 2 3" xfId="3723"/>
    <cellStyle name="Normal 2 2 2 3" xfId="2307"/>
    <cellStyle name="Normal 2 2 2 3 2" xfId="3735"/>
    <cellStyle name="Normal 2 2 2 4" xfId="3701"/>
    <cellStyle name="Normal 2 2 3" xfId="2308"/>
    <cellStyle name="Normal 2 2 3 2" xfId="2309"/>
    <cellStyle name="Normal 2 2 4" xfId="2310"/>
    <cellStyle name="Normal 2 2 4 2" xfId="2311"/>
    <cellStyle name="Normal 2 2 5" xfId="2312"/>
    <cellStyle name="Normal 2 2_LGS V32b" xfId="2313"/>
    <cellStyle name="Normal 2 3" xfId="2314"/>
    <cellStyle name="Normal 2 3 2" xfId="2315"/>
    <cellStyle name="Normal 2 3 2 2" xfId="2316"/>
    <cellStyle name="Normal 2 3 2 3" xfId="2317"/>
    <cellStyle name="Normal 2 3 2 4" xfId="2318"/>
    <cellStyle name="Normal 2 3 3" xfId="2319"/>
    <cellStyle name="Normal 2 3 4" xfId="2320"/>
    <cellStyle name="Normal 2 3 4 2" xfId="2321"/>
    <cellStyle name="Normal 2 3 5" xfId="2322"/>
    <cellStyle name="Normal 2 3 6" xfId="2323"/>
    <cellStyle name="Normal 2 3 7" xfId="2324"/>
    <cellStyle name="Normal 2 3_LGS V32b" xfId="2325"/>
    <cellStyle name="Normal 2 4" xfId="2326"/>
    <cellStyle name="Normal 2 4 2" xfId="2327"/>
    <cellStyle name="Normal 2 4 2 2" xfId="2328"/>
    <cellStyle name="Normal 2 4 2 2 2" xfId="2329"/>
    <cellStyle name="Normal 2 4 2 3" xfId="2330"/>
    <cellStyle name="Normal 2 4 3" xfId="2331"/>
    <cellStyle name="Normal 2 4 3 2" xfId="2332"/>
    <cellStyle name="Normal 2 4 3 2 2" xfId="2333"/>
    <cellStyle name="Normal 2 4 3 3" xfId="2334"/>
    <cellStyle name="Normal 2 4 4" xfId="2335"/>
    <cellStyle name="Normal 2 4 4 2" xfId="2336"/>
    <cellStyle name="Normal 2 4 5" xfId="2337"/>
    <cellStyle name="Normal 2 4 6" xfId="2338"/>
    <cellStyle name="Normal 2 4 7" xfId="2339"/>
    <cellStyle name="Normal 2 5" xfId="2340"/>
    <cellStyle name="Normal 2 5 2" xfId="2341"/>
    <cellStyle name="Normal 2 5 3" xfId="2342"/>
    <cellStyle name="Normal 2 6" xfId="2343"/>
    <cellStyle name="Normal 2 6 2" xfId="2344"/>
    <cellStyle name="Normal 2 6 3" xfId="2345"/>
    <cellStyle name="Normal 2 7" xfId="2346"/>
    <cellStyle name="Normal 2 7 2" xfId="2347"/>
    <cellStyle name="Normal 2 7 3" xfId="2348"/>
    <cellStyle name="Normal 2 7 4" xfId="2349"/>
    <cellStyle name="Normal 2 7 5" xfId="2350"/>
    <cellStyle name="Normal 2 8" xfId="2351"/>
    <cellStyle name="Normal 2 8 2" xfId="2352"/>
    <cellStyle name="Normal 2 8 3" xfId="2353"/>
    <cellStyle name="Normal 2 8 4" xfId="2354"/>
    <cellStyle name="Normal 2 8 5" xfId="2355"/>
    <cellStyle name="Normal 2 9" xfId="2356"/>
    <cellStyle name="Normal 2 9 2" xfId="2357"/>
    <cellStyle name="Normal 20" xfId="2358"/>
    <cellStyle name="Normal 21" xfId="2359"/>
    <cellStyle name="Normal 22" xfId="2360"/>
    <cellStyle name="Normal 23" xfId="2361"/>
    <cellStyle name="Normal 24" xfId="2362"/>
    <cellStyle name="Normal 25" xfId="2363"/>
    <cellStyle name="Normal 26" xfId="2364"/>
    <cellStyle name="Normal 27" xfId="2365"/>
    <cellStyle name="Normal 28" xfId="2366"/>
    <cellStyle name="Normal 29" xfId="2367"/>
    <cellStyle name="Normal 29 2" xfId="2368"/>
    <cellStyle name="Normal 29 3" xfId="2369"/>
    <cellStyle name="Normal 3" xfId="2370"/>
    <cellStyle name="Normal 3 10" xfId="2371"/>
    <cellStyle name="Normal 3 10 2" xfId="2372"/>
    <cellStyle name="Normal 3 11" xfId="2373"/>
    <cellStyle name="Normal 3 11 2" xfId="2374"/>
    <cellStyle name="Normal 3 12" xfId="2375"/>
    <cellStyle name="Normal 3 13" xfId="2376"/>
    <cellStyle name="Normal 3 14" xfId="2377"/>
    <cellStyle name="Normal 3 15" xfId="2378"/>
    <cellStyle name="Normal 3 2" xfId="2379"/>
    <cellStyle name="Normal 3 2 2" xfId="2380"/>
    <cellStyle name="Normal 3 2 2 2" xfId="2381"/>
    <cellStyle name="Normal 3 2 2 2 2" xfId="2382"/>
    <cellStyle name="Normal 3 2 2 2 3" xfId="2383"/>
    <cellStyle name="Normal 3 2 3" xfId="2384"/>
    <cellStyle name="Normal 3 2 3 2" xfId="2385"/>
    <cellStyle name="Normal 3 2 3 3" xfId="2386"/>
    <cellStyle name="Normal 3 2 3 4" xfId="2387"/>
    <cellStyle name="Normal 3 2 4" xfId="2388"/>
    <cellStyle name="Normal 3 2 4 2" xfId="2389"/>
    <cellStyle name="Normal 3 2 4 2 2" xfId="2390"/>
    <cellStyle name="Normal 3 2 4 3" xfId="2391"/>
    <cellStyle name="Normal 3 2 4 3 2" xfId="2392"/>
    <cellStyle name="Normal 3 2 4 4" xfId="2393"/>
    <cellStyle name="Normal 3 2 5" xfId="2394"/>
    <cellStyle name="Normal 3 2 6" xfId="2395"/>
    <cellStyle name="Normal 3 2 7" xfId="2396"/>
    <cellStyle name="Normal 3 2 7 2" xfId="2397"/>
    <cellStyle name="Normal 3 2 7 3" xfId="2398"/>
    <cellStyle name="Normal 3 2 8" xfId="2399"/>
    <cellStyle name="Normal 3 3" xfId="2400"/>
    <cellStyle name="Normal 3 3 2" xfId="2401"/>
    <cellStyle name="Normal 3 3 2 2" xfId="2402"/>
    <cellStyle name="Normal 3 3 3" xfId="2403"/>
    <cellStyle name="Normal 3 4" xfId="2404"/>
    <cellStyle name="Normal 3 4 2" xfId="2405"/>
    <cellStyle name="Normal 3 4 3" xfId="2406"/>
    <cellStyle name="Normal 3 4 4" xfId="2407"/>
    <cellStyle name="Normal 3 5" xfId="2408"/>
    <cellStyle name="Normal 3 6" xfId="2409"/>
    <cellStyle name="Normal 3 7" xfId="2410"/>
    <cellStyle name="Normal 3 8" xfId="2411"/>
    <cellStyle name="Normal 3 8 2" xfId="2412"/>
    <cellStyle name="Normal 3 8 2 2" xfId="2413"/>
    <cellStyle name="Normal 3 8 2 2 2" xfId="2414"/>
    <cellStyle name="Normal 3 8 2 3" xfId="2415"/>
    <cellStyle name="Normal 3 8 3" xfId="2416"/>
    <cellStyle name="Normal 3 8 3 2" xfId="2417"/>
    <cellStyle name="Normal 3 8 4" xfId="2418"/>
    <cellStyle name="Normal 3 8 4 2" xfId="2419"/>
    <cellStyle name="Normal 3 8 5" xfId="2420"/>
    <cellStyle name="Normal 3 9" xfId="2421"/>
    <cellStyle name="Normal 3 9 2" xfId="2422"/>
    <cellStyle name="Normal 3 9 2 2" xfId="2423"/>
    <cellStyle name="Normal 3 9 3" xfId="2424"/>
    <cellStyle name="Normal 3 9 4" xfId="2425"/>
    <cellStyle name="Normal 3_A5-F Cycle" xfId="2426"/>
    <cellStyle name="Normal 30" xfId="2427"/>
    <cellStyle name="Normal 30 2" xfId="2428"/>
    <cellStyle name="Normal 30 3" xfId="2429"/>
    <cellStyle name="Normal 31" xfId="2430"/>
    <cellStyle name="Normal 31 2" xfId="2431"/>
    <cellStyle name="Normal 31 3" xfId="2432"/>
    <cellStyle name="Normal 32" xfId="2433"/>
    <cellStyle name="Normal 33" xfId="2434"/>
    <cellStyle name="Normal 33 2" xfId="2435"/>
    <cellStyle name="Normal 33 3" xfId="2436"/>
    <cellStyle name="Normal 34" xfId="2437"/>
    <cellStyle name="Normal 34 2" xfId="2438"/>
    <cellStyle name="Normal 34 3" xfId="2439"/>
    <cellStyle name="Normal 35" xfId="2440"/>
    <cellStyle name="Normal 35 2" xfId="2441"/>
    <cellStyle name="Normal 35 3" xfId="2442"/>
    <cellStyle name="Normal 36" xfId="2443"/>
    <cellStyle name="Normal 36 2" xfId="2444"/>
    <cellStyle name="Normal 36 3" xfId="2445"/>
    <cellStyle name="Normal 37" xfId="2446"/>
    <cellStyle name="Normal 37 2" xfId="2447"/>
    <cellStyle name="Normal 37 3" xfId="2448"/>
    <cellStyle name="Normal 38" xfId="2449"/>
    <cellStyle name="Normal 38 2" xfId="2450"/>
    <cellStyle name="Normal 38 3" xfId="2451"/>
    <cellStyle name="Normal 39" xfId="2452"/>
    <cellStyle name="Normal 39 2" xfId="2453"/>
    <cellStyle name="Normal 39 3" xfId="2454"/>
    <cellStyle name="Normal 4" xfId="2455"/>
    <cellStyle name="Normal 4 10" xfId="2456"/>
    <cellStyle name="Normal 4 10 2" xfId="2457"/>
    <cellStyle name="Normal 4 10 2 2" xfId="2458"/>
    <cellStyle name="Normal 4 10 3" xfId="2459"/>
    <cellStyle name="Normal 4 11" xfId="2460"/>
    <cellStyle name="Normal 4 12" xfId="2461"/>
    <cellStyle name="Normal 4 13" xfId="2462"/>
    <cellStyle name="Normal 4 2" xfId="2463"/>
    <cellStyle name="Normal 4 2 10" xfId="2464"/>
    <cellStyle name="Normal 4 2 11" xfId="2465"/>
    <cellStyle name="Normal 4 2 2" xfId="2466"/>
    <cellStyle name="Normal 4 2 2 2" xfId="2467"/>
    <cellStyle name="Normal 4 2 2 2 2" xfId="2468"/>
    <cellStyle name="Normal 4 2 2 2 2 2" xfId="2469"/>
    <cellStyle name="Normal 4 2 2 2 2 2 2" xfId="2470"/>
    <cellStyle name="Normal 4 2 2 2 2 2 2 2" xfId="2471"/>
    <cellStyle name="Normal 4 2 2 2 2 2 3" xfId="2472"/>
    <cellStyle name="Normal 4 2 2 2 2 3" xfId="2473"/>
    <cellStyle name="Normal 4 2 2 2 2 3 2" xfId="2474"/>
    <cellStyle name="Normal 4 2 2 2 2 4" xfId="2475"/>
    <cellStyle name="Normal 4 2 2 2 2 4 2" xfId="2476"/>
    <cellStyle name="Normal 4 2 2 2 2 5" xfId="2477"/>
    <cellStyle name="Normal 4 2 2 2 3" xfId="2478"/>
    <cellStyle name="Normal 4 2 2 2 3 2" xfId="2479"/>
    <cellStyle name="Normal 4 2 2 2 3 2 2" xfId="2480"/>
    <cellStyle name="Normal 4 2 2 2 3 3" xfId="2481"/>
    <cellStyle name="Normal 4 2 2 2 4" xfId="2482"/>
    <cellStyle name="Normal 4 2 2 2 4 2" xfId="2483"/>
    <cellStyle name="Normal 4 2 2 2 5" xfId="2484"/>
    <cellStyle name="Normal 4 2 2 2 5 2" xfId="2485"/>
    <cellStyle name="Normal 4 2 2 2 6" xfId="2486"/>
    <cellStyle name="Normal 4 2 2 3" xfId="2487"/>
    <cellStyle name="Normal 4 2 2 3 2" xfId="2488"/>
    <cellStyle name="Normal 4 2 2 3 2 2" xfId="2489"/>
    <cellStyle name="Normal 4 2 2 3 2 2 2" xfId="2490"/>
    <cellStyle name="Normal 4 2 2 3 2 3" xfId="2491"/>
    <cellStyle name="Normal 4 2 2 3 3" xfId="2492"/>
    <cellStyle name="Normal 4 2 2 3 3 2" xfId="2493"/>
    <cellStyle name="Normal 4 2 2 3 4" xfId="2494"/>
    <cellStyle name="Normal 4 2 2 3 4 2" xfId="2495"/>
    <cellStyle name="Normal 4 2 2 3 5" xfId="2496"/>
    <cellStyle name="Normal 4 2 2 4" xfId="2497"/>
    <cellStyle name="Normal 4 2 2 4 2" xfId="2498"/>
    <cellStyle name="Normal 4 2 2 4 2 2" xfId="2499"/>
    <cellStyle name="Normal 4 2 2 4 3" xfId="2500"/>
    <cellStyle name="Normal 4 2 2 5" xfId="2501"/>
    <cellStyle name="Normal 4 2 2 5 2" xfId="2502"/>
    <cellStyle name="Normal 4 2 2 6" xfId="2503"/>
    <cellStyle name="Normal 4 2 2 6 2" xfId="2504"/>
    <cellStyle name="Normal 4 2 2 7" xfId="2505"/>
    <cellStyle name="Normal 4 2 3" xfId="2506"/>
    <cellStyle name="Normal 4 2 3 2" xfId="2507"/>
    <cellStyle name="Normal 4 2 3 2 2" xfId="2508"/>
    <cellStyle name="Normal 4 2 3 2 2 2" xfId="2509"/>
    <cellStyle name="Normal 4 2 3 2 2 2 2" xfId="2510"/>
    <cellStyle name="Normal 4 2 3 2 2 3" xfId="2511"/>
    <cellStyle name="Normal 4 2 3 2 3" xfId="2512"/>
    <cellStyle name="Normal 4 2 3 2 3 2" xfId="2513"/>
    <cellStyle name="Normal 4 2 3 2 4" xfId="2514"/>
    <cellStyle name="Normal 4 2 3 2 4 2" xfId="2515"/>
    <cellStyle name="Normal 4 2 3 2 5" xfId="2516"/>
    <cellStyle name="Normal 4 2 3 3" xfId="2517"/>
    <cellStyle name="Normal 4 2 3 3 2" xfId="2518"/>
    <cellStyle name="Normal 4 2 3 3 2 2" xfId="2519"/>
    <cellStyle name="Normal 4 2 3 3 3" xfId="2520"/>
    <cellStyle name="Normal 4 2 3 4" xfId="2521"/>
    <cellStyle name="Normal 4 2 3 4 2" xfId="2522"/>
    <cellStyle name="Normal 4 2 3 5" xfId="2523"/>
    <cellStyle name="Normal 4 2 3 5 2" xfId="2524"/>
    <cellStyle name="Normal 4 2 3 6" xfId="2525"/>
    <cellStyle name="Normal 4 2 4" xfId="2526"/>
    <cellStyle name="Normal 4 2 4 2" xfId="2527"/>
    <cellStyle name="Normal 4 2 4 2 2" xfId="2528"/>
    <cellStyle name="Normal 4 2 4 2 2 2" xfId="2529"/>
    <cellStyle name="Normal 4 2 4 2 3" xfId="2530"/>
    <cellStyle name="Normal 4 2 4 2 4" xfId="2531"/>
    <cellStyle name="Normal 4 2 4 3" xfId="2532"/>
    <cellStyle name="Normal 4 2 4 3 2" xfId="2533"/>
    <cellStyle name="Normal 4 2 4 3 3" xfId="2534"/>
    <cellStyle name="Normal 4 2 4 4" xfId="2535"/>
    <cellStyle name="Normal 4 2 4 4 2" xfId="2536"/>
    <cellStyle name="Normal 4 2 4 5" xfId="2537"/>
    <cellStyle name="Normal 4 2 4 6" xfId="2538"/>
    <cellStyle name="Normal 4 2 5" xfId="2539"/>
    <cellStyle name="Normal 4 2 6" xfId="2540"/>
    <cellStyle name="Normal 4 2 6 2" xfId="2541"/>
    <cellStyle name="Normal 4 2 6 2 2" xfId="2542"/>
    <cellStyle name="Normal 4 2 6 2 2 2" xfId="2543"/>
    <cellStyle name="Normal 4 2 6 2 3" xfId="2544"/>
    <cellStyle name="Normal 4 2 6 3" xfId="2545"/>
    <cellStyle name="Normal 4 2 6 3 2" xfId="2546"/>
    <cellStyle name="Normal 4 2 6 4" xfId="2547"/>
    <cellStyle name="Normal 4 2 6 4 2" xfId="2548"/>
    <cellStyle name="Normal 4 2 6 5" xfId="2549"/>
    <cellStyle name="Normal 4 2 7" xfId="2550"/>
    <cellStyle name="Normal 4 2 7 2" xfId="2551"/>
    <cellStyle name="Normal 4 2 7 2 2" xfId="2552"/>
    <cellStyle name="Normal 4 2 7 3" xfId="2553"/>
    <cellStyle name="Normal 4 2 8" xfId="2554"/>
    <cellStyle name="Normal 4 2 8 2" xfId="2555"/>
    <cellStyle name="Normal 4 2 8 2 2" xfId="2556"/>
    <cellStyle name="Normal 4 2 8 3" xfId="2557"/>
    <cellStyle name="Normal 4 2 9" xfId="2558"/>
    <cellStyle name="Normal 4 2 9 2" xfId="2559"/>
    <cellStyle name="Normal 4 3" xfId="2560"/>
    <cellStyle name="Normal 4 3 2" xfId="2561"/>
    <cellStyle name="Normal 4 3 2 2" xfId="2562"/>
    <cellStyle name="Normal 4 3 2 2 2" xfId="2563"/>
    <cellStyle name="Normal 4 3 2 2 2 2" xfId="2564"/>
    <cellStyle name="Normal 4 3 2 2 2 2 2" xfId="2565"/>
    <cellStyle name="Normal 4 3 2 2 2 3" xfId="2566"/>
    <cellStyle name="Normal 4 3 2 2 3" xfId="2567"/>
    <cellStyle name="Normal 4 3 2 2 3 2" xfId="2568"/>
    <cellStyle name="Normal 4 3 2 2 4" xfId="2569"/>
    <cellStyle name="Normal 4 3 2 2 4 2" xfId="2570"/>
    <cellStyle name="Normal 4 3 2 2 5" xfId="2571"/>
    <cellStyle name="Normal 4 3 2 3" xfId="2572"/>
    <cellStyle name="Normal 4 3 2 3 2" xfId="2573"/>
    <cellStyle name="Normal 4 3 2 3 2 2" xfId="2574"/>
    <cellStyle name="Normal 4 3 2 3 3" xfId="2575"/>
    <cellStyle name="Normal 4 3 2 4" xfId="2576"/>
    <cellStyle name="Normal 4 3 2 4 2" xfId="2577"/>
    <cellStyle name="Normal 4 3 2 5" xfId="2578"/>
    <cellStyle name="Normal 4 3 2 5 2" xfId="2579"/>
    <cellStyle name="Normal 4 3 2 6" xfId="2580"/>
    <cellStyle name="Normal 4 3 3" xfId="2581"/>
    <cellStyle name="Normal 4 3 3 2" xfId="2582"/>
    <cellStyle name="Normal 4 3 3 2 2" xfId="2583"/>
    <cellStyle name="Normal 4 3 3 2 2 2" xfId="2584"/>
    <cellStyle name="Normal 4 3 3 2 3" xfId="2585"/>
    <cellStyle name="Normal 4 3 3 2 4" xfId="2586"/>
    <cellStyle name="Normal 4 3 3 3" xfId="2587"/>
    <cellStyle name="Normal 4 3 3 3 2" xfId="2588"/>
    <cellStyle name="Normal 4 3 3 3 3" xfId="2589"/>
    <cellStyle name="Normal 4 3 3 4" xfId="2590"/>
    <cellStyle name="Normal 4 3 3 4 2" xfId="2591"/>
    <cellStyle name="Normal 4 3 3 5" xfId="2592"/>
    <cellStyle name="Normal 4 3 3 6" xfId="2593"/>
    <cellStyle name="Normal 4 3 4" xfId="2594"/>
    <cellStyle name="Normal 4 3 4 2" xfId="2595"/>
    <cellStyle name="Normal 4 3 4 2 2" xfId="2596"/>
    <cellStyle name="Normal 4 3 4 3" xfId="2597"/>
    <cellStyle name="Normal 4 3 5" xfId="2598"/>
    <cellStyle name="Normal 4 3 5 2" xfId="2599"/>
    <cellStyle name="Normal 4 3 5 2 2" xfId="2600"/>
    <cellStyle name="Normal 4 3 5 3" xfId="2601"/>
    <cellStyle name="Normal 4 3 6" xfId="2602"/>
    <cellStyle name="Normal 4 3 6 2" xfId="2603"/>
    <cellStyle name="Normal 4 3 7" xfId="2604"/>
    <cellStyle name="Normal 4 4" xfId="2605"/>
    <cellStyle name="Normal 4 4 2" xfId="2606"/>
    <cellStyle name="Normal 4 4 2 2" xfId="2607"/>
    <cellStyle name="Normal 4 4 2 2 2" xfId="2608"/>
    <cellStyle name="Normal 4 4 2 2 2 2" xfId="2609"/>
    <cellStyle name="Normal 4 4 2 2 3" xfId="2610"/>
    <cellStyle name="Normal 4 4 2 3" xfId="2611"/>
    <cellStyle name="Normal 4 4 2 3 2" xfId="2612"/>
    <cellStyle name="Normal 4 4 2 4" xfId="2613"/>
    <cellStyle name="Normal 4 4 2 4 2" xfId="2614"/>
    <cellStyle name="Normal 4 4 2 5" xfId="2615"/>
    <cellStyle name="Normal 4 4 3" xfId="2616"/>
    <cellStyle name="Normal 4 4 3 2" xfId="2617"/>
    <cellStyle name="Normal 4 4 3 2 2" xfId="2618"/>
    <cellStyle name="Normal 4 4 3 3" xfId="2619"/>
    <cellStyle name="Normal 4 4 4" xfId="2620"/>
    <cellStyle name="Normal 4 4 4 2" xfId="2621"/>
    <cellStyle name="Normal 4 4 4 2 2" xfId="2622"/>
    <cellStyle name="Normal 4 4 4 3" xfId="2623"/>
    <cellStyle name="Normal 4 4 5" xfId="2624"/>
    <cellStyle name="Normal 4 4 5 2" xfId="2625"/>
    <cellStyle name="Normal 4 4 6" xfId="2626"/>
    <cellStyle name="Normal 4 5" xfId="2627"/>
    <cellStyle name="Normal 4 5 2" xfId="2628"/>
    <cellStyle name="Normal 4 5 3" xfId="2629"/>
    <cellStyle name="Normal 4 5 3 2" xfId="2630"/>
    <cellStyle name="Normal 4 5 3 2 2" xfId="2631"/>
    <cellStyle name="Normal 4 5 3 2 2 2" xfId="2632"/>
    <cellStyle name="Normal 4 5 3 2 3" xfId="2633"/>
    <cellStyle name="Normal 4 5 3 3" xfId="2634"/>
    <cellStyle name="Normal 4 5 3 3 2" xfId="2635"/>
    <cellStyle name="Normal 4 5 3 4" xfId="2636"/>
    <cellStyle name="Normal 4 5 3 4 2" xfId="2637"/>
    <cellStyle name="Normal 4 5 3 5" xfId="2638"/>
    <cellStyle name="Normal 4 5 4" xfId="2639"/>
    <cellStyle name="Normal 4 5 5" xfId="2640"/>
    <cellStyle name="Normal 4 6" xfId="2641"/>
    <cellStyle name="Normal 4 6 2" xfId="2642"/>
    <cellStyle name="Normal 4 6 2 2" xfId="2643"/>
    <cellStyle name="Normal 4 6 2 2 2" xfId="2644"/>
    <cellStyle name="Normal 4 6 2 3" xfId="2645"/>
    <cellStyle name="Normal 4 6 3" xfId="2646"/>
    <cellStyle name="Normal 4 6 3 2" xfId="2647"/>
    <cellStyle name="Normal 4 6 3 2 2" xfId="2648"/>
    <cellStyle name="Normal 4 6 3 3" xfId="2649"/>
    <cellStyle name="Normal 4 6 4" xfId="2650"/>
    <cellStyle name="Normal 4 6 4 2" xfId="2651"/>
    <cellStyle name="Normal 4 6 5" xfId="2652"/>
    <cellStyle name="Normal 4 7" xfId="2653"/>
    <cellStyle name="Normal 4 7 2" xfId="2654"/>
    <cellStyle name="Normal 4 7 2 2" xfId="2655"/>
    <cellStyle name="Normal 4 7 2 2 2" xfId="2656"/>
    <cellStyle name="Normal 4 7 2 3" xfId="2657"/>
    <cellStyle name="Normal 4 7 3" xfId="2658"/>
    <cellStyle name="Normal 4 7 3 2" xfId="2659"/>
    <cellStyle name="Normal 4 7 3 2 2" xfId="2660"/>
    <cellStyle name="Normal 4 7 3 3" xfId="2661"/>
    <cellStyle name="Normal 4 7 4" xfId="2662"/>
    <cellStyle name="Normal 4 7 4 2" xfId="2663"/>
    <cellStyle name="Normal 4 7 5" xfId="2664"/>
    <cellStyle name="Normal 4 8" xfId="2665"/>
    <cellStyle name="Normal 4 8 2" xfId="2666"/>
    <cellStyle name="Normal 4 8 3" xfId="2667"/>
    <cellStyle name="Normal 4 9" xfId="2668"/>
    <cellStyle name="Normal 4_LGS V32b" xfId="2669"/>
    <cellStyle name="Normal 40" xfId="2670"/>
    <cellStyle name="Normal 40 2" xfId="2671"/>
    <cellStyle name="Normal 40 3" xfId="2672"/>
    <cellStyle name="Normal 41" xfId="2673"/>
    <cellStyle name="Normal 41 2" xfId="2674"/>
    <cellStyle name="Normal 41 3" xfId="2675"/>
    <cellStyle name="Normal 42" xfId="2676"/>
    <cellStyle name="Normal 42 2" xfId="2677"/>
    <cellStyle name="Normal 42 3" xfId="2678"/>
    <cellStyle name="Normal 43" xfId="2679"/>
    <cellStyle name="Normal 43 2" xfId="2680"/>
    <cellStyle name="Normal 43 3" xfId="2681"/>
    <cellStyle name="Normal 44" xfId="2682"/>
    <cellStyle name="Normal 44 2" xfId="2683"/>
    <cellStyle name="Normal 44 3" xfId="2684"/>
    <cellStyle name="Normal 45" xfId="2685"/>
    <cellStyle name="Normal 45 2" xfId="2686"/>
    <cellStyle name="Normal 45 3" xfId="2687"/>
    <cellStyle name="Normal 46" xfId="2688"/>
    <cellStyle name="Normal 46 2" xfId="2689"/>
    <cellStyle name="Normal 46 3" xfId="2690"/>
    <cellStyle name="Normal 47" xfId="2691"/>
    <cellStyle name="Normal 47 2" xfId="2692"/>
    <cellStyle name="Normal 47 3" xfId="2693"/>
    <cellStyle name="Normal 48" xfId="2694"/>
    <cellStyle name="Normal 48 2" xfId="2695"/>
    <cellStyle name="Normal 48 3" xfId="2696"/>
    <cellStyle name="Normal 49" xfId="2697"/>
    <cellStyle name="Normal 49 2" xfId="2698"/>
    <cellStyle name="Normal 49 3" xfId="2699"/>
    <cellStyle name="Normal 5" xfId="2700"/>
    <cellStyle name="Normal 5 2" xfId="2701"/>
    <cellStyle name="Normal 5 2 2" xfId="2702"/>
    <cellStyle name="Normal 5 2 3" xfId="2703"/>
    <cellStyle name="Normal 5 2 4" xfId="2704"/>
    <cellStyle name="Normal 5 3" xfId="2705"/>
    <cellStyle name="Normal 5 3 2" xfId="2706"/>
    <cellStyle name="Normal 5 4" xfId="2707"/>
    <cellStyle name="Normal 5 4 2" xfId="2708"/>
    <cellStyle name="Normal 5 5" xfId="2709"/>
    <cellStyle name="Normal 5 6" xfId="2710"/>
    <cellStyle name="Normal 5 7" xfId="3702"/>
    <cellStyle name="Normal 50" xfId="2711"/>
    <cellStyle name="Normal 50 2" xfId="2712"/>
    <cellStyle name="Normal 50 3" xfId="2713"/>
    <cellStyle name="Normal 51" xfId="2714"/>
    <cellStyle name="Normal 51 2" xfId="2715"/>
    <cellStyle name="Normal 51 3" xfId="2716"/>
    <cellStyle name="Normal 52" xfId="2717"/>
    <cellStyle name="Normal 52 2" xfId="2718"/>
    <cellStyle name="Normal 52 3" xfId="2719"/>
    <cellStyle name="Normal 53" xfId="2720"/>
    <cellStyle name="Normal 53 2" xfId="2721"/>
    <cellStyle name="Normal 53 3" xfId="2722"/>
    <cellStyle name="Normal 54" xfId="2723"/>
    <cellStyle name="Normal 54 2" xfId="2724"/>
    <cellStyle name="Normal 54 3" xfId="2725"/>
    <cellStyle name="Normal 55" xfId="2726"/>
    <cellStyle name="Normal 55 2" xfId="2727"/>
    <cellStyle name="Normal 55 3" xfId="2728"/>
    <cellStyle name="Normal 56" xfId="2729"/>
    <cellStyle name="Normal 56 2" xfId="2730"/>
    <cellStyle name="Normal 56 3" xfId="2731"/>
    <cellStyle name="Normal 57" xfId="2732"/>
    <cellStyle name="Normal 57 2" xfId="2733"/>
    <cellStyle name="Normal 57 3" xfId="2734"/>
    <cellStyle name="Normal 58" xfId="2735"/>
    <cellStyle name="Normal 58 2" xfId="2736"/>
    <cellStyle name="Normal 58 3" xfId="2737"/>
    <cellStyle name="Normal 59" xfId="2738"/>
    <cellStyle name="Normal 59 2" xfId="2739"/>
    <cellStyle name="Normal 59 3" xfId="2740"/>
    <cellStyle name="Normal 6" xfId="2741"/>
    <cellStyle name="Normal 6 2" xfId="2742"/>
    <cellStyle name="Normal 6 2 2" xfId="2743"/>
    <cellStyle name="Normal 6 2 2 2" xfId="2744"/>
    <cellStyle name="Normal 6 2 2 3" xfId="2745"/>
    <cellStyle name="Normal 6 2 2 4" xfId="3747"/>
    <cellStyle name="Normal 6 2 3" xfId="2746"/>
    <cellStyle name="Normal 6 2 3 2" xfId="2747"/>
    <cellStyle name="Normal 6 2 4" xfId="2748"/>
    <cellStyle name="Normal 6 2 5" xfId="2749"/>
    <cellStyle name="Normal 6 2 5 2" xfId="2750"/>
    <cellStyle name="Normal 6 2 5 3" xfId="2751"/>
    <cellStyle name="Normal 6 2 6" xfId="3724"/>
    <cellStyle name="Normal 6 3" xfId="2752"/>
    <cellStyle name="Normal 6 3 2" xfId="2753"/>
    <cellStyle name="Normal 6 3 2 2" xfId="2754"/>
    <cellStyle name="Normal 6 3 2 3" xfId="2755"/>
    <cellStyle name="Normal 6 3 3" xfId="2756"/>
    <cellStyle name="Normal 6 3 4" xfId="2757"/>
    <cellStyle name="Normal 6 3 5" xfId="2758"/>
    <cellStyle name="Normal 6 3 6" xfId="3736"/>
    <cellStyle name="Normal 6 4" xfId="2759"/>
    <cellStyle name="Normal 6 4 2" xfId="2760"/>
    <cellStyle name="Normal 6 4 3" xfId="2761"/>
    <cellStyle name="Normal 6 4 4" xfId="2762"/>
    <cellStyle name="Normal 6 5" xfId="2763"/>
    <cellStyle name="Normal 6 5 2" xfId="2764"/>
    <cellStyle name="Normal 6 5 3" xfId="2765"/>
    <cellStyle name="Normal 6 6" xfId="2766"/>
    <cellStyle name="Normal 6 7" xfId="2767"/>
    <cellStyle name="Normal 6 8" xfId="2768"/>
    <cellStyle name="Normal 6 9" xfId="3703"/>
    <cellStyle name="Normal 60" xfId="2769"/>
    <cellStyle name="Normal 60 2" xfId="2770"/>
    <cellStyle name="Normal 60 3" xfId="2771"/>
    <cellStyle name="Normal 61" xfId="3586"/>
    <cellStyle name="Normal 62" xfId="3752"/>
    <cellStyle name="Normal 7" xfId="2772"/>
    <cellStyle name="Normal 7 10" xfId="2773"/>
    <cellStyle name="Normal 7 11" xfId="2774"/>
    <cellStyle name="Normal 7 2" xfId="2775"/>
    <cellStyle name="Normal 7 2 2" xfId="2776"/>
    <cellStyle name="Normal 7 2 2 2" xfId="2777"/>
    <cellStyle name="Normal 7 2 2 2 2" xfId="2778"/>
    <cellStyle name="Normal 7 2 2 2 2 2" xfId="2779"/>
    <cellStyle name="Normal 7 2 2 2 2 2 2" xfId="2780"/>
    <cellStyle name="Normal 7 2 2 2 2 3" xfId="2781"/>
    <cellStyle name="Normal 7 2 2 2 3" xfId="2782"/>
    <cellStyle name="Normal 7 2 2 2 3 2" xfId="2783"/>
    <cellStyle name="Normal 7 2 2 2 4" xfId="2784"/>
    <cellStyle name="Normal 7 2 2 2 4 2" xfId="2785"/>
    <cellStyle name="Normal 7 2 2 2 5" xfId="2786"/>
    <cellStyle name="Normal 7 2 2 3" xfId="2787"/>
    <cellStyle name="Normal 7 2 2 3 2" xfId="2788"/>
    <cellStyle name="Normal 7 2 2 3 2 2" xfId="2789"/>
    <cellStyle name="Normal 7 2 2 3 3" xfId="2790"/>
    <cellStyle name="Normal 7 2 2 4" xfId="2791"/>
    <cellStyle name="Normal 7 2 2 4 2" xfId="2792"/>
    <cellStyle name="Normal 7 2 2 5" xfId="2793"/>
    <cellStyle name="Normal 7 2 2 5 2" xfId="2794"/>
    <cellStyle name="Normal 7 2 2 6" xfId="2795"/>
    <cellStyle name="Normal 7 2 3" xfId="2796"/>
    <cellStyle name="Normal 7 2 3 2" xfId="2797"/>
    <cellStyle name="Normal 7 2 3 2 2" xfId="2798"/>
    <cellStyle name="Normal 7 2 3 2 2 2" xfId="2799"/>
    <cellStyle name="Normal 7 2 3 2 3" xfId="2800"/>
    <cellStyle name="Normal 7 2 3 3" xfId="2801"/>
    <cellStyle name="Normal 7 2 3 3 2" xfId="2802"/>
    <cellStyle name="Normal 7 2 3 4" xfId="2803"/>
    <cellStyle name="Normal 7 2 3 4 2" xfId="2804"/>
    <cellStyle name="Normal 7 2 3 5" xfId="2805"/>
    <cellStyle name="Normal 7 2 4" xfId="2806"/>
    <cellStyle name="Normal 7 2 4 2" xfId="2807"/>
    <cellStyle name="Normal 7 2 4 2 2" xfId="2808"/>
    <cellStyle name="Normal 7 2 4 3" xfId="2809"/>
    <cellStyle name="Normal 7 2 5" xfId="2810"/>
    <cellStyle name="Normal 7 2 5 2" xfId="2811"/>
    <cellStyle name="Normal 7 2 6" xfId="2812"/>
    <cellStyle name="Normal 7 2 6 2" xfId="2813"/>
    <cellStyle name="Normal 7 2 7" xfId="2814"/>
    <cellStyle name="Normal 7 3" xfId="2815"/>
    <cellStyle name="Normal 7 3 2" xfId="2816"/>
    <cellStyle name="Normal 7 3 2 2" xfId="2817"/>
    <cellStyle name="Normal 7 3 2 2 2" xfId="2818"/>
    <cellStyle name="Normal 7 3 2 2 2 2" xfId="2819"/>
    <cellStyle name="Normal 7 3 2 2 3" xfId="2820"/>
    <cellStyle name="Normal 7 3 2 3" xfId="2821"/>
    <cellStyle name="Normal 7 3 2 3 2" xfId="2822"/>
    <cellStyle name="Normal 7 3 2 4" xfId="2823"/>
    <cellStyle name="Normal 7 3 2 4 2" xfId="2824"/>
    <cellStyle name="Normal 7 3 2 5" xfId="2825"/>
    <cellStyle name="Normal 7 3 3" xfId="2826"/>
    <cellStyle name="Normal 7 3 3 2" xfId="2827"/>
    <cellStyle name="Normal 7 3 3 2 2" xfId="2828"/>
    <cellStyle name="Normal 7 3 3 3" xfId="2829"/>
    <cellStyle name="Normal 7 3 4" xfId="2830"/>
    <cellStyle name="Normal 7 3 4 2" xfId="2831"/>
    <cellStyle name="Normal 7 3 5" xfId="2832"/>
    <cellStyle name="Normal 7 3 5 2" xfId="2833"/>
    <cellStyle name="Normal 7 3 6" xfId="2834"/>
    <cellStyle name="Normal 7 4" xfId="2835"/>
    <cellStyle name="Normal 7 4 2" xfId="2836"/>
    <cellStyle name="Normal 7 4 2 2" xfId="2837"/>
    <cellStyle name="Normal 7 4 2 2 2" xfId="2838"/>
    <cellStyle name="Normal 7 4 2 3" xfId="2839"/>
    <cellStyle name="Normal 7 4 3" xfId="2840"/>
    <cellStyle name="Normal 7 4 3 2" xfId="2841"/>
    <cellStyle name="Normal 7 4 4" xfId="2842"/>
    <cellStyle name="Normal 7 4 4 2" xfId="2843"/>
    <cellStyle name="Normal 7 4 5" xfId="2844"/>
    <cellStyle name="Normal 7 5" xfId="2845"/>
    <cellStyle name="Normal 7 5 2" xfId="2846"/>
    <cellStyle name="Normal 7 5 3" xfId="2847"/>
    <cellStyle name="Normal 7 5 4" xfId="2848"/>
    <cellStyle name="Normal 7 6" xfId="2849"/>
    <cellStyle name="Normal 7 6 2" xfId="2850"/>
    <cellStyle name="Normal 7 6 2 2" xfId="2851"/>
    <cellStyle name="Normal 7 6 2 2 2" xfId="2852"/>
    <cellStyle name="Normal 7 6 2 3" xfId="2853"/>
    <cellStyle name="Normal 7 6 3" xfId="2854"/>
    <cellStyle name="Normal 7 6 3 2" xfId="2855"/>
    <cellStyle name="Normal 7 6 4" xfId="2856"/>
    <cellStyle name="Normal 7 6 4 2" xfId="2857"/>
    <cellStyle name="Normal 7 6 5" xfId="2858"/>
    <cellStyle name="Normal 7 7" xfId="2859"/>
    <cellStyle name="Normal 7 7 2" xfId="2860"/>
    <cellStyle name="Normal 7 7 2 2" xfId="2861"/>
    <cellStyle name="Normal 7 7 3" xfId="2862"/>
    <cellStyle name="Normal 7 8" xfId="2863"/>
    <cellStyle name="Normal 7 8 2" xfId="2864"/>
    <cellStyle name="Normal 7 9" xfId="2865"/>
    <cellStyle name="Normal 7 9 2" xfId="2866"/>
    <cellStyle name="Normal 8" xfId="2867"/>
    <cellStyle name="Normal 8 2" xfId="2868"/>
    <cellStyle name="Normal 8 2 2" xfId="2869"/>
    <cellStyle name="Normal 8 2 3" xfId="3751"/>
    <cellStyle name="Normal 8 3" xfId="2870"/>
    <cellStyle name="Normal 8 4" xfId="2871"/>
    <cellStyle name="Normal 8 4 2" xfId="2872"/>
    <cellStyle name="Normal 8 5" xfId="2873"/>
    <cellStyle name="Normal 8 6" xfId="2874"/>
    <cellStyle name="Normal 9" xfId="2875"/>
    <cellStyle name="Normal 9 2" xfId="2876"/>
    <cellStyle name="Normal 9 2 2" xfId="2877"/>
    <cellStyle name="Normal 9 2 2 2" xfId="2878"/>
    <cellStyle name="Normal 9 2 2 2 2" xfId="2879"/>
    <cellStyle name="Normal 9 2 2 3" xfId="2880"/>
    <cellStyle name="Normal 9 2 2 4" xfId="2881"/>
    <cellStyle name="Normal 9 2 3" xfId="2882"/>
    <cellStyle name="Normal 9 2 3 2" xfId="2883"/>
    <cellStyle name="Normal 9 2 3 3" xfId="2884"/>
    <cellStyle name="Normal 9 2 4" xfId="2885"/>
    <cellStyle name="Normal 9 2 4 2" xfId="2886"/>
    <cellStyle name="Normal 9 2 5" xfId="2887"/>
    <cellStyle name="Normal 9 2 6" xfId="2888"/>
    <cellStyle name="Normal 9 3" xfId="2889"/>
    <cellStyle name="Normal 9 3 2" xfId="2890"/>
    <cellStyle name="Normal 9 3 2 2" xfId="2891"/>
    <cellStyle name="Normal 9 3 3" xfId="2892"/>
    <cellStyle name="Normal 9 4" xfId="2893"/>
    <cellStyle name="Normal 9 4 2" xfId="2894"/>
    <cellStyle name="Normal 9 5" xfId="2895"/>
    <cellStyle name="Normal 9 5 2" xfId="2896"/>
    <cellStyle name="Normal 9 6" xfId="2897"/>
    <cellStyle name="Normal 9 7" xfId="2898"/>
    <cellStyle name="Normal 9 8" xfId="2899"/>
    <cellStyle name="Normal Small" xfId="3704"/>
    <cellStyle name="Not Implemented" xfId="2900"/>
    <cellStyle name="Not Implemented 2" xfId="2901"/>
    <cellStyle name="Not Implemented 3" xfId="2902"/>
    <cellStyle name="Notas" xfId="2903"/>
    <cellStyle name="Notas 2" xfId="2904"/>
    <cellStyle name="Notas 2 2" xfId="2905"/>
    <cellStyle name="Notas 3" xfId="2906"/>
    <cellStyle name="Note 10" xfId="2907"/>
    <cellStyle name="Note 10 2" xfId="2908"/>
    <cellStyle name="Note 11" xfId="2909"/>
    <cellStyle name="Note 2" xfId="2910"/>
    <cellStyle name="Note 2 2" xfId="2911"/>
    <cellStyle name="Note 2 2 2" xfId="2912"/>
    <cellStyle name="Note 2 2 3" xfId="2913"/>
    <cellStyle name="Note 2 2 3 2" xfId="2914"/>
    <cellStyle name="Note 2 2 4" xfId="2915"/>
    <cellStyle name="Note 2 3" xfId="2916"/>
    <cellStyle name="Note 2 3 2" xfId="2917"/>
    <cellStyle name="Note 2 3 3" xfId="2918"/>
    <cellStyle name="Note 2 4" xfId="2919"/>
    <cellStyle name="Note 2 5" xfId="2920"/>
    <cellStyle name="Note 2_additional cost reductions" xfId="2921"/>
    <cellStyle name="Note 3" xfId="2922"/>
    <cellStyle name="Note 3 2" xfId="2923"/>
    <cellStyle name="Note 3 3" xfId="2924"/>
    <cellStyle name="Note 3 4" xfId="2925"/>
    <cellStyle name="Note 4" xfId="2926"/>
    <cellStyle name="Note 4 2" xfId="2927"/>
    <cellStyle name="Note 4 2 2" xfId="2928"/>
    <cellStyle name="Note 4 3" xfId="2929"/>
    <cellStyle name="Note 4 3 2" xfId="2930"/>
    <cellStyle name="Note 4 4" xfId="2931"/>
    <cellStyle name="Note 5" xfId="2932"/>
    <cellStyle name="Note 5 2" xfId="2933"/>
    <cellStyle name="Note 5 3" xfId="2934"/>
    <cellStyle name="Note 5 3 2" xfId="2935"/>
    <cellStyle name="Note 5 3 2 2" xfId="2936"/>
    <cellStyle name="Note 5 3 2 2 2" xfId="2937"/>
    <cellStyle name="Note 5 3 2 3" xfId="2938"/>
    <cellStyle name="Note 5 3 3" xfId="2939"/>
    <cellStyle name="Note 5 3 3 2" xfId="2940"/>
    <cellStyle name="Note 5 3 4" xfId="2941"/>
    <cellStyle name="Note 5 3 4 2" xfId="2942"/>
    <cellStyle name="Note 5 3 5" xfId="2943"/>
    <cellStyle name="Note 5 4" xfId="2944"/>
    <cellStyle name="Note 5 5" xfId="2945"/>
    <cellStyle name="Note 5 6" xfId="2946"/>
    <cellStyle name="Note 6" xfId="2947"/>
    <cellStyle name="Note 6 2" xfId="2948"/>
    <cellStyle name="Note 6 3" xfId="2949"/>
    <cellStyle name="Note 6 4" xfId="2950"/>
    <cellStyle name="Note 7" xfId="2951"/>
    <cellStyle name="Note 7 2" xfId="2952"/>
    <cellStyle name="Note 7 3" xfId="2953"/>
    <cellStyle name="Note 7 4" xfId="2954"/>
    <cellStyle name="Note 7 5" xfId="2955"/>
    <cellStyle name="Note 8" xfId="2956"/>
    <cellStyle name="Note 8 2" xfId="2957"/>
    <cellStyle name="Note 9" xfId="2958"/>
    <cellStyle name="Note 9 2" xfId="2959"/>
    <cellStyle name="nPlodedDetails" xfId="2960"/>
    <cellStyle name="nPlodedDetails 2" xfId="2961"/>
    <cellStyle name="Output 10" xfId="2962"/>
    <cellStyle name="Output 2" xfId="2963"/>
    <cellStyle name="Output 2 2" xfId="2964"/>
    <cellStyle name="Output 2_additional cost reductions" xfId="2965"/>
    <cellStyle name="Output 3" xfId="2966"/>
    <cellStyle name="Output 3 2" xfId="2967"/>
    <cellStyle name="Output 3 3" xfId="2968"/>
    <cellStyle name="Output 3 4" xfId="2969"/>
    <cellStyle name="Output 3 5" xfId="2970"/>
    <cellStyle name="Output 3 6" xfId="2971"/>
    <cellStyle name="Output 4" xfId="2972"/>
    <cellStyle name="Output 4 2" xfId="2973"/>
    <cellStyle name="Output 4 3" xfId="2974"/>
    <cellStyle name="Output 4 4" xfId="2975"/>
    <cellStyle name="Output 4 5" xfId="2976"/>
    <cellStyle name="Output 5" xfId="2977"/>
    <cellStyle name="Output 5 2" xfId="2978"/>
    <cellStyle name="Output 5 3" xfId="2979"/>
    <cellStyle name="Output 5 4" xfId="2980"/>
    <cellStyle name="Output 6" xfId="2981"/>
    <cellStyle name="Output 6 2" xfId="2982"/>
    <cellStyle name="Output 6 3" xfId="2983"/>
    <cellStyle name="Output 6 4" xfId="2984"/>
    <cellStyle name="Output 7" xfId="2985"/>
    <cellStyle name="Output 8" xfId="2986"/>
    <cellStyle name="Output 9" xfId="2987"/>
    <cellStyle name="Percent" xfId="2" builtinId="5"/>
    <cellStyle name="Percent (0.0)" xfId="2988"/>
    <cellStyle name="Percent (2)" xfId="2989"/>
    <cellStyle name="Percent (2) 2" xfId="2990"/>
    <cellStyle name="Percent 10" xfId="2991"/>
    <cellStyle name="Percent 10 2" xfId="2992"/>
    <cellStyle name="Percent 10 2 2" xfId="4"/>
    <cellStyle name="Percent 10 2 3" xfId="2993"/>
    <cellStyle name="Percent 10 3" xfId="2994"/>
    <cellStyle name="Percent 10 4" xfId="2995"/>
    <cellStyle name="Percent 100" xfId="2996"/>
    <cellStyle name="Percent 101" xfId="2997"/>
    <cellStyle name="Percent 102" xfId="2998"/>
    <cellStyle name="Percent 103" xfId="2999"/>
    <cellStyle name="Percent 104" xfId="3000"/>
    <cellStyle name="Percent 105" xfId="3001"/>
    <cellStyle name="Percent 106" xfId="3002"/>
    <cellStyle name="Percent 107" xfId="3003"/>
    <cellStyle name="Percent 108" xfId="3004"/>
    <cellStyle name="Percent 109" xfId="3005"/>
    <cellStyle name="Percent 11" xfId="3006"/>
    <cellStyle name="Percent 11 2" xfId="3007"/>
    <cellStyle name="Percent 11 2 2" xfId="3008"/>
    <cellStyle name="Percent 11 2 3" xfId="3009"/>
    <cellStyle name="Percent 11 3" xfId="3010"/>
    <cellStyle name="Percent 11 4" xfId="3011"/>
    <cellStyle name="Percent 110" xfId="3012"/>
    <cellStyle name="Percent 111" xfId="3013"/>
    <cellStyle name="Percent 112" xfId="3014"/>
    <cellStyle name="Percent 113" xfId="3015"/>
    <cellStyle name="Percent 114" xfId="3016"/>
    <cellStyle name="Percent 115" xfId="3017"/>
    <cellStyle name="Percent 116" xfId="3018"/>
    <cellStyle name="Percent 117" xfId="3019"/>
    <cellStyle name="Percent 118" xfId="3020"/>
    <cellStyle name="Percent 119" xfId="3021"/>
    <cellStyle name="Percent 12" xfId="3022"/>
    <cellStyle name="Percent 12 2" xfId="3023"/>
    <cellStyle name="Percent 12 2 2" xfId="3024"/>
    <cellStyle name="Percent 12 2 3" xfId="3025"/>
    <cellStyle name="Percent 12 3" xfId="3026"/>
    <cellStyle name="Percent 12 4" xfId="3027"/>
    <cellStyle name="Percent 120" xfId="3028"/>
    <cellStyle name="Percent 121" xfId="3588"/>
    <cellStyle name="Percent 122" xfId="3754"/>
    <cellStyle name="Percent 13" xfId="3029"/>
    <cellStyle name="Percent 13 2" xfId="3030"/>
    <cellStyle name="Percent 13 2 2" xfId="3031"/>
    <cellStyle name="Percent 13 3" xfId="3032"/>
    <cellStyle name="Percent 14" xfId="3033"/>
    <cellStyle name="Percent 14 2" xfId="3034"/>
    <cellStyle name="Percent 14 3" xfId="3035"/>
    <cellStyle name="Percent 15" xfId="3036"/>
    <cellStyle name="Percent 15 2" xfId="3037"/>
    <cellStyle name="Percent 15 3" xfId="3038"/>
    <cellStyle name="Percent 16" xfId="3039"/>
    <cellStyle name="Percent 16 2" xfId="3040"/>
    <cellStyle name="Percent 16 3" xfId="3041"/>
    <cellStyle name="Percent 17" xfId="3042"/>
    <cellStyle name="Percent 17 2" xfId="3043"/>
    <cellStyle name="Percent 17 3" xfId="3044"/>
    <cellStyle name="Percent 18" xfId="3045"/>
    <cellStyle name="Percent 18 2" xfId="3046"/>
    <cellStyle name="Percent 18 3" xfId="3047"/>
    <cellStyle name="Percent 19" xfId="3048"/>
    <cellStyle name="Percent 19 2" xfId="3049"/>
    <cellStyle name="Percent 19 3" xfId="3050"/>
    <cellStyle name="Percent 2" xfId="3051"/>
    <cellStyle name="Percent 2 10" xfId="3052"/>
    <cellStyle name="Percent 2 11" xfId="3705"/>
    <cellStyle name="Percent 2 2" xfId="3053"/>
    <cellStyle name="Percent 2 2 2" xfId="3054"/>
    <cellStyle name="Percent 2 2 2 2" xfId="3055"/>
    <cellStyle name="Percent 2 2 2 3" xfId="3056"/>
    <cellStyle name="Percent 2 2 3" xfId="3057"/>
    <cellStyle name="Percent 2 2 3 2" xfId="3058"/>
    <cellStyle name="Percent 2 2 4" xfId="3059"/>
    <cellStyle name="Percent 2 2 5" xfId="3060"/>
    <cellStyle name="Percent 2 3" xfId="3061"/>
    <cellStyle name="Percent 2 3 2" xfId="3062"/>
    <cellStyle name="Percent 2 3 3" xfId="3063"/>
    <cellStyle name="Percent 2 4" xfId="3064"/>
    <cellStyle name="Percent 2 4 2" xfId="3748"/>
    <cellStyle name="Percent 2 4 3" xfId="3725"/>
    <cellStyle name="Percent 2 5" xfId="3065"/>
    <cellStyle name="Percent 2 5 2" xfId="3066"/>
    <cellStyle name="Percent 2 5 3" xfId="3737"/>
    <cellStyle name="Percent 2 6" xfId="3067"/>
    <cellStyle name="Percent 2 7" xfId="3068"/>
    <cellStyle name="Percent 2 8" xfId="3069"/>
    <cellStyle name="Percent 2 9" xfId="3070"/>
    <cellStyle name="Percent 20" xfId="3071"/>
    <cellStyle name="Percent 20 2" xfId="3072"/>
    <cellStyle name="Percent 20 3" xfId="3073"/>
    <cellStyle name="Percent 21" xfId="3074"/>
    <cellStyle name="Percent 21 2" xfId="3075"/>
    <cellStyle name="Percent 21 3" xfId="3076"/>
    <cellStyle name="Percent 22" xfId="3077"/>
    <cellStyle name="Percent 22 2" xfId="3078"/>
    <cellStyle name="Percent 22 3" xfId="3079"/>
    <cellStyle name="Percent 23" xfId="3080"/>
    <cellStyle name="Percent 24" xfId="3081"/>
    <cellStyle name="Percent 25" xfId="3082"/>
    <cellStyle name="Percent 26" xfId="3083"/>
    <cellStyle name="Percent 27" xfId="3084"/>
    <cellStyle name="Percent 28" xfId="3085"/>
    <cellStyle name="Percent 29" xfId="3086"/>
    <cellStyle name="Percent 29 2" xfId="3087"/>
    <cellStyle name="Percent 29 2 2" xfId="3088"/>
    <cellStyle name="Percent 29 2 2 2" xfId="3089"/>
    <cellStyle name="Percent 29 2 3" xfId="3090"/>
    <cellStyle name="Percent 29 3" xfId="3091"/>
    <cellStyle name="Percent 29 3 2" xfId="3092"/>
    <cellStyle name="Percent 29 4" xfId="3093"/>
    <cellStyle name="Percent 29 4 2" xfId="3094"/>
    <cellStyle name="Percent 29 5" xfId="3095"/>
    <cellStyle name="Percent 3" xfId="3096"/>
    <cellStyle name="Percent 3 2" xfId="3097"/>
    <cellStyle name="Percent 3 2 2" xfId="3098"/>
    <cellStyle name="Percent 3 2 2 2" xfId="3099"/>
    <cellStyle name="Percent 3 2 2 2 2" xfId="3100"/>
    <cellStyle name="Percent 3 2 2 2 2 2" xfId="3101"/>
    <cellStyle name="Percent 3 2 2 2 2 2 2" xfId="3102"/>
    <cellStyle name="Percent 3 2 2 2 2 2 2 2" xfId="3103"/>
    <cellStyle name="Percent 3 2 2 2 2 2 3" xfId="3104"/>
    <cellStyle name="Percent 3 2 2 2 2 3" xfId="3105"/>
    <cellStyle name="Percent 3 2 2 2 2 3 2" xfId="3106"/>
    <cellStyle name="Percent 3 2 2 2 2 4" xfId="3107"/>
    <cellStyle name="Percent 3 2 2 2 2 4 2" xfId="3108"/>
    <cellStyle name="Percent 3 2 2 2 2 5" xfId="3109"/>
    <cellStyle name="Percent 3 2 2 2 3" xfId="3110"/>
    <cellStyle name="Percent 3 2 2 2 3 2" xfId="3111"/>
    <cellStyle name="Percent 3 2 2 2 3 2 2" xfId="3112"/>
    <cellStyle name="Percent 3 2 2 2 3 3" xfId="3113"/>
    <cellStyle name="Percent 3 2 2 2 4" xfId="3114"/>
    <cellStyle name="Percent 3 2 2 2 4 2" xfId="3115"/>
    <cellStyle name="Percent 3 2 2 2 5" xfId="3116"/>
    <cellStyle name="Percent 3 2 2 2 5 2" xfId="3117"/>
    <cellStyle name="Percent 3 2 2 2 6" xfId="3118"/>
    <cellStyle name="Percent 3 2 2 3" xfId="3119"/>
    <cellStyle name="Percent 3 2 2 3 2" xfId="3120"/>
    <cellStyle name="Percent 3 2 2 3 2 2" xfId="3121"/>
    <cellStyle name="Percent 3 2 2 3 2 2 2" xfId="3122"/>
    <cellStyle name="Percent 3 2 2 3 2 3" xfId="3123"/>
    <cellStyle name="Percent 3 2 2 3 3" xfId="3124"/>
    <cellStyle name="Percent 3 2 2 3 3 2" xfId="3125"/>
    <cellStyle name="Percent 3 2 2 3 4" xfId="3126"/>
    <cellStyle name="Percent 3 2 2 3 4 2" xfId="3127"/>
    <cellStyle name="Percent 3 2 2 3 5" xfId="3128"/>
    <cellStyle name="Percent 3 2 2 4" xfId="3129"/>
    <cellStyle name="Percent 3 2 2 4 2" xfId="3130"/>
    <cellStyle name="Percent 3 2 2 4 2 2" xfId="3131"/>
    <cellStyle name="Percent 3 2 2 4 3" xfId="3132"/>
    <cellStyle name="Percent 3 2 2 5" xfId="3133"/>
    <cellStyle name="Percent 3 2 2 5 2" xfId="3134"/>
    <cellStyle name="Percent 3 2 2 6" xfId="3135"/>
    <cellStyle name="Percent 3 2 2 6 2" xfId="3136"/>
    <cellStyle name="Percent 3 2 2 7" xfId="3137"/>
    <cellStyle name="Percent 3 2 3" xfId="3138"/>
    <cellStyle name="Percent 3 2 4" xfId="3139"/>
    <cellStyle name="Percent 3 2 4 2" xfId="3140"/>
    <cellStyle name="Percent 3 2 5" xfId="3141"/>
    <cellStyle name="Percent 3 3" xfId="3142"/>
    <cellStyle name="Percent 3 3 2" xfId="3143"/>
    <cellStyle name="Percent 3 4" xfId="3144"/>
    <cellStyle name="Percent 3 4 2" xfId="3145"/>
    <cellStyle name="Percent 3 4 3" xfId="3146"/>
    <cellStyle name="Percent 3 4 4" xfId="3147"/>
    <cellStyle name="Percent 3 5" xfId="3148"/>
    <cellStyle name="Percent 3 6" xfId="3149"/>
    <cellStyle name="Percent 3 7" xfId="3150"/>
    <cellStyle name="Percent 3 8" xfId="3151"/>
    <cellStyle name="Percent 3 9" xfId="3152"/>
    <cellStyle name="Percent 30" xfId="3153"/>
    <cellStyle name="Percent 30 2" xfId="3154"/>
    <cellStyle name="Percent 31" xfId="3155"/>
    <cellStyle name="Percent 32" xfId="3156"/>
    <cellStyle name="Percent 33" xfId="3157"/>
    <cellStyle name="Percent 34" xfId="3158"/>
    <cellStyle name="Percent 35" xfId="3159"/>
    <cellStyle name="Percent 36" xfId="3160"/>
    <cellStyle name="Percent 37" xfId="3161"/>
    <cellStyle name="Percent 38" xfId="3162"/>
    <cellStyle name="Percent 39" xfId="3163"/>
    <cellStyle name="Percent 4" xfId="3164"/>
    <cellStyle name="Percent 4 2" xfId="3165"/>
    <cellStyle name="Percent 4 2 2" xfId="3166"/>
    <cellStyle name="Percent 4 2 3" xfId="3167"/>
    <cellStyle name="Percent 4 3" xfId="3168"/>
    <cellStyle name="Percent 4 3 2" xfId="3169"/>
    <cellStyle name="Percent 4 4" xfId="3170"/>
    <cellStyle name="Percent 40" xfId="3171"/>
    <cellStyle name="Percent 41" xfId="3172"/>
    <cellStyle name="Percent 41 2" xfId="3173"/>
    <cellStyle name="Percent 41 2 2" xfId="3174"/>
    <cellStyle name="Percent 41 3" xfId="3175"/>
    <cellStyle name="Percent 41 3 2" xfId="3176"/>
    <cellStyle name="Percent 42" xfId="3177"/>
    <cellStyle name="Percent 42 2" xfId="3178"/>
    <cellStyle name="Percent 42 2 2" xfId="3179"/>
    <cellStyle name="Percent 42 2 2 2" xfId="3180"/>
    <cellStyle name="Percent 42 2 3" xfId="3181"/>
    <cellStyle name="Percent 42 3" xfId="3182"/>
    <cellStyle name="Percent 42 3 2" xfId="3183"/>
    <cellStyle name="Percent 42 4" xfId="3184"/>
    <cellStyle name="Percent 42 4 2" xfId="3185"/>
    <cellStyle name="Percent 42 5" xfId="3186"/>
    <cellStyle name="Percent 43" xfId="3187"/>
    <cellStyle name="Percent 43 2" xfId="3188"/>
    <cellStyle name="Percent 43 2 2" xfId="3189"/>
    <cellStyle name="Percent 43 3" xfId="3190"/>
    <cellStyle name="Percent 43 3 2" xfId="3191"/>
    <cellStyle name="Percent 44" xfId="3192"/>
    <cellStyle name="Percent 44 2" xfId="3193"/>
    <cellStyle name="Percent 44 2 2" xfId="3194"/>
    <cellStyle name="Percent 44 3" xfId="3195"/>
    <cellStyle name="Percent 44 3 2" xfId="3196"/>
    <cellStyle name="Percent 45" xfId="3197"/>
    <cellStyle name="Percent 45 2" xfId="3198"/>
    <cellStyle name="Percent 45 2 2" xfId="3199"/>
    <cellStyle name="Percent 45 3" xfId="3200"/>
    <cellStyle name="Percent 45 3 2" xfId="3201"/>
    <cellStyle name="Percent 46" xfId="3202"/>
    <cellStyle name="Percent 46 2" xfId="3203"/>
    <cellStyle name="Percent 46 2 2" xfId="3204"/>
    <cellStyle name="Percent 46 3" xfId="3205"/>
    <cellStyle name="Percent 46 3 2" xfId="3206"/>
    <cellStyle name="Percent 47" xfId="3207"/>
    <cellStyle name="Percent 48" xfId="3208"/>
    <cellStyle name="Percent 49" xfId="3209"/>
    <cellStyle name="Percent 5" xfId="3210"/>
    <cellStyle name="Percent 5 2" xfId="3211"/>
    <cellStyle name="Percent 5 2 2" xfId="3212"/>
    <cellStyle name="Percent 5 2 3" xfId="3213"/>
    <cellStyle name="Percent 5 3" xfId="3214"/>
    <cellStyle name="Percent 5 3 2" xfId="3215"/>
    <cellStyle name="Percent 5 3 2 2" xfId="3216"/>
    <cellStyle name="Percent 5 3 3" xfId="3217"/>
    <cellStyle name="Percent 5 3 3 2" xfId="3218"/>
    <cellStyle name="Percent 5 4" xfId="3219"/>
    <cellStyle name="Percent 5 5" xfId="3220"/>
    <cellStyle name="Percent 5 6" xfId="3221"/>
    <cellStyle name="Percent 5 6 2" xfId="3222"/>
    <cellStyle name="Percent 5 6 3" xfId="3223"/>
    <cellStyle name="Percent 50" xfId="3224"/>
    <cellStyle name="Percent 51" xfId="3225"/>
    <cellStyle name="Percent 52" xfId="3226"/>
    <cellStyle name="Percent 53" xfId="3227"/>
    <cellStyle name="Percent 54" xfId="3228"/>
    <cellStyle name="Percent 55" xfId="3229"/>
    <cellStyle name="Percent 56" xfId="3230"/>
    <cellStyle name="Percent 57" xfId="3231"/>
    <cellStyle name="Percent 58" xfId="3232"/>
    <cellStyle name="Percent 58 2" xfId="3233"/>
    <cellStyle name="Percent 58 3" xfId="3234"/>
    <cellStyle name="Percent 58 4" xfId="3235"/>
    <cellStyle name="Percent 59" xfId="3236"/>
    <cellStyle name="Percent 59 2" xfId="3237"/>
    <cellStyle name="Percent 59 3" xfId="3238"/>
    <cellStyle name="Percent 59 4" xfId="3239"/>
    <cellStyle name="Percent 6" xfId="3240"/>
    <cellStyle name="Percent 6 2" xfId="3241"/>
    <cellStyle name="Percent 6 2 2" xfId="3242"/>
    <cellStyle name="Percent 6 2 3" xfId="3243"/>
    <cellStyle name="Percent 6 3" xfId="3244"/>
    <cellStyle name="Percent 6 3 2" xfId="3245"/>
    <cellStyle name="Percent 6 3 2 2" xfId="3246"/>
    <cellStyle name="Percent 6 3 2 2 2" xfId="3247"/>
    <cellStyle name="Percent 6 3 2 3" xfId="3248"/>
    <cellStyle name="Percent 6 3 3" xfId="3249"/>
    <cellStyle name="Percent 6 3 3 2" xfId="3250"/>
    <cellStyle name="Percent 6 3 4" xfId="3251"/>
    <cellStyle name="Percent 6 3 4 2" xfId="3252"/>
    <cellStyle name="Percent 6 3 5" xfId="3253"/>
    <cellStyle name="Percent 6 3 6" xfId="3254"/>
    <cellStyle name="Percent 6 4" xfId="3255"/>
    <cellStyle name="Percent 6 5" xfId="3256"/>
    <cellStyle name="Percent 60" xfId="3257"/>
    <cellStyle name="Percent 60 2" xfId="3258"/>
    <cellStyle name="Percent 60 3" xfId="3259"/>
    <cellStyle name="Percent 60 4" xfId="3260"/>
    <cellStyle name="Percent 61" xfId="3261"/>
    <cellStyle name="Percent 61 2" xfId="3262"/>
    <cellStyle name="Percent 61 3" xfId="3263"/>
    <cellStyle name="Percent 62" xfId="3264"/>
    <cellStyle name="Percent 62 2" xfId="3265"/>
    <cellStyle name="Percent 62 3" xfId="3266"/>
    <cellStyle name="Percent 63" xfId="3267"/>
    <cellStyle name="Percent 63 2" xfId="3268"/>
    <cellStyle name="Percent 63 3" xfId="3269"/>
    <cellStyle name="Percent 64" xfId="3270"/>
    <cellStyle name="Percent 64 2" xfId="3271"/>
    <cellStyle name="Percent 64 3" xfId="3272"/>
    <cellStyle name="Percent 65" xfId="3273"/>
    <cellStyle name="Percent 65 2" xfId="3274"/>
    <cellStyle name="Percent 65 3" xfId="3275"/>
    <cellStyle name="Percent 66" xfId="3276"/>
    <cellStyle name="Percent 67" xfId="3277"/>
    <cellStyle name="Percent 68" xfId="3278"/>
    <cellStyle name="Percent 69" xfId="3279"/>
    <cellStyle name="Percent 7" xfId="3280"/>
    <cellStyle name="Percent 7 2" xfId="3281"/>
    <cellStyle name="Percent 7 2 2" xfId="3282"/>
    <cellStyle name="Percent 7 2 3" xfId="3283"/>
    <cellStyle name="Percent 7 3" xfId="3284"/>
    <cellStyle name="Percent 7 4" xfId="3285"/>
    <cellStyle name="Percent 70" xfId="3286"/>
    <cellStyle name="Percent 71" xfId="3287"/>
    <cellStyle name="Percent 72" xfId="3288"/>
    <cellStyle name="Percent 73" xfId="3289"/>
    <cellStyle name="Percent 74" xfId="3290"/>
    <cellStyle name="Percent 75" xfId="3291"/>
    <cellStyle name="Percent 76" xfId="3292"/>
    <cellStyle name="Percent 77" xfId="3293"/>
    <cellStyle name="Percent 78" xfId="3294"/>
    <cellStyle name="Percent 79" xfId="3295"/>
    <cellStyle name="Percent 8" xfId="3296"/>
    <cellStyle name="Percent 8 2" xfId="3297"/>
    <cellStyle name="Percent 8 2 2" xfId="3298"/>
    <cellStyle name="Percent 8 2 3" xfId="3299"/>
    <cellStyle name="Percent 8 3" xfId="3300"/>
    <cellStyle name="Percent 8 4" xfId="3301"/>
    <cellStyle name="Percent 8 4 2" xfId="3302"/>
    <cellStyle name="Percent 8 5" xfId="3303"/>
    <cellStyle name="Percent 80" xfId="3304"/>
    <cellStyle name="Percent 81" xfId="3305"/>
    <cellStyle name="Percent 82" xfId="3306"/>
    <cellStyle name="Percent 83" xfId="3307"/>
    <cellStyle name="Percent 84" xfId="3308"/>
    <cellStyle name="Percent 85" xfId="3309"/>
    <cellStyle name="Percent 86" xfId="3310"/>
    <cellStyle name="Percent 87" xfId="3311"/>
    <cellStyle name="Percent 88" xfId="3312"/>
    <cellStyle name="Percent 89" xfId="3313"/>
    <cellStyle name="Percent 89 2" xfId="3314"/>
    <cellStyle name="Percent 89 3" xfId="3315"/>
    <cellStyle name="Percent 9" xfId="3316"/>
    <cellStyle name="Percent 9 2" xfId="3317"/>
    <cellStyle name="Percent 9 2 2" xfId="3318"/>
    <cellStyle name="Percent 9 2 3" xfId="3319"/>
    <cellStyle name="Percent 9 3" xfId="3320"/>
    <cellStyle name="Percent 9 4" xfId="3321"/>
    <cellStyle name="Percent 9 4 2" xfId="3322"/>
    <cellStyle name="Percent 9 5" xfId="3323"/>
    <cellStyle name="Percent 90" xfId="3324"/>
    <cellStyle name="Percent 91" xfId="3325"/>
    <cellStyle name="Percent 92" xfId="3326"/>
    <cellStyle name="Percent 93" xfId="3327"/>
    <cellStyle name="Percent 94" xfId="3328"/>
    <cellStyle name="Percent 95" xfId="3329"/>
    <cellStyle name="Percent 96" xfId="3330"/>
    <cellStyle name="Percent 97" xfId="3331"/>
    <cellStyle name="Percent 98" xfId="3332"/>
    <cellStyle name="Percent 99" xfId="3333"/>
    <cellStyle name="Percent(0)" xfId="3334"/>
    <cellStyle name="Percent(1)" xfId="3335"/>
    <cellStyle name="Percent(2)" xfId="3336"/>
    <cellStyle name="PSChar" xfId="3337"/>
    <cellStyle name="PSChar 2" xfId="3338"/>
    <cellStyle name="PSChar 3" xfId="3339"/>
    <cellStyle name="PSChar 4" xfId="3340"/>
    <cellStyle name="PSDate" xfId="3341"/>
    <cellStyle name="PSDec" xfId="3342"/>
    <cellStyle name="PSHeading" xfId="3343"/>
    <cellStyle name="PSHeading 2" xfId="3344"/>
    <cellStyle name="PSHeading 3" xfId="3345"/>
    <cellStyle name="PSHeading 4" xfId="3346"/>
    <cellStyle name="PSInt" xfId="3347"/>
    <cellStyle name="PSSpacer" xfId="3348"/>
    <cellStyle name="PSSpacer 2" xfId="3349"/>
    <cellStyle name="PSSpacer 3" xfId="3350"/>
    <cellStyle name="PSSpacer 4" xfId="3351"/>
    <cellStyle name="Results" xfId="3706"/>
    <cellStyle name="RowLabels" xfId="3352"/>
    <cellStyle name="Salida" xfId="3353"/>
    <cellStyle name="SAPBEXaggData" xfId="3354"/>
    <cellStyle name="SAPBEXaggData 2" xfId="3355"/>
    <cellStyle name="SAPBEXaggData 3" xfId="3356"/>
    <cellStyle name="SAPBEXaggData 4" xfId="3357"/>
    <cellStyle name="SAPBEXaggData_2) Detail (Feb11)" xfId="3358"/>
    <cellStyle name="SAPBEXaggDataEmph" xfId="3359"/>
    <cellStyle name="SAPBEXaggItem" xfId="3360"/>
    <cellStyle name="SAPBEXaggItem 2" xfId="3361"/>
    <cellStyle name="SAPBEXaggItem 3" xfId="3362"/>
    <cellStyle name="SAPBEXaggItem 4" xfId="3363"/>
    <cellStyle name="SAPBEXaggItem_2) Detail (Feb11)" xfId="3364"/>
    <cellStyle name="SAPBEXaggItemX" xfId="3365"/>
    <cellStyle name="SAPBEXchaText" xfId="3366"/>
    <cellStyle name="SAPBEXchaText 2" xfId="3367"/>
    <cellStyle name="SAPBEXchaText 3" xfId="3368"/>
    <cellStyle name="SAPBEXchaText 4" xfId="3369"/>
    <cellStyle name="SAPBEXchaText_additional cost reductions" xfId="3370"/>
    <cellStyle name="SAPBEXexcBad7" xfId="3371"/>
    <cellStyle name="SAPBEXexcBad7 2" xfId="3372"/>
    <cellStyle name="SAPBEXexcBad8" xfId="3373"/>
    <cellStyle name="SAPBEXexcBad8 2" xfId="3374"/>
    <cellStyle name="SAPBEXexcBad9" xfId="3375"/>
    <cellStyle name="SAPBEXexcBad9 2" xfId="3376"/>
    <cellStyle name="SAPBEXexcCritical4" xfId="3377"/>
    <cellStyle name="SAPBEXexcCritical4 2" xfId="3378"/>
    <cellStyle name="SAPBEXexcCritical5" xfId="3379"/>
    <cellStyle name="SAPBEXexcCritical5 2" xfId="3380"/>
    <cellStyle name="SAPBEXexcCritical6" xfId="3381"/>
    <cellStyle name="SAPBEXexcCritical6 2" xfId="3382"/>
    <cellStyle name="SAPBEXexcGood1" xfId="3383"/>
    <cellStyle name="SAPBEXexcGood1 2" xfId="3384"/>
    <cellStyle name="SAPBEXexcGood2" xfId="3385"/>
    <cellStyle name="SAPBEXexcGood2 2" xfId="3386"/>
    <cellStyle name="SAPBEXexcGood3" xfId="3387"/>
    <cellStyle name="SAPBEXexcGood3 2" xfId="3388"/>
    <cellStyle name="SAPBEXfilterDrill" xfId="3389"/>
    <cellStyle name="SAPBEXfilterItem" xfId="3390"/>
    <cellStyle name="SAPBEXfilterItem 2" xfId="3391"/>
    <cellStyle name="SAPBEXfilterText" xfId="3392"/>
    <cellStyle name="SAPBEXfilterText 2" xfId="3393"/>
    <cellStyle name="SAPBEXformats" xfId="3394"/>
    <cellStyle name="SAPBEXformats 2" xfId="3395"/>
    <cellStyle name="SAPBEXheaderItem" xfId="3396"/>
    <cellStyle name="SAPBEXheaderItem 2" xfId="3397"/>
    <cellStyle name="SAPBEXheaderText" xfId="3398"/>
    <cellStyle name="SAPBEXheaderText 2" xfId="3399"/>
    <cellStyle name="SAPBEXHLevel0" xfId="3400"/>
    <cellStyle name="SAPBEXHLevel0 2" xfId="3401"/>
    <cellStyle name="SAPBEXHLevel0 2 2" xfId="3402"/>
    <cellStyle name="SAPBEXHLevel0 3" xfId="3403"/>
    <cellStyle name="SAPBEXHLevel0 4" xfId="3404"/>
    <cellStyle name="SAPBEXHLevel0 5" xfId="3405"/>
    <cellStyle name="SAPBEXHLevel0_Dec 2011vsDec2010 Totsys Fcst and Tracking_v2 codes DEC1" xfId="3406"/>
    <cellStyle name="SAPBEXHLevel0X" xfId="3407"/>
    <cellStyle name="SAPBEXHLevel0X 2" xfId="3408"/>
    <cellStyle name="SAPBEXHLevel0X 2 2" xfId="3409"/>
    <cellStyle name="SAPBEXHLevel0X 2 3" xfId="3410"/>
    <cellStyle name="SAPBEXHLevel0X 3" xfId="3411"/>
    <cellStyle name="SAPBEXHLevel0X 4" xfId="3412"/>
    <cellStyle name="SAPBEXHLevel0X_additional cost reductions" xfId="3413"/>
    <cellStyle name="SAPBEXHLevel1" xfId="3414"/>
    <cellStyle name="SAPBEXHLevel1 2" xfId="3415"/>
    <cellStyle name="SAPBEXHLevel1 2 2" xfId="3416"/>
    <cellStyle name="SAPBEXHLevel1 3" xfId="3417"/>
    <cellStyle name="SAPBEXHLevel1 4" xfId="3418"/>
    <cellStyle name="SAPBEXHLevel1 5" xfId="3419"/>
    <cellStyle name="SAPBEXHLevel1_2) Detail (Feb11)" xfId="3420"/>
    <cellStyle name="SAPBEXHLevel1X" xfId="3421"/>
    <cellStyle name="SAPBEXHLevel1X 2" xfId="3422"/>
    <cellStyle name="SAPBEXHLevel1X 2 2" xfId="3423"/>
    <cellStyle name="SAPBEXHLevel1X 2 3" xfId="3424"/>
    <cellStyle name="SAPBEXHLevel1X 3" xfId="3425"/>
    <cellStyle name="SAPBEXHLevel1X 4" xfId="3426"/>
    <cellStyle name="SAPBEXHLevel1X_additional cost reductions" xfId="3427"/>
    <cellStyle name="SAPBEXHLevel2" xfId="3428"/>
    <cellStyle name="SAPBEXHLevel2 2" xfId="3429"/>
    <cellStyle name="SAPBEXHLevel2 2 2" xfId="3430"/>
    <cellStyle name="SAPBEXHLevel2 3" xfId="3431"/>
    <cellStyle name="SAPBEXHLevel2 4" xfId="3432"/>
    <cellStyle name="SAPBEXHLevel2X" xfId="3433"/>
    <cellStyle name="SAPBEXHLevel2X 2" xfId="3434"/>
    <cellStyle name="SAPBEXHLevel2X 2 2" xfId="3435"/>
    <cellStyle name="SAPBEXHLevel2X 2 3" xfId="3436"/>
    <cellStyle name="SAPBEXHLevel2X 3" xfId="3437"/>
    <cellStyle name="SAPBEXHLevel2X 4" xfId="3438"/>
    <cellStyle name="SAPBEXHLevel2X_additional cost reductions" xfId="3439"/>
    <cellStyle name="SAPBEXHLevel3" xfId="3440"/>
    <cellStyle name="SAPBEXHLevel3 2" xfId="3441"/>
    <cellStyle name="SAPBEXHLevel3 2 2" xfId="3442"/>
    <cellStyle name="SAPBEXHLevel3 3" xfId="3443"/>
    <cellStyle name="SAPBEXHLevel3 4" xfId="3444"/>
    <cellStyle name="SAPBEXHLevel3X" xfId="3445"/>
    <cellStyle name="SAPBEXHLevel3X 2" xfId="3446"/>
    <cellStyle name="SAPBEXHLevel3X 2 2" xfId="3447"/>
    <cellStyle name="SAPBEXHLevel3X 2 3" xfId="3448"/>
    <cellStyle name="SAPBEXHLevel3X 3" xfId="3449"/>
    <cellStyle name="SAPBEXHLevel3X 4" xfId="3450"/>
    <cellStyle name="SAPBEXHLevel3X_additional cost reductions" xfId="3451"/>
    <cellStyle name="SAPBEXinputData" xfId="3452"/>
    <cellStyle name="SAPBEXinputData 2" xfId="3453"/>
    <cellStyle name="SAPBEXinputData 2 2" xfId="3454"/>
    <cellStyle name="SAPBEXinputData 2 3" xfId="3455"/>
    <cellStyle name="SAPBEXinputData 3" xfId="3456"/>
    <cellStyle name="SAPBEXinputData 4" xfId="3457"/>
    <cellStyle name="SAPBEXinputData_additional cost reductions" xfId="3458"/>
    <cellStyle name="SAPBEXItemHeader" xfId="3459"/>
    <cellStyle name="SAPBEXresData" xfId="3460"/>
    <cellStyle name="SAPBEXresData 2" xfId="3461"/>
    <cellStyle name="SAPBEXresDataEmph" xfId="3462"/>
    <cellStyle name="SAPBEXresItem" xfId="3463"/>
    <cellStyle name="SAPBEXresItem 2" xfId="3464"/>
    <cellStyle name="SAPBEXresItem 3" xfId="3465"/>
    <cellStyle name="SAPBEXresItemX" xfId="3466"/>
    <cellStyle name="SAPBEXresItemX 2" xfId="3467"/>
    <cellStyle name="SAPBEXstdData" xfId="3468"/>
    <cellStyle name="SAPBEXstdData 2" xfId="3469"/>
    <cellStyle name="SAPBEXstdData 2 2" xfId="3470"/>
    <cellStyle name="SAPBEXstdData 3" xfId="3471"/>
    <cellStyle name="SAPBEXstdData 3 2" xfId="3472"/>
    <cellStyle name="SAPBEXstdData_2) Detail (Feb11)" xfId="3473"/>
    <cellStyle name="SAPBEXstdDataEmph" xfId="3474"/>
    <cellStyle name="SAPBEXstdItem" xfId="3475"/>
    <cellStyle name="SAPBEXstdItem 2" xfId="3476"/>
    <cellStyle name="SAPBEXstdItem 2 2" xfId="3477"/>
    <cellStyle name="SAPBEXstdItem 3" xfId="3478"/>
    <cellStyle name="SAPBEXstdItem 3 2" xfId="3479"/>
    <cellStyle name="SAPBEXstdItem 3 3" xfId="3480"/>
    <cellStyle name="SAPBEXstdItem 4" xfId="3481"/>
    <cellStyle name="SAPBEXstdItem_2) Detail (Feb11)" xfId="3482"/>
    <cellStyle name="SAPBEXstdItemX" xfId="3483"/>
    <cellStyle name="SAPBEXtitle" xfId="3484"/>
    <cellStyle name="SAPBEXtitle 2" xfId="3485"/>
    <cellStyle name="SAPBEXunassignedItem" xfId="3486"/>
    <cellStyle name="SAPBEXundefined" xfId="3487"/>
    <cellStyle name="SAPOutput" xfId="3488"/>
    <cellStyle name="Sheet Header" xfId="3489"/>
    <cellStyle name="Sheet Title" xfId="3490"/>
    <cellStyle name="Style 1" xfId="3491"/>
    <cellStyle name="Style 1 2" xfId="3492"/>
    <cellStyle name="Style 1 3" xfId="3493"/>
    <cellStyle name="Style 1 3 2" xfId="3494"/>
    <cellStyle name="Style 1 4" xfId="3495"/>
    <cellStyle name="Style 1_additional cost reductions" xfId="3496"/>
    <cellStyle name="Style 27" xfId="3497"/>
    <cellStyle name="Style 27 2" xfId="3498"/>
    <cellStyle name="Style 27 3" xfId="3499"/>
    <cellStyle name="Style 28" xfId="3500"/>
    <cellStyle name="Style 28 2" xfId="3501"/>
    <cellStyle name="Style 28 3" xfId="3502"/>
    <cellStyle name="Style 34" xfId="3503"/>
    <cellStyle name="Style 35" xfId="3504"/>
    <cellStyle name="SubRoutine" xfId="3505"/>
    <cellStyle name="TableHead" xfId="3506"/>
    <cellStyle name="Texto de advertencia" xfId="3507"/>
    <cellStyle name="Texto explicativo" xfId="3508"/>
    <cellStyle name="Title 10" xfId="3509"/>
    <cellStyle name="Title 2" xfId="3510"/>
    <cellStyle name="Title 2 2" xfId="3511"/>
    <cellStyle name="Title 2 2 2" xfId="3512"/>
    <cellStyle name="Title 2 3" xfId="3707"/>
    <cellStyle name="Title 2_F12-F13 summary by Prg - Round 2 (7Jun11)" xfId="3513"/>
    <cellStyle name="Title 3" xfId="3514"/>
    <cellStyle name="Title 3 2" xfId="3515"/>
    <cellStyle name="Title 3 3" xfId="3516"/>
    <cellStyle name="Title 3 4" xfId="3708"/>
    <cellStyle name="Title 4" xfId="3517"/>
    <cellStyle name="Title 4 2" xfId="3518"/>
    <cellStyle name="Title 4 3" xfId="3519"/>
    <cellStyle name="Title 4 4" xfId="3520"/>
    <cellStyle name="Title 4 5" xfId="3521"/>
    <cellStyle name="Title 5" xfId="3522"/>
    <cellStyle name="Title 5 2" xfId="3523"/>
    <cellStyle name="Title 5 3" xfId="3524"/>
    <cellStyle name="Title 5 4" xfId="3525"/>
    <cellStyle name="Title 6" xfId="3526"/>
    <cellStyle name="Title 7" xfId="3527"/>
    <cellStyle name="Title 8" xfId="3528"/>
    <cellStyle name="Title 9" xfId="3529"/>
    <cellStyle name="Título" xfId="3530"/>
    <cellStyle name="Título 1" xfId="3531"/>
    <cellStyle name="Título 2" xfId="3532"/>
    <cellStyle name="Título 3" xfId="3533"/>
    <cellStyle name="Total 10" xfId="3534"/>
    <cellStyle name="Total 2" xfId="3535"/>
    <cellStyle name="Total 2 2" xfId="3536"/>
    <cellStyle name="Total 2 2 2" xfId="3537"/>
    <cellStyle name="Total 2_additional cost reductions" xfId="3538"/>
    <cellStyle name="Total 3" xfId="3539"/>
    <cellStyle name="Total 3 2" xfId="3540"/>
    <cellStyle name="Total 3 3" xfId="3541"/>
    <cellStyle name="Total 3 4" xfId="3542"/>
    <cellStyle name="Total 3 5" xfId="3543"/>
    <cellStyle name="Total 3 6" xfId="3544"/>
    <cellStyle name="Total 4" xfId="3545"/>
    <cellStyle name="Total 4 2" xfId="3546"/>
    <cellStyle name="Total 4 3" xfId="3547"/>
    <cellStyle name="Total 4 4" xfId="3548"/>
    <cellStyle name="Total 4 5" xfId="3549"/>
    <cellStyle name="Total 5" xfId="3550"/>
    <cellStyle name="Total 5 2" xfId="3551"/>
    <cellStyle name="Total 5 3" xfId="3552"/>
    <cellStyle name="Total 5 4" xfId="3553"/>
    <cellStyle name="Total 6" xfId="3554"/>
    <cellStyle name="Total 6 2" xfId="3555"/>
    <cellStyle name="Total 6 3" xfId="3556"/>
    <cellStyle name="Total 6 4" xfId="3557"/>
    <cellStyle name="Total 7" xfId="3558"/>
    <cellStyle name="Total 8" xfId="3559"/>
    <cellStyle name="Total 9" xfId="3560"/>
    <cellStyle name="Tusental (0)_Antal anställda 31 dec 1999 per maskin" xfId="3561"/>
    <cellStyle name="Tusental_Antal anställda 31 dec 1999 per maskin" xfId="3562"/>
    <cellStyle name="Unit" xfId="3709"/>
    <cellStyle name="UserInput" xfId="3710"/>
    <cellStyle name="Valuta (0)_Antal anställda 31 dec 1999 per maskin" xfId="3563"/>
    <cellStyle name="Valuta_Antal anställda 31 dec 1999 per maskin" xfId="3564"/>
    <cellStyle name="Variable" xfId="3711"/>
    <cellStyle name="Warning Text 2" xfId="3565"/>
    <cellStyle name="Warning Text 3" xfId="3566"/>
    <cellStyle name="Warning Text 3 2" xfId="3567"/>
    <cellStyle name="Warning Text 3 3" xfId="3568"/>
    <cellStyle name="Warning Text 3 4" xfId="3569"/>
    <cellStyle name="Warning Text 3 5" xfId="3570"/>
    <cellStyle name="Warning Text 3 6" xfId="3571"/>
    <cellStyle name="Warning Text 4" xfId="3572"/>
    <cellStyle name="Warning Text 4 2" xfId="3573"/>
    <cellStyle name="Warning Text 4 3" xfId="3574"/>
    <cellStyle name="Warning Text 4 4" xfId="3575"/>
    <cellStyle name="Warning Text 4 5" xfId="3576"/>
    <cellStyle name="Warning Text 5" xfId="3577"/>
    <cellStyle name="Warning Text 5 2" xfId="3578"/>
    <cellStyle name="Warning Text 5 3" xfId="3579"/>
    <cellStyle name="Warning Text 5 4" xfId="3580"/>
    <cellStyle name="Warning Text 6" xfId="3581"/>
    <cellStyle name="Warning Text 6 2" xfId="3582"/>
    <cellStyle name="Warning Text 6 3" xfId="3583"/>
    <cellStyle name="Warning Text 6 4" xfId="3584"/>
    <cellStyle name="Warning Text 7" xfId="358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34</xdr:row>
      <xdr:rowOff>28575</xdr:rowOff>
    </xdr:from>
    <xdr:to>
      <xdr:col>20</xdr:col>
      <xdr:colOff>352425</xdr:colOff>
      <xdr:row>36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0372725" y="6743700"/>
          <a:ext cx="2171700" cy="523875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  <a:alpha val="9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Assumes ramp</a:t>
          </a:r>
          <a:r>
            <a:rPr lang="en-CA" sz="1100" baseline="0"/>
            <a:t> up at 800GWh/year</a:t>
          </a:r>
          <a:endParaRPr lang="en-CA" sz="1100"/>
        </a:p>
      </xdr:txBody>
    </xdr:sp>
    <xdr:clientData/>
  </xdr:twoCellAnchor>
  <xdr:twoCellAnchor>
    <xdr:from>
      <xdr:col>17</xdr:col>
      <xdr:colOff>447675</xdr:colOff>
      <xdr:row>36</xdr:row>
      <xdr:rowOff>133350</xdr:rowOff>
    </xdr:from>
    <xdr:to>
      <xdr:col>18</xdr:col>
      <xdr:colOff>285750</xdr:colOff>
      <xdr:row>40</xdr:row>
      <xdr:rowOff>171450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CxnSpPr/>
      </xdr:nvCxnSpPr>
      <xdr:spPr>
        <a:xfrm flipH="1">
          <a:off x="10810875" y="7277100"/>
          <a:ext cx="447675" cy="800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123825</xdr:colOff>
      <xdr:row>42</xdr:row>
      <xdr:rowOff>85724</xdr:rowOff>
    </xdr:from>
    <xdr:to>
      <xdr:col>21</xdr:col>
      <xdr:colOff>104775</xdr:colOff>
      <xdr:row>44</xdr:row>
      <xdr:rowOff>190499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0487025" y="8372474"/>
          <a:ext cx="2419350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Assumes</a:t>
          </a:r>
          <a:r>
            <a:rPr lang="en-CA" sz="1100" baseline="0"/>
            <a:t> ramp up at 200MW/year</a:t>
          </a:r>
          <a:endParaRPr lang="en-CA" sz="1100"/>
        </a:p>
      </xdr:txBody>
    </xdr:sp>
    <xdr:clientData/>
  </xdr:twoCellAnchor>
  <xdr:twoCellAnchor>
    <xdr:from>
      <xdr:col>17</xdr:col>
      <xdr:colOff>457200</xdr:colOff>
      <xdr:row>44</xdr:row>
      <xdr:rowOff>180975</xdr:rowOff>
    </xdr:from>
    <xdr:to>
      <xdr:col>17</xdr:col>
      <xdr:colOff>581026</xdr:colOff>
      <xdr:row>47</xdr:row>
      <xdr:rowOff>152400</xdr:rowOff>
    </xdr:to>
    <xdr:cxnSp macro="">
      <xdr:nvCxnSpPr>
        <xdr:cNvPr id="5" name="Straight Arrow Connector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CxnSpPr/>
      </xdr:nvCxnSpPr>
      <xdr:spPr>
        <a:xfrm flipH="1">
          <a:off x="10820400" y="8848725"/>
          <a:ext cx="123826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IRAKARA/AppData/Local/Microsoft/Windows/Temporary%20Internet%20Files/Content.Outlook/MY9970E0/BCUC%20energy%20and%20capacity%20balance%20update%20PR19%20(BCUC%20A-2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P with Expected LNG"/>
      <sheetName val="Chart1"/>
      <sheetName val="Chart2"/>
      <sheetName val="LNG scenarios"/>
      <sheetName val="Table 14"/>
      <sheetName val="GHG costs"/>
      <sheetName val="load forecast charts (only)"/>
      <sheetName val="Site C Costs"/>
      <sheetName val="Deloitte"/>
      <sheetName val="DSM costs"/>
      <sheetName val="DSM costs2"/>
      <sheetName val="RRA"/>
      <sheetName val="NPV summary"/>
      <sheetName val="Chart3"/>
      <sheetName val="Chart4"/>
      <sheetName val="price forecasts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K6" t="str">
            <v>no</v>
          </cell>
        </row>
        <row r="285">
          <cell r="G285">
            <v>13</v>
          </cell>
        </row>
        <row r="287">
          <cell r="G287" t="str">
            <v>high</v>
          </cell>
        </row>
        <row r="288">
          <cell r="G288">
            <v>2026</v>
          </cell>
        </row>
        <row r="290">
          <cell r="G290">
            <v>2024</v>
          </cell>
        </row>
        <row r="292">
          <cell r="G292">
            <v>300</v>
          </cell>
        </row>
        <row r="294">
          <cell r="G294" t="str">
            <v>high</v>
          </cell>
        </row>
        <row r="302">
          <cell r="G302" t="str">
            <v>medium</v>
          </cell>
        </row>
        <row r="304">
          <cell r="G304" t="str">
            <v>no</v>
          </cell>
        </row>
        <row r="306">
          <cell r="G306" t="str">
            <v>yes</v>
          </cell>
        </row>
      </sheetData>
      <sheetData sheetId="12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1:BW49"/>
  <sheetViews>
    <sheetView zoomScale="90" zoomScaleNormal="90" workbookViewId="0">
      <selection activeCell="M26" sqref="M26"/>
    </sheetView>
  </sheetViews>
  <sheetFormatPr baseColWidth="10" defaultColWidth="9.1640625" defaultRowHeight="15" x14ac:dyDescent="0.2"/>
  <cols>
    <col min="1" max="16384" width="9.1640625" style="62"/>
  </cols>
  <sheetData>
    <row r="1" spans="3:75" ht="26" x14ac:dyDescent="0.3">
      <c r="C1" s="77" t="s">
        <v>216</v>
      </c>
    </row>
    <row r="3" spans="3:75" ht="19" x14ac:dyDescent="0.25">
      <c r="C3" s="80" t="s">
        <v>217</v>
      </c>
    </row>
    <row r="5" spans="3:75" x14ac:dyDescent="0.2">
      <c r="C5" s="65" t="s">
        <v>214</v>
      </c>
    </row>
    <row r="6" spans="3:75" x14ac:dyDescent="0.2">
      <c r="Q6" s="66"/>
    </row>
    <row r="7" spans="3:75" s="65" customFormat="1" x14ac:dyDescent="0.2">
      <c r="C7" s="65" t="s">
        <v>87</v>
      </c>
      <c r="E7" s="65" t="s">
        <v>111</v>
      </c>
      <c r="F7" s="73" t="s">
        <v>17</v>
      </c>
      <c r="G7" s="73" t="s">
        <v>18</v>
      </c>
      <c r="H7" s="73" t="s">
        <v>19</v>
      </c>
      <c r="I7" s="73" t="s">
        <v>20</v>
      </c>
      <c r="J7" s="73" t="s">
        <v>21</v>
      </c>
      <c r="K7" s="73" t="s">
        <v>22</v>
      </c>
      <c r="L7" s="73" t="s">
        <v>23</v>
      </c>
      <c r="M7" s="73" t="s">
        <v>24</v>
      </c>
      <c r="N7" s="73" t="s">
        <v>25</v>
      </c>
      <c r="O7" s="73" t="s">
        <v>26</v>
      </c>
      <c r="P7" s="73" t="s">
        <v>27</v>
      </c>
      <c r="Q7" s="73" t="s">
        <v>28</v>
      </c>
      <c r="R7" s="73" t="s">
        <v>29</v>
      </c>
      <c r="S7" s="73" t="s">
        <v>30</v>
      </c>
      <c r="T7" s="73" t="s">
        <v>31</v>
      </c>
      <c r="U7" s="73" t="s">
        <v>32</v>
      </c>
      <c r="V7" s="73" t="s">
        <v>33</v>
      </c>
      <c r="W7" s="73" t="s">
        <v>34</v>
      </c>
      <c r="X7" s="73" t="s">
        <v>35</v>
      </c>
      <c r="Y7" s="73" t="s">
        <v>36</v>
      </c>
      <c r="Z7" s="73" t="s">
        <v>37</v>
      </c>
      <c r="AA7" s="73" t="s">
        <v>38</v>
      </c>
      <c r="AB7" s="73" t="s">
        <v>39</v>
      </c>
      <c r="AC7" s="73" t="s">
        <v>40</v>
      </c>
      <c r="AD7" s="73" t="s">
        <v>41</v>
      </c>
      <c r="AE7" s="73" t="s">
        <v>42</v>
      </c>
      <c r="AF7" s="73" t="s">
        <v>43</v>
      </c>
      <c r="AG7" s="73" t="s">
        <v>44</v>
      </c>
      <c r="AH7" s="73" t="s">
        <v>45</v>
      </c>
      <c r="AI7" s="73" t="s">
        <v>46</v>
      </c>
      <c r="AJ7" s="73" t="s">
        <v>47</v>
      </c>
      <c r="AK7" s="73" t="s">
        <v>48</v>
      </c>
      <c r="AL7" s="73" t="s">
        <v>49</v>
      </c>
      <c r="AM7" s="73" t="s">
        <v>50</v>
      </c>
      <c r="AN7" s="73" t="s">
        <v>51</v>
      </c>
      <c r="AO7" s="73" t="s">
        <v>52</v>
      </c>
      <c r="AP7" s="73" t="s">
        <v>53</v>
      </c>
      <c r="AQ7" s="73" t="s">
        <v>54</v>
      </c>
      <c r="AR7" s="73" t="s">
        <v>55</v>
      </c>
      <c r="AS7" s="73" t="s">
        <v>56</v>
      </c>
      <c r="AT7" s="73" t="s">
        <v>57</v>
      </c>
      <c r="AU7" s="73" t="s">
        <v>58</v>
      </c>
      <c r="AV7" s="73" t="s">
        <v>59</v>
      </c>
      <c r="AW7" s="73" t="s">
        <v>60</v>
      </c>
      <c r="AX7" s="73" t="s">
        <v>61</v>
      </c>
      <c r="AY7" s="73" t="s">
        <v>62</v>
      </c>
      <c r="AZ7" s="73" t="s">
        <v>63</v>
      </c>
      <c r="BA7" s="73" t="s">
        <v>64</v>
      </c>
      <c r="BB7" s="73" t="s">
        <v>65</v>
      </c>
      <c r="BC7" s="73" t="s">
        <v>66</v>
      </c>
      <c r="BD7" s="73" t="s">
        <v>67</v>
      </c>
      <c r="BE7" s="73" t="s">
        <v>68</v>
      </c>
      <c r="BF7" s="73" t="s">
        <v>69</v>
      </c>
      <c r="BG7" s="73" t="s">
        <v>70</v>
      </c>
      <c r="BH7" s="73" t="s">
        <v>71</v>
      </c>
      <c r="BI7" s="73" t="s">
        <v>72</v>
      </c>
      <c r="BJ7" s="73" t="s">
        <v>73</v>
      </c>
      <c r="BK7" s="73" t="s">
        <v>74</v>
      </c>
      <c r="BL7" s="73" t="s">
        <v>75</v>
      </c>
      <c r="BM7" s="73" t="s">
        <v>76</v>
      </c>
      <c r="BN7" s="73" t="s">
        <v>77</v>
      </c>
      <c r="BO7" s="73" t="s">
        <v>78</v>
      </c>
      <c r="BP7" s="73" t="s">
        <v>79</v>
      </c>
      <c r="BQ7" s="73" t="s">
        <v>80</v>
      </c>
      <c r="BR7" s="73" t="s">
        <v>81</v>
      </c>
      <c r="BS7" s="73" t="s">
        <v>82</v>
      </c>
      <c r="BT7" s="73" t="s">
        <v>83</v>
      </c>
      <c r="BU7" s="73" t="s">
        <v>84</v>
      </c>
      <c r="BV7" s="73" t="s">
        <v>85</v>
      </c>
      <c r="BW7" s="73" t="s">
        <v>86</v>
      </c>
    </row>
    <row r="8" spans="3:75" x14ac:dyDescent="0.2">
      <c r="C8" s="62" t="s">
        <v>221</v>
      </c>
      <c r="E8" s="62">
        <v>-6122</v>
      </c>
      <c r="F8" s="62">
        <v>-3768</v>
      </c>
      <c r="G8" s="62">
        <v>-3650</v>
      </c>
      <c r="H8" s="62">
        <v>-4392</v>
      </c>
      <c r="I8" s="62">
        <v>-5505</v>
      </c>
      <c r="J8" s="62">
        <v>-6676</v>
      </c>
      <c r="K8" s="62">
        <v>-7987</v>
      </c>
      <c r="L8" s="62">
        <v>-9100</v>
      </c>
      <c r="M8" s="62">
        <v>-10334</v>
      </c>
      <c r="N8" s="62">
        <v>-11294</v>
      </c>
      <c r="O8" s="62">
        <v>-12339</v>
      </c>
      <c r="P8" s="62">
        <v>-13341</v>
      </c>
      <c r="Q8" s="62">
        <v>-15043</v>
      </c>
    </row>
    <row r="9" spans="3:75" x14ac:dyDescent="0.2">
      <c r="C9" s="62" t="s">
        <v>218</v>
      </c>
      <c r="E9" s="62">
        <v>366</v>
      </c>
      <c r="F9" s="62">
        <v>3892</v>
      </c>
      <c r="G9" s="62">
        <v>5286</v>
      </c>
      <c r="H9" s="62">
        <v>5286</v>
      </c>
      <c r="I9" s="62">
        <v>5286</v>
      </c>
      <c r="J9" s="62">
        <v>5286</v>
      </c>
      <c r="K9" s="62">
        <v>5286</v>
      </c>
      <c r="L9" s="62">
        <v>5286</v>
      </c>
      <c r="M9" s="62">
        <v>5286</v>
      </c>
      <c r="N9" s="62">
        <v>5286</v>
      </c>
      <c r="O9" s="62">
        <v>5286</v>
      </c>
      <c r="P9" s="62">
        <v>5286</v>
      </c>
      <c r="Q9" s="62">
        <v>5286</v>
      </c>
    </row>
    <row r="10" spans="3:75" s="63" customFormat="1" x14ac:dyDescent="0.2">
      <c r="C10" s="63" t="s">
        <v>215</v>
      </c>
      <c r="E10" s="63">
        <v>-366</v>
      </c>
      <c r="F10" s="63">
        <v>-3892</v>
      </c>
      <c r="G10" s="63">
        <v>-5286</v>
      </c>
      <c r="H10" s="63">
        <v>-5286</v>
      </c>
      <c r="I10" s="63">
        <v>-5286</v>
      </c>
      <c r="J10" s="63">
        <v>-5286</v>
      </c>
      <c r="K10" s="63">
        <v>-5286</v>
      </c>
      <c r="L10" s="63">
        <v>-5286</v>
      </c>
      <c r="M10" s="63">
        <v>-5286</v>
      </c>
      <c r="N10" s="63">
        <v>-5286</v>
      </c>
      <c r="O10" s="63">
        <v>-5286</v>
      </c>
      <c r="P10" s="63">
        <v>-5286</v>
      </c>
      <c r="Q10" s="63">
        <v>-5286</v>
      </c>
      <c r="R10" s="63">
        <v>-5286</v>
      </c>
      <c r="S10" s="63">
        <v>-5286</v>
      </c>
      <c r="T10" s="63">
        <v>-5286</v>
      </c>
      <c r="U10" s="63">
        <v>-5286</v>
      </c>
      <c r="V10" s="63">
        <v>-5286</v>
      </c>
      <c r="W10" s="63">
        <v>-5286</v>
      </c>
      <c r="X10" s="63">
        <v>-5286</v>
      </c>
      <c r="Y10" s="63">
        <v>-5286</v>
      </c>
      <c r="Z10" s="63">
        <v>-5286</v>
      </c>
      <c r="AA10" s="63">
        <v>-5286</v>
      </c>
      <c r="AB10" s="63">
        <v>-5286</v>
      </c>
      <c r="AC10" s="63">
        <v>-5286</v>
      </c>
      <c r="AD10" s="63">
        <v>-5286</v>
      </c>
      <c r="AE10" s="63">
        <v>-5286</v>
      </c>
      <c r="AF10" s="63">
        <v>-5286</v>
      </c>
      <c r="AG10" s="63">
        <v>-5286</v>
      </c>
      <c r="AH10" s="63">
        <v>-5286</v>
      </c>
      <c r="AI10" s="63">
        <v>-5286</v>
      </c>
      <c r="AJ10" s="63">
        <v>-5286</v>
      </c>
      <c r="AK10" s="63">
        <v>-5286</v>
      </c>
      <c r="AL10" s="63">
        <v>-5286</v>
      </c>
      <c r="AM10" s="63">
        <v>-5286</v>
      </c>
      <c r="AN10" s="63">
        <v>-5286</v>
      </c>
      <c r="AO10" s="63">
        <v>-5286</v>
      </c>
      <c r="AP10" s="63">
        <v>-5286</v>
      </c>
      <c r="AQ10" s="63">
        <v>-5286</v>
      </c>
      <c r="AR10" s="63">
        <v>-5286</v>
      </c>
      <c r="AS10" s="63">
        <v>-5286</v>
      </c>
      <c r="AT10" s="63">
        <v>-5286</v>
      </c>
      <c r="AU10" s="63">
        <v>-5286</v>
      </c>
      <c r="AV10" s="63">
        <v>-5286</v>
      </c>
      <c r="AW10" s="63">
        <v>-5286</v>
      </c>
      <c r="AX10" s="63">
        <v>-5286</v>
      </c>
      <c r="AY10" s="63">
        <v>-5286</v>
      </c>
      <c r="AZ10" s="63">
        <v>-5286</v>
      </c>
      <c r="BA10" s="63">
        <v>-5286</v>
      </c>
      <c r="BB10" s="63">
        <v>-5286</v>
      </c>
      <c r="BC10" s="63">
        <v>-5286</v>
      </c>
      <c r="BD10" s="63">
        <v>-5286</v>
      </c>
      <c r="BE10" s="63">
        <v>-5286</v>
      </c>
      <c r="BF10" s="63">
        <v>-5286</v>
      </c>
      <c r="BG10" s="63">
        <v>-5286</v>
      </c>
      <c r="BH10" s="63">
        <v>-5286</v>
      </c>
      <c r="BI10" s="63">
        <v>-5286</v>
      </c>
      <c r="BJ10" s="63">
        <v>-5286</v>
      </c>
      <c r="BK10" s="63">
        <v>-5286</v>
      </c>
      <c r="BL10" s="63">
        <v>-5286</v>
      </c>
      <c r="BM10" s="63">
        <v>-5286</v>
      </c>
      <c r="BN10" s="63">
        <v>-5286</v>
      </c>
      <c r="BO10" s="63">
        <v>-5286</v>
      </c>
      <c r="BP10" s="63">
        <v>-5286</v>
      </c>
      <c r="BQ10" s="63">
        <v>-5286</v>
      </c>
      <c r="BR10" s="63">
        <v>-5286</v>
      </c>
      <c r="BS10" s="63">
        <v>-5286</v>
      </c>
      <c r="BT10" s="63">
        <v>-5286</v>
      </c>
      <c r="BU10" s="63">
        <v>-5286</v>
      </c>
      <c r="BV10" s="63">
        <v>-5286</v>
      </c>
      <c r="BW10" s="63">
        <v>-5286</v>
      </c>
    </row>
    <row r="12" spans="3:75" x14ac:dyDescent="0.2">
      <c r="C12" s="65" t="s">
        <v>222</v>
      </c>
    </row>
    <row r="14" spans="3:75" s="65" customFormat="1" x14ac:dyDescent="0.2">
      <c r="C14" s="65" t="s">
        <v>87</v>
      </c>
      <c r="E14" s="65" t="s">
        <v>111</v>
      </c>
      <c r="F14" s="73" t="s">
        <v>17</v>
      </c>
      <c r="G14" s="73" t="s">
        <v>18</v>
      </c>
      <c r="H14" s="73" t="s">
        <v>19</v>
      </c>
      <c r="I14" s="73" t="s">
        <v>20</v>
      </c>
      <c r="J14" s="73" t="s">
        <v>21</v>
      </c>
      <c r="K14" s="73" t="s">
        <v>22</v>
      </c>
      <c r="L14" s="73" t="s">
        <v>23</v>
      </c>
      <c r="M14" s="73" t="s">
        <v>24</v>
      </c>
      <c r="N14" s="73" t="s">
        <v>25</v>
      </c>
      <c r="O14" s="73" t="s">
        <v>26</v>
      </c>
      <c r="P14" s="73" t="s">
        <v>27</v>
      </c>
      <c r="Q14" s="73" t="s">
        <v>28</v>
      </c>
      <c r="R14" s="73" t="s">
        <v>29</v>
      </c>
      <c r="S14" s="73" t="s">
        <v>30</v>
      </c>
      <c r="T14" s="73" t="s">
        <v>31</v>
      </c>
      <c r="U14" s="73" t="s">
        <v>32</v>
      </c>
      <c r="V14" s="73" t="s">
        <v>33</v>
      </c>
      <c r="W14" s="73" t="s">
        <v>34</v>
      </c>
      <c r="X14" s="73" t="s">
        <v>35</v>
      </c>
      <c r="Y14" s="73" t="s">
        <v>36</v>
      </c>
      <c r="Z14" s="73" t="s">
        <v>37</v>
      </c>
      <c r="AA14" s="73" t="s">
        <v>38</v>
      </c>
      <c r="AB14" s="73" t="s">
        <v>39</v>
      </c>
      <c r="AC14" s="73" t="s">
        <v>40</v>
      </c>
      <c r="AD14" s="73" t="s">
        <v>41</v>
      </c>
      <c r="AE14" s="73" t="s">
        <v>42</v>
      </c>
      <c r="AF14" s="73" t="s">
        <v>43</v>
      </c>
      <c r="AG14" s="73" t="s">
        <v>44</v>
      </c>
      <c r="AH14" s="73" t="s">
        <v>45</v>
      </c>
      <c r="AI14" s="73" t="s">
        <v>46</v>
      </c>
      <c r="AJ14" s="73" t="s">
        <v>47</v>
      </c>
      <c r="AK14" s="73" t="s">
        <v>48</v>
      </c>
      <c r="AL14" s="73" t="s">
        <v>49</v>
      </c>
      <c r="AM14" s="73" t="s">
        <v>50</v>
      </c>
      <c r="AN14" s="73" t="s">
        <v>51</v>
      </c>
      <c r="AO14" s="73" t="s">
        <v>52</v>
      </c>
      <c r="AP14" s="73" t="s">
        <v>53</v>
      </c>
      <c r="AQ14" s="73" t="s">
        <v>54</v>
      </c>
      <c r="AR14" s="73" t="s">
        <v>55</v>
      </c>
      <c r="AS14" s="73" t="s">
        <v>56</v>
      </c>
      <c r="AT14" s="73" t="s">
        <v>57</v>
      </c>
      <c r="AU14" s="73" t="s">
        <v>58</v>
      </c>
      <c r="AV14" s="73" t="s">
        <v>59</v>
      </c>
      <c r="AW14" s="73" t="s">
        <v>60</v>
      </c>
      <c r="AX14" s="73" t="s">
        <v>61</v>
      </c>
      <c r="AY14" s="73" t="s">
        <v>62</v>
      </c>
      <c r="AZ14" s="73" t="s">
        <v>63</v>
      </c>
      <c r="BA14" s="73" t="s">
        <v>64</v>
      </c>
      <c r="BB14" s="73" t="s">
        <v>65</v>
      </c>
      <c r="BC14" s="73" t="s">
        <v>66</v>
      </c>
      <c r="BD14" s="73" t="s">
        <v>67</v>
      </c>
      <c r="BE14" s="73" t="s">
        <v>68</v>
      </c>
      <c r="BF14" s="73" t="s">
        <v>69</v>
      </c>
      <c r="BG14" s="73" t="s">
        <v>70</v>
      </c>
      <c r="BH14" s="73" t="s">
        <v>71</v>
      </c>
      <c r="BI14" s="73" t="s">
        <v>72</v>
      </c>
      <c r="BJ14" s="73" t="s">
        <v>73</v>
      </c>
      <c r="BK14" s="73" t="s">
        <v>74</v>
      </c>
      <c r="BL14" s="73" t="s">
        <v>75</v>
      </c>
      <c r="BM14" s="73" t="s">
        <v>76</v>
      </c>
      <c r="BN14" s="73" t="s">
        <v>77</v>
      </c>
      <c r="BO14" s="73" t="s">
        <v>78</v>
      </c>
      <c r="BP14" s="73" t="s">
        <v>79</v>
      </c>
      <c r="BQ14" s="73" t="s">
        <v>80</v>
      </c>
      <c r="BR14" s="73" t="s">
        <v>81</v>
      </c>
      <c r="BS14" s="73" t="s">
        <v>82</v>
      </c>
      <c r="BT14" s="73" t="s">
        <v>83</v>
      </c>
      <c r="BU14" s="73" t="s">
        <v>84</v>
      </c>
      <c r="BV14" s="73" t="s">
        <v>85</v>
      </c>
      <c r="BW14" s="73" t="s">
        <v>86</v>
      </c>
    </row>
    <row r="15" spans="3:75" x14ac:dyDescent="0.2">
      <c r="C15" s="62" t="s">
        <v>221</v>
      </c>
      <c r="E15" s="62">
        <v>-1536</v>
      </c>
      <c r="F15" s="62">
        <v>-1339</v>
      </c>
      <c r="G15" s="62">
        <v>-1409</v>
      </c>
      <c r="H15" s="62">
        <v>-1172</v>
      </c>
      <c r="I15" s="62">
        <v>-1455</v>
      </c>
      <c r="J15" s="62">
        <v>-1721</v>
      </c>
      <c r="K15" s="62">
        <v>-2014</v>
      </c>
      <c r="L15" s="62">
        <v>-1917</v>
      </c>
      <c r="M15" s="62">
        <v>-2177</v>
      </c>
      <c r="N15" s="62">
        <v>-2445</v>
      </c>
      <c r="O15" s="62">
        <v>-2736</v>
      </c>
      <c r="P15" s="62">
        <v>-2913</v>
      </c>
      <c r="Q15" s="62">
        <v>-3237</v>
      </c>
    </row>
    <row r="16" spans="3:75" x14ac:dyDescent="0.2">
      <c r="C16" s="62" t="s">
        <v>218</v>
      </c>
      <c r="E16" s="62">
        <v>0</v>
      </c>
      <c r="F16" s="62">
        <v>954</v>
      </c>
      <c r="G16" s="62">
        <v>1145</v>
      </c>
      <c r="H16" s="62">
        <v>1145</v>
      </c>
      <c r="I16" s="62">
        <v>1145</v>
      </c>
      <c r="J16" s="62">
        <v>1145</v>
      </c>
      <c r="K16" s="62">
        <v>1145</v>
      </c>
      <c r="L16" s="62">
        <v>1145</v>
      </c>
      <c r="M16" s="62">
        <v>1145</v>
      </c>
      <c r="N16" s="62">
        <v>1145</v>
      </c>
      <c r="O16" s="62">
        <v>1145</v>
      </c>
      <c r="P16" s="62">
        <v>1145</v>
      </c>
      <c r="Q16" s="62">
        <v>1145</v>
      </c>
    </row>
    <row r="17" spans="3:75" s="63" customFormat="1" x14ac:dyDescent="0.2">
      <c r="C17" s="63" t="s">
        <v>215</v>
      </c>
      <c r="E17" s="67">
        <v>0</v>
      </c>
      <c r="F17" s="63">
        <v>-954</v>
      </c>
      <c r="G17" s="63">
        <v>-1145</v>
      </c>
      <c r="H17" s="63">
        <v>-1145</v>
      </c>
      <c r="I17" s="63">
        <v>-1145</v>
      </c>
      <c r="J17" s="63">
        <v>-1145</v>
      </c>
      <c r="K17" s="63">
        <v>-1145</v>
      </c>
      <c r="L17" s="63">
        <v>-1145</v>
      </c>
      <c r="M17" s="63">
        <v>-1145</v>
      </c>
      <c r="N17" s="63">
        <v>-1145</v>
      </c>
      <c r="O17" s="63">
        <v>-1145</v>
      </c>
      <c r="P17" s="63">
        <v>-1145</v>
      </c>
      <c r="Q17" s="63">
        <v>-1145</v>
      </c>
      <c r="R17" s="63">
        <v>-1145</v>
      </c>
      <c r="S17" s="63">
        <v>-1145</v>
      </c>
      <c r="T17" s="63">
        <v>-1145</v>
      </c>
      <c r="U17" s="63">
        <v>-1145</v>
      </c>
      <c r="V17" s="63">
        <v>-1145</v>
      </c>
      <c r="W17" s="63">
        <v>-1145</v>
      </c>
      <c r="X17" s="63">
        <v>-1145</v>
      </c>
      <c r="Y17" s="63">
        <v>-1145</v>
      </c>
      <c r="Z17" s="63">
        <v>-1145</v>
      </c>
      <c r="AA17" s="63">
        <v>-1145</v>
      </c>
      <c r="AB17" s="63">
        <v>-1145</v>
      </c>
      <c r="AC17" s="63">
        <v>-1145</v>
      </c>
      <c r="AD17" s="63">
        <v>-1145</v>
      </c>
      <c r="AE17" s="63">
        <v>-1145</v>
      </c>
      <c r="AF17" s="63">
        <v>-1145</v>
      </c>
      <c r="AG17" s="63">
        <v>-1145</v>
      </c>
      <c r="AH17" s="63">
        <v>-1145</v>
      </c>
      <c r="AI17" s="63">
        <v>-1145</v>
      </c>
      <c r="AJ17" s="63">
        <v>-1145</v>
      </c>
      <c r="AK17" s="63">
        <v>-1145</v>
      </c>
      <c r="AL17" s="63">
        <v>-1145</v>
      </c>
      <c r="AM17" s="63">
        <v>-1145</v>
      </c>
      <c r="AN17" s="63">
        <v>-1145</v>
      </c>
      <c r="AO17" s="63">
        <v>-1145</v>
      </c>
      <c r="AP17" s="63">
        <v>-1145</v>
      </c>
      <c r="AQ17" s="63">
        <v>-1145</v>
      </c>
      <c r="AR17" s="63">
        <v>-1145</v>
      </c>
      <c r="AS17" s="63">
        <v>-1145</v>
      </c>
      <c r="AT17" s="63">
        <v>-1145</v>
      </c>
      <c r="AU17" s="63">
        <v>-1145</v>
      </c>
      <c r="AV17" s="63">
        <v>-1145</v>
      </c>
      <c r="AW17" s="63">
        <v>-1145</v>
      </c>
      <c r="AX17" s="63">
        <v>-1145</v>
      </c>
      <c r="AY17" s="63">
        <v>-1145</v>
      </c>
      <c r="AZ17" s="63">
        <v>-1145</v>
      </c>
      <c r="BA17" s="63">
        <v>-1145</v>
      </c>
      <c r="BB17" s="63">
        <v>-1145</v>
      </c>
      <c r="BC17" s="63">
        <v>-1145</v>
      </c>
      <c r="BD17" s="63">
        <v>-1145</v>
      </c>
      <c r="BE17" s="63">
        <v>-1145</v>
      </c>
      <c r="BF17" s="63">
        <v>-1145</v>
      </c>
      <c r="BG17" s="63">
        <v>-1145</v>
      </c>
      <c r="BH17" s="63">
        <v>-1145</v>
      </c>
      <c r="BI17" s="63">
        <v>-1145</v>
      </c>
      <c r="BJ17" s="63">
        <v>-1145</v>
      </c>
      <c r="BK17" s="63">
        <v>-1145</v>
      </c>
      <c r="BL17" s="63">
        <v>-1145</v>
      </c>
      <c r="BM17" s="63">
        <v>-1145</v>
      </c>
      <c r="BN17" s="63">
        <v>-1145</v>
      </c>
      <c r="BO17" s="63">
        <v>-1145</v>
      </c>
      <c r="BP17" s="63">
        <v>-1145</v>
      </c>
      <c r="BQ17" s="63">
        <v>-1145</v>
      </c>
      <c r="BR17" s="63">
        <v>-1145</v>
      </c>
      <c r="BS17" s="63">
        <v>-1145</v>
      </c>
      <c r="BT17" s="63">
        <v>-1145</v>
      </c>
      <c r="BU17" s="63">
        <v>-1145</v>
      </c>
      <c r="BV17" s="63">
        <v>-1145</v>
      </c>
      <c r="BW17" s="63">
        <v>-1145</v>
      </c>
    </row>
    <row r="18" spans="3:75" s="63" customFormat="1" x14ac:dyDescent="0.2"/>
    <row r="19" spans="3:75" ht="19" x14ac:dyDescent="0.25">
      <c r="C19" s="80" t="s">
        <v>219</v>
      </c>
    </row>
    <row r="21" spans="3:75" x14ac:dyDescent="0.2">
      <c r="C21" s="65" t="s">
        <v>214</v>
      </c>
    </row>
    <row r="22" spans="3:75" x14ac:dyDescent="0.2">
      <c r="Q22" s="66"/>
    </row>
    <row r="23" spans="3:75" s="81" customFormat="1" x14ac:dyDescent="0.2">
      <c r="C23" s="81" t="s">
        <v>87</v>
      </c>
      <c r="E23" s="81" t="s">
        <v>111</v>
      </c>
      <c r="F23" s="64" t="s">
        <v>17</v>
      </c>
      <c r="G23" s="64" t="s">
        <v>18</v>
      </c>
      <c r="H23" s="64" t="s">
        <v>19</v>
      </c>
      <c r="I23" s="64" t="s">
        <v>20</v>
      </c>
      <c r="J23" s="64" t="s">
        <v>21</v>
      </c>
      <c r="K23" s="64" t="s">
        <v>22</v>
      </c>
      <c r="L23" s="64" t="s">
        <v>23</v>
      </c>
      <c r="M23" s="64" t="s">
        <v>24</v>
      </c>
      <c r="N23" s="64" t="s">
        <v>25</v>
      </c>
      <c r="O23" s="64" t="s">
        <v>26</v>
      </c>
      <c r="P23" s="64" t="s">
        <v>27</v>
      </c>
      <c r="Q23" s="64" t="s">
        <v>28</v>
      </c>
      <c r="R23" s="64" t="s">
        <v>29</v>
      </c>
      <c r="S23" s="64" t="s">
        <v>30</v>
      </c>
      <c r="T23" s="64" t="s">
        <v>31</v>
      </c>
      <c r="U23" s="64" t="s">
        <v>32</v>
      </c>
      <c r="V23" s="64" t="s">
        <v>33</v>
      </c>
      <c r="W23" s="64" t="s">
        <v>34</v>
      </c>
      <c r="X23" s="64" t="s">
        <v>35</v>
      </c>
      <c r="Y23" s="64" t="s">
        <v>36</v>
      </c>
      <c r="Z23" s="64" t="s">
        <v>37</v>
      </c>
      <c r="AA23" s="64" t="s">
        <v>38</v>
      </c>
      <c r="AB23" s="64" t="s">
        <v>39</v>
      </c>
      <c r="AC23" s="64" t="s">
        <v>40</v>
      </c>
      <c r="AD23" s="64" t="s">
        <v>41</v>
      </c>
      <c r="AE23" s="64" t="s">
        <v>42</v>
      </c>
      <c r="AF23" s="64" t="s">
        <v>43</v>
      </c>
      <c r="AG23" s="64" t="s">
        <v>44</v>
      </c>
      <c r="AH23" s="64" t="s">
        <v>45</v>
      </c>
      <c r="AI23" s="64" t="s">
        <v>46</v>
      </c>
      <c r="AJ23" s="64" t="s">
        <v>47</v>
      </c>
      <c r="AK23" s="64" t="s">
        <v>48</v>
      </c>
      <c r="AL23" s="64" t="s">
        <v>49</v>
      </c>
      <c r="AM23" s="64" t="s">
        <v>50</v>
      </c>
      <c r="AN23" s="64" t="s">
        <v>51</v>
      </c>
      <c r="AO23" s="64" t="s">
        <v>52</v>
      </c>
      <c r="AP23" s="64" t="s">
        <v>53</v>
      </c>
      <c r="AQ23" s="64" t="s">
        <v>54</v>
      </c>
      <c r="AR23" s="64" t="s">
        <v>55</v>
      </c>
      <c r="AS23" s="64" t="s">
        <v>56</v>
      </c>
      <c r="AT23" s="64" t="s">
        <v>57</v>
      </c>
      <c r="AU23" s="64" t="s">
        <v>58</v>
      </c>
      <c r="AV23" s="64" t="s">
        <v>59</v>
      </c>
      <c r="AW23" s="64" t="s">
        <v>60</v>
      </c>
      <c r="AX23" s="64" t="s">
        <v>61</v>
      </c>
      <c r="AY23" s="64" t="s">
        <v>62</v>
      </c>
      <c r="AZ23" s="64" t="s">
        <v>63</v>
      </c>
      <c r="BA23" s="64" t="s">
        <v>64</v>
      </c>
      <c r="BB23" s="64" t="s">
        <v>65</v>
      </c>
      <c r="BC23" s="64" t="s">
        <v>66</v>
      </c>
      <c r="BD23" s="64" t="s">
        <v>67</v>
      </c>
      <c r="BE23" s="64" t="s">
        <v>68</v>
      </c>
      <c r="BF23" s="64" t="s">
        <v>69</v>
      </c>
      <c r="BG23" s="64" t="s">
        <v>70</v>
      </c>
      <c r="BH23" s="64" t="s">
        <v>71</v>
      </c>
      <c r="BI23" s="64" t="s">
        <v>72</v>
      </c>
      <c r="BJ23" s="64" t="s">
        <v>73</v>
      </c>
      <c r="BK23" s="64" t="s">
        <v>74</v>
      </c>
      <c r="BL23" s="64" t="s">
        <v>75</v>
      </c>
      <c r="BM23" s="64" t="s">
        <v>76</v>
      </c>
      <c r="BN23" s="64" t="s">
        <v>77</v>
      </c>
      <c r="BO23" s="64" t="s">
        <v>78</v>
      </c>
      <c r="BP23" s="64" t="s">
        <v>79</v>
      </c>
      <c r="BQ23" s="64" t="s">
        <v>80</v>
      </c>
      <c r="BR23" s="64" t="s">
        <v>81</v>
      </c>
      <c r="BS23" s="64" t="s">
        <v>82</v>
      </c>
      <c r="BT23" s="64" t="s">
        <v>83</v>
      </c>
      <c r="BU23" s="64" t="s">
        <v>84</v>
      </c>
      <c r="BV23" s="64" t="s">
        <v>85</v>
      </c>
      <c r="BW23" s="64" t="s">
        <v>86</v>
      </c>
    </row>
    <row r="24" spans="3:75" x14ac:dyDescent="0.2">
      <c r="C24" s="62" t="s">
        <v>221</v>
      </c>
      <c r="E24" s="62">
        <v>881</v>
      </c>
      <c r="F24" s="62">
        <v>3608</v>
      </c>
      <c r="G24" s="62">
        <v>4113</v>
      </c>
      <c r="H24" s="62">
        <v>3534</v>
      </c>
      <c r="I24" s="62">
        <v>2748</v>
      </c>
      <c r="J24" s="62">
        <v>1959</v>
      </c>
      <c r="K24" s="62">
        <v>1117</v>
      </c>
      <c r="L24" s="62">
        <v>278</v>
      </c>
      <c r="M24" s="62">
        <v>-662</v>
      </c>
      <c r="N24" s="62">
        <v>-1355</v>
      </c>
      <c r="O24" s="62">
        <v>-2110</v>
      </c>
      <c r="P24" s="62">
        <v>-2704</v>
      </c>
      <c r="Q24" s="62">
        <v>-4056</v>
      </c>
    </row>
    <row r="25" spans="3:75" x14ac:dyDescent="0.2">
      <c r="C25" s="62" t="s">
        <v>218</v>
      </c>
      <c r="E25" s="62">
        <v>366</v>
      </c>
      <c r="F25" s="62">
        <v>3892</v>
      </c>
      <c r="G25" s="62">
        <v>5286</v>
      </c>
      <c r="H25" s="62">
        <v>5286</v>
      </c>
      <c r="I25" s="62">
        <v>5286</v>
      </c>
      <c r="J25" s="62">
        <v>5286</v>
      </c>
      <c r="K25" s="62">
        <v>5286</v>
      </c>
      <c r="L25" s="62">
        <v>5286</v>
      </c>
      <c r="M25" s="62">
        <v>5286</v>
      </c>
      <c r="N25" s="62">
        <v>5286</v>
      </c>
      <c r="O25" s="62">
        <v>5286</v>
      </c>
      <c r="P25" s="62">
        <v>5286</v>
      </c>
      <c r="Q25" s="62">
        <v>5286</v>
      </c>
    </row>
    <row r="26" spans="3:75" s="63" customFormat="1" x14ac:dyDescent="0.2">
      <c r="C26" s="63" t="s">
        <v>215</v>
      </c>
      <c r="E26" s="67">
        <v>0</v>
      </c>
      <c r="F26" s="63">
        <v>-284</v>
      </c>
      <c r="G26" s="63">
        <v>-1173</v>
      </c>
      <c r="H26" s="63">
        <v>-1752</v>
      </c>
      <c r="I26" s="63">
        <v>-2538</v>
      </c>
      <c r="J26" s="63">
        <v>-3327</v>
      </c>
      <c r="K26" s="63">
        <v>-4169</v>
      </c>
      <c r="L26" s="63">
        <v>-5008</v>
      </c>
      <c r="M26" s="63">
        <v>-5286</v>
      </c>
      <c r="N26" s="63">
        <v>-5286</v>
      </c>
      <c r="O26" s="63">
        <v>-5286</v>
      </c>
      <c r="P26" s="63">
        <v>-5286</v>
      </c>
      <c r="Q26" s="63">
        <v>-5286</v>
      </c>
      <c r="R26" s="63">
        <v>-5286</v>
      </c>
      <c r="S26" s="63">
        <v>-5286</v>
      </c>
      <c r="T26" s="63">
        <v>-5286</v>
      </c>
      <c r="U26" s="63">
        <v>-5286</v>
      </c>
      <c r="V26" s="63">
        <v>-5286</v>
      </c>
      <c r="W26" s="63">
        <v>-5286</v>
      </c>
      <c r="X26" s="63">
        <v>-5286</v>
      </c>
      <c r="Y26" s="63">
        <v>-5286</v>
      </c>
      <c r="Z26" s="63">
        <v>-5286</v>
      </c>
      <c r="AA26" s="63">
        <v>-5286</v>
      </c>
      <c r="AB26" s="63">
        <v>-5286</v>
      </c>
      <c r="AC26" s="63">
        <v>-5286</v>
      </c>
      <c r="AD26" s="63">
        <v>-5286</v>
      </c>
      <c r="AE26" s="63">
        <v>-5286</v>
      </c>
      <c r="AF26" s="63">
        <v>-5286</v>
      </c>
      <c r="AG26" s="63">
        <v>-5286</v>
      </c>
      <c r="AH26" s="63">
        <v>-5286</v>
      </c>
      <c r="AI26" s="63">
        <v>-5286</v>
      </c>
      <c r="AJ26" s="63">
        <v>-5286</v>
      </c>
      <c r="AK26" s="63">
        <v>-5286</v>
      </c>
      <c r="AL26" s="63">
        <v>-5286</v>
      </c>
      <c r="AM26" s="63">
        <v>-5286</v>
      </c>
      <c r="AN26" s="63">
        <v>-5286</v>
      </c>
      <c r="AO26" s="63">
        <v>-5286</v>
      </c>
      <c r="AP26" s="63">
        <v>-5286</v>
      </c>
      <c r="AQ26" s="63">
        <v>-5286</v>
      </c>
      <c r="AR26" s="63">
        <v>-5286</v>
      </c>
      <c r="AS26" s="63">
        <v>-5286</v>
      </c>
      <c r="AT26" s="63">
        <v>-5286</v>
      </c>
      <c r="AU26" s="63">
        <v>-5286</v>
      </c>
      <c r="AV26" s="63">
        <v>-5286</v>
      </c>
      <c r="AW26" s="63">
        <v>-5286</v>
      </c>
      <c r="AX26" s="63">
        <v>-5286</v>
      </c>
      <c r="AY26" s="63">
        <v>-5286</v>
      </c>
      <c r="AZ26" s="63">
        <v>-5286</v>
      </c>
      <c r="BA26" s="63">
        <v>-5286</v>
      </c>
      <c r="BB26" s="63">
        <v>-5286</v>
      </c>
      <c r="BC26" s="63">
        <v>-5286</v>
      </c>
      <c r="BD26" s="63">
        <v>-5286</v>
      </c>
      <c r="BE26" s="63">
        <v>-5286</v>
      </c>
      <c r="BF26" s="63">
        <v>-5286</v>
      </c>
      <c r="BG26" s="63">
        <v>-5286</v>
      </c>
      <c r="BH26" s="63">
        <v>-5286</v>
      </c>
      <c r="BI26" s="63">
        <v>-5286</v>
      </c>
      <c r="BJ26" s="63">
        <v>-5286</v>
      </c>
      <c r="BK26" s="63">
        <v>-5286</v>
      </c>
      <c r="BL26" s="63">
        <v>-5286</v>
      </c>
      <c r="BM26" s="63">
        <v>-5286</v>
      </c>
      <c r="BN26" s="63">
        <v>-5286</v>
      </c>
      <c r="BO26" s="63">
        <v>-5286</v>
      </c>
      <c r="BP26" s="63">
        <v>-5286</v>
      </c>
      <c r="BQ26" s="63">
        <v>-5286</v>
      </c>
      <c r="BR26" s="63">
        <v>-5286</v>
      </c>
      <c r="BS26" s="63">
        <v>-5286</v>
      </c>
      <c r="BT26" s="63">
        <v>-5286</v>
      </c>
      <c r="BU26" s="63">
        <v>-5286</v>
      </c>
      <c r="BV26" s="63">
        <v>-5286</v>
      </c>
      <c r="BW26" s="63">
        <v>-5286</v>
      </c>
    </row>
    <row r="28" spans="3:75" x14ac:dyDescent="0.2">
      <c r="C28" s="65" t="s">
        <v>222</v>
      </c>
    </row>
    <row r="29" spans="3:75" x14ac:dyDescent="0.2">
      <c r="I29" s="62">
        <v>-219</v>
      </c>
    </row>
    <row r="30" spans="3:75" s="65" customFormat="1" x14ac:dyDescent="0.2">
      <c r="C30" s="65" t="s">
        <v>87</v>
      </c>
      <c r="E30" s="65" t="s">
        <v>111</v>
      </c>
      <c r="F30" s="73" t="s">
        <v>17</v>
      </c>
      <c r="G30" s="73" t="s">
        <v>18</v>
      </c>
      <c r="H30" s="73" t="s">
        <v>19</v>
      </c>
      <c r="I30" s="73" t="s">
        <v>20</v>
      </c>
      <c r="J30" s="73" t="s">
        <v>21</v>
      </c>
      <c r="K30" s="73" t="s">
        <v>22</v>
      </c>
      <c r="L30" s="73" t="s">
        <v>23</v>
      </c>
      <c r="M30" s="73" t="s">
        <v>24</v>
      </c>
      <c r="N30" s="73" t="s">
        <v>25</v>
      </c>
      <c r="O30" s="73" t="s">
        <v>26</v>
      </c>
      <c r="P30" s="73" t="s">
        <v>27</v>
      </c>
      <c r="Q30" s="73" t="s">
        <v>28</v>
      </c>
      <c r="R30" s="73" t="s">
        <v>29</v>
      </c>
      <c r="S30" s="73" t="s">
        <v>30</v>
      </c>
      <c r="T30" s="73" t="s">
        <v>31</v>
      </c>
      <c r="U30" s="73" t="s">
        <v>32</v>
      </c>
      <c r="V30" s="73" t="s">
        <v>33</v>
      </c>
      <c r="W30" s="73" t="s">
        <v>34</v>
      </c>
      <c r="X30" s="73" t="s">
        <v>35</v>
      </c>
      <c r="Y30" s="73" t="s">
        <v>36</v>
      </c>
      <c r="Z30" s="73" t="s">
        <v>37</v>
      </c>
      <c r="AA30" s="73" t="s">
        <v>38</v>
      </c>
      <c r="AB30" s="73" t="s">
        <v>39</v>
      </c>
      <c r="AC30" s="73" t="s">
        <v>40</v>
      </c>
      <c r="AD30" s="73" t="s">
        <v>41</v>
      </c>
      <c r="AE30" s="73" t="s">
        <v>42</v>
      </c>
      <c r="AF30" s="73" t="s">
        <v>43</v>
      </c>
      <c r="AG30" s="73" t="s">
        <v>44</v>
      </c>
      <c r="AH30" s="73" t="s">
        <v>45</v>
      </c>
      <c r="AI30" s="73" t="s">
        <v>46</v>
      </c>
      <c r="AJ30" s="73" t="s">
        <v>47</v>
      </c>
      <c r="AK30" s="73" t="s">
        <v>48</v>
      </c>
      <c r="AL30" s="73" t="s">
        <v>49</v>
      </c>
      <c r="AM30" s="73" t="s">
        <v>50</v>
      </c>
      <c r="AN30" s="73" t="s">
        <v>51</v>
      </c>
      <c r="AO30" s="73" t="s">
        <v>52</v>
      </c>
      <c r="AP30" s="73" t="s">
        <v>53</v>
      </c>
      <c r="AQ30" s="73" t="s">
        <v>54</v>
      </c>
      <c r="AR30" s="73" t="s">
        <v>55</v>
      </c>
      <c r="AS30" s="73" t="s">
        <v>56</v>
      </c>
      <c r="AT30" s="73" t="s">
        <v>57</v>
      </c>
      <c r="AU30" s="73" t="s">
        <v>58</v>
      </c>
      <c r="AV30" s="73" t="s">
        <v>59</v>
      </c>
      <c r="AW30" s="73" t="s">
        <v>60</v>
      </c>
      <c r="AX30" s="73" t="s">
        <v>61</v>
      </c>
      <c r="AY30" s="73" t="s">
        <v>62</v>
      </c>
      <c r="AZ30" s="73" t="s">
        <v>63</v>
      </c>
      <c r="BA30" s="73" t="s">
        <v>64</v>
      </c>
      <c r="BB30" s="73" t="s">
        <v>65</v>
      </c>
      <c r="BC30" s="73" t="s">
        <v>66</v>
      </c>
      <c r="BD30" s="73" t="s">
        <v>67</v>
      </c>
      <c r="BE30" s="73" t="s">
        <v>68</v>
      </c>
      <c r="BF30" s="73" t="s">
        <v>69</v>
      </c>
      <c r="BG30" s="73" t="s">
        <v>70</v>
      </c>
      <c r="BH30" s="73" t="s">
        <v>71</v>
      </c>
      <c r="BI30" s="73" t="s">
        <v>72</v>
      </c>
      <c r="BJ30" s="73" t="s">
        <v>73</v>
      </c>
      <c r="BK30" s="73" t="s">
        <v>74</v>
      </c>
      <c r="BL30" s="73" t="s">
        <v>75</v>
      </c>
      <c r="BM30" s="73" t="s">
        <v>76</v>
      </c>
      <c r="BN30" s="73" t="s">
        <v>77</v>
      </c>
      <c r="BO30" s="73" t="s">
        <v>78</v>
      </c>
      <c r="BP30" s="73" t="s">
        <v>79</v>
      </c>
      <c r="BQ30" s="73" t="s">
        <v>80</v>
      </c>
      <c r="BR30" s="73" t="s">
        <v>81</v>
      </c>
      <c r="BS30" s="73" t="s">
        <v>82</v>
      </c>
      <c r="BT30" s="73" t="s">
        <v>83</v>
      </c>
      <c r="BU30" s="73" t="s">
        <v>84</v>
      </c>
      <c r="BV30" s="73" t="s">
        <v>85</v>
      </c>
      <c r="BW30" s="73" t="s">
        <v>86</v>
      </c>
    </row>
    <row r="31" spans="3:75" x14ac:dyDescent="0.2">
      <c r="C31" s="62" t="s">
        <v>221</v>
      </c>
      <c r="E31" s="62">
        <v>-236</v>
      </c>
      <c r="F31" s="62">
        <v>27</v>
      </c>
      <c r="G31" s="62">
        <v>23</v>
      </c>
      <c r="H31" s="62">
        <v>289</v>
      </c>
      <c r="I31" s="62">
        <v>70</v>
      </c>
      <c r="J31" s="62">
        <v>-124</v>
      </c>
      <c r="K31" s="62">
        <v>-330</v>
      </c>
      <c r="L31" s="62">
        <v>-182</v>
      </c>
      <c r="M31" s="62">
        <v>-389</v>
      </c>
      <c r="N31" s="62">
        <v>-603</v>
      </c>
      <c r="O31" s="62">
        <v>-833</v>
      </c>
      <c r="P31" s="62">
        <v>-921</v>
      </c>
      <c r="Q31" s="62">
        <v>-1180</v>
      </c>
    </row>
    <row r="32" spans="3:75" x14ac:dyDescent="0.2">
      <c r="C32" s="62" t="s">
        <v>218</v>
      </c>
      <c r="E32" s="62">
        <v>0</v>
      </c>
      <c r="F32" s="62">
        <v>954</v>
      </c>
      <c r="G32" s="62">
        <v>1145</v>
      </c>
      <c r="H32" s="62">
        <v>1145</v>
      </c>
      <c r="I32" s="62">
        <v>1145</v>
      </c>
      <c r="J32" s="62">
        <v>1145</v>
      </c>
      <c r="K32" s="62">
        <v>1145</v>
      </c>
      <c r="L32" s="62">
        <v>1145</v>
      </c>
      <c r="M32" s="62">
        <v>1145</v>
      </c>
      <c r="N32" s="62">
        <v>1145</v>
      </c>
      <c r="O32" s="62">
        <v>1145</v>
      </c>
      <c r="P32" s="62">
        <v>1145</v>
      </c>
      <c r="Q32" s="62">
        <v>1145</v>
      </c>
    </row>
    <row r="33" spans="3:75" s="63" customFormat="1" x14ac:dyDescent="0.2">
      <c r="C33" s="63" t="s">
        <v>215</v>
      </c>
      <c r="E33" s="67">
        <v>0</v>
      </c>
      <c r="F33" s="63">
        <v>-927</v>
      </c>
      <c r="G33" s="63">
        <v>-1122</v>
      </c>
      <c r="H33" s="63">
        <v>-856</v>
      </c>
      <c r="I33" s="63">
        <v>-1075</v>
      </c>
      <c r="J33" s="63">
        <v>-1145</v>
      </c>
      <c r="K33" s="63">
        <v>-1145</v>
      </c>
      <c r="L33" s="63">
        <v>-1145</v>
      </c>
      <c r="M33" s="63">
        <v>-1145</v>
      </c>
      <c r="N33" s="63">
        <v>-1145</v>
      </c>
      <c r="O33" s="63">
        <v>-1145</v>
      </c>
      <c r="P33" s="63">
        <v>-1145</v>
      </c>
      <c r="Q33" s="63">
        <v>-1145</v>
      </c>
      <c r="R33" s="63">
        <v>-1145</v>
      </c>
      <c r="S33" s="63">
        <v>-1145</v>
      </c>
      <c r="T33" s="63">
        <v>-1145</v>
      </c>
      <c r="U33" s="63">
        <v>-1145</v>
      </c>
      <c r="V33" s="63">
        <v>-1145</v>
      </c>
      <c r="W33" s="63">
        <v>-1145</v>
      </c>
      <c r="X33" s="63">
        <v>-1145</v>
      </c>
      <c r="Y33" s="63">
        <v>-1145</v>
      </c>
      <c r="Z33" s="63">
        <v>-1145</v>
      </c>
      <c r="AA33" s="63">
        <v>-1145</v>
      </c>
      <c r="AB33" s="63">
        <v>-1145</v>
      </c>
      <c r="AC33" s="63">
        <v>-1145</v>
      </c>
      <c r="AD33" s="63">
        <v>-1145</v>
      </c>
      <c r="AE33" s="63">
        <v>-1145</v>
      </c>
      <c r="AF33" s="63">
        <v>-1145</v>
      </c>
      <c r="AG33" s="63">
        <v>-1145</v>
      </c>
      <c r="AH33" s="63">
        <v>-1145</v>
      </c>
      <c r="AI33" s="63">
        <v>-1145</v>
      </c>
      <c r="AJ33" s="63">
        <v>-1145</v>
      </c>
      <c r="AK33" s="63">
        <v>-1145</v>
      </c>
      <c r="AL33" s="63">
        <v>-1145</v>
      </c>
      <c r="AM33" s="63">
        <v>-1145</v>
      </c>
      <c r="AN33" s="63">
        <v>-1145</v>
      </c>
      <c r="AO33" s="63">
        <v>-1145</v>
      </c>
      <c r="AP33" s="63">
        <v>-1145</v>
      </c>
      <c r="AQ33" s="63">
        <v>-1145</v>
      </c>
      <c r="AR33" s="63">
        <v>-1145</v>
      </c>
      <c r="AS33" s="63">
        <v>-1145</v>
      </c>
      <c r="AT33" s="63">
        <v>-1145</v>
      </c>
      <c r="AU33" s="63">
        <v>-1145</v>
      </c>
      <c r="AV33" s="63">
        <v>-1145</v>
      </c>
      <c r="AW33" s="63">
        <v>-1145</v>
      </c>
      <c r="AX33" s="63">
        <v>-1145</v>
      </c>
      <c r="AY33" s="63">
        <v>-1145</v>
      </c>
      <c r="AZ33" s="63">
        <v>-1145</v>
      </c>
      <c r="BA33" s="63">
        <v>-1145</v>
      </c>
      <c r="BB33" s="63">
        <v>-1145</v>
      </c>
      <c r="BC33" s="63">
        <v>-1145</v>
      </c>
      <c r="BD33" s="63">
        <v>-1145</v>
      </c>
      <c r="BE33" s="63">
        <v>-1145</v>
      </c>
      <c r="BF33" s="63">
        <v>-1145</v>
      </c>
      <c r="BG33" s="63">
        <v>-1145</v>
      </c>
      <c r="BH33" s="63">
        <v>-1145</v>
      </c>
      <c r="BI33" s="63">
        <v>-1145</v>
      </c>
      <c r="BJ33" s="63">
        <v>-1145</v>
      </c>
      <c r="BK33" s="63">
        <v>-1145</v>
      </c>
      <c r="BL33" s="63">
        <v>-1145</v>
      </c>
      <c r="BM33" s="63">
        <v>-1145</v>
      </c>
      <c r="BN33" s="63">
        <v>-1145</v>
      </c>
      <c r="BO33" s="63">
        <v>-1145</v>
      </c>
      <c r="BP33" s="63">
        <v>-1145</v>
      </c>
      <c r="BQ33" s="63">
        <v>-1145</v>
      </c>
      <c r="BR33" s="63">
        <v>-1145</v>
      </c>
      <c r="BS33" s="63">
        <v>-1145</v>
      </c>
      <c r="BT33" s="63">
        <v>-1145</v>
      </c>
      <c r="BU33" s="63">
        <v>-1145</v>
      </c>
      <c r="BV33" s="63">
        <v>-1145</v>
      </c>
      <c r="BW33" s="63">
        <v>-1145</v>
      </c>
    </row>
    <row r="35" spans="3:75" ht="19" x14ac:dyDescent="0.25">
      <c r="C35" s="80" t="s">
        <v>220</v>
      </c>
    </row>
    <row r="37" spans="3:75" x14ac:dyDescent="0.2">
      <c r="C37" s="65" t="s">
        <v>214</v>
      </c>
    </row>
    <row r="38" spans="3:75" x14ac:dyDescent="0.2">
      <c r="Q38" s="66"/>
    </row>
    <row r="39" spans="3:75" s="65" customFormat="1" x14ac:dyDescent="0.2">
      <c r="C39" s="65" t="s">
        <v>87</v>
      </c>
      <c r="E39" s="65" t="s">
        <v>111</v>
      </c>
      <c r="F39" s="73" t="s">
        <v>17</v>
      </c>
      <c r="G39" s="73" t="s">
        <v>18</v>
      </c>
      <c r="H39" s="73" t="s">
        <v>19</v>
      </c>
      <c r="I39" s="73" t="s">
        <v>20</v>
      </c>
      <c r="J39" s="73" t="s">
        <v>21</v>
      </c>
      <c r="K39" s="73" t="s">
        <v>22</v>
      </c>
      <c r="L39" s="73" t="s">
        <v>23</v>
      </c>
      <c r="M39" s="73" t="s">
        <v>24</v>
      </c>
      <c r="N39" s="73" t="s">
        <v>25</v>
      </c>
      <c r="O39" s="73" t="s">
        <v>26</v>
      </c>
      <c r="P39" s="73" t="s">
        <v>27</v>
      </c>
      <c r="Q39" s="73" t="s">
        <v>28</v>
      </c>
      <c r="R39" s="73" t="s">
        <v>29</v>
      </c>
      <c r="S39" s="73" t="s">
        <v>30</v>
      </c>
      <c r="T39" s="73" t="s">
        <v>31</v>
      </c>
      <c r="U39" s="73" t="s">
        <v>32</v>
      </c>
      <c r="V39" s="73" t="s">
        <v>33</v>
      </c>
      <c r="W39" s="73" t="s">
        <v>34</v>
      </c>
      <c r="X39" s="73" t="s">
        <v>35</v>
      </c>
      <c r="Y39" s="73" t="s">
        <v>36</v>
      </c>
      <c r="Z39" s="73" t="s">
        <v>37</v>
      </c>
      <c r="AA39" s="73" t="s">
        <v>38</v>
      </c>
      <c r="AB39" s="73" t="s">
        <v>39</v>
      </c>
      <c r="AC39" s="73" t="s">
        <v>40</v>
      </c>
      <c r="AD39" s="73" t="s">
        <v>41</v>
      </c>
      <c r="AE39" s="73" t="s">
        <v>42</v>
      </c>
      <c r="AF39" s="73" t="s">
        <v>43</v>
      </c>
      <c r="AG39" s="73" t="s">
        <v>44</v>
      </c>
      <c r="AH39" s="73" t="s">
        <v>45</v>
      </c>
      <c r="AI39" s="73" t="s">
        <v>46</v>
      </c>
      <c r="AJ39" s="73" t="s">
        <v>47</v>
      </c>
      <c r="AK39" s="73" t="s">
        <v>48</v>
      </c>
      <c r="AL39" s="73" t="s">
        <v>49</v>
      </c>
      <c r="AM39" s="73" t="s">
        <v>50</v>
      </c>
      <c r="AN39" s="73" t="s">
        <v>51</v>
      </c>
      <c r="AO39" s="73" t="s">
        <v>52</v>
      </c>
      <c r="AP39" s="73" t="s">
        <v>53</v>
      </c>
      <c r="AQ39" s="73" t="s">
        <v>54</v>
      </c>
      <c r="AR39" s="73" t="s">
        <v>55</v>
      </c>
      <c r="AS39" s="73" t="s">
        <v>56</v>
      </c>
      <c r="AT39" s="73" t="s">
        <v>57</v>
      </c>
      <c r="AU39" s="73" t="s">
        <v>58</v>
      </c>
      <c r="AV39" s="73" t="s">
        <v>59</v>
      </c>
      <c r="AW39" s="73" t="s">
        <v>60</v>
      </c>
      <c r="AX39" s="73" t="s">
        <v>61</v>
      </c>
      <c r="AY39" s="73" t="s">
        <v>62</v>
      </c>
      <c r="AZ39" s="73" t="s">
        <v>63</v>
      </c>
      <c r="BA39" s="73" t="s">
        <v>64</v>
      </c>
      <c r="BB39" s="73" t="s">
        <v>65</v>
      </c>
      <c r="BC39" s="73" t="s">
        <v>66</v>
      </c>
      <c r="BD39" s="73" t="s">
        <v>67</v>
      </c>
      <c r="BE39" s="73" t="s">
        <v>68</v>
      </c>
      <c r="BF39" s="73" t="s">
        <v>69</v>
      </c>
      <c r="BG39" s="73" t="s">
        <v>70</v>
      </c>
      <c r="BH39" s="73" t="s">
        <v>71</v>
      </c>
      <c r="BI39" s="73" t="s">
        <v>72</v>
      </c>
      <c r="BJ39" s="73" t="s">
        <v>73</v>
      </c>
      <c r="BK39" s="73" t="s">
        <v>74</v>
      </c>
      <c r="BL39" s="73" t="s">
        <v>75</v>
      </c>
      <c r="BM39" s="73" t="s">
        <v>76</v>
      </c>
      <c r="BN39" s="73" t="s">
        <v>77</v>
      </c>
      <c r="BO39" s="73" t="s">
        <v>78</v>
      </c>
      <c r="BP39" s="73" t="s">
        <v>79</v>
      </c>
      <c r="BQ39" s="73" t="s">
        <v>80</v>
      </c>
      <c r="BR39" s="73" t="s">
        <v>81</v>
      </c>
      <c r="BS39" s="73" t="s">
        <v>82</v>
      </c>
      <c r="BT39" s="73" t="s">
        <v>83</v>
      </c>
      <c r="BU39" s="73" t="s">
        <v>84</v>
      </c>
      <c r="BV39" s="73" t="s">
        <v>85</v>
      </c>
      <c r="BW39" s="73" t="s">
        <v>86</v>
      </c>
    </row>
    <row r="40" spans="3:75" x14ac:dyDescent="0.2">
      <c r="C40" s="62" t="s">
        <v>221</v>
      </c>
      <c r="E40" s="62">
        <v>5920</v>
      </c>
      <c r="F40" s="62">
        <v>8949</v>
      </c>
      <c r="G40" s="62">
        <v>9749</v>
      </c>
      <c r="H40" s="62">
        <v>9380</v>
      </c>
      <c r="I40" s="62">
        <v>8839</v>
      </c>
      <c r="J40" s="62">
        <v>8311</v>
      </c>
      <c r="K40" s="62">
        <v>7735</v>
      </c>
      <c r="L40" s="62">
        <v>7122</v>
      </c>
      <c r="M40" s="62">
        <v>6521</v>
      </c>
      <c r="N40" s="62">
        <v>6085</v>
      </c>
      <c r="O40" s="62">
        <v>5500</v>
      </c>
      <c r="P40" s="62">
        <v>4989</v>
      </c>
      <c r="Q40" s="62">
        <v>3745</v>
      </c>
    </row>
    <row r="41" spans="3:75" x14ac:dyDescent="0.2">
      <c r="C41" s="62" t="s">
        <v>218</v>
      </c>
      <c r="E41" s="62">
        <v>366</v>
      </c>
      <c r="F41" s="62">
        <v>3892</v>
      </c>
      <c r="G41" s="62">
        <v>5286</v>
      </c>
      <c r="H41" s="62">
        <v>5286</v>
      </c>
      <c r="I41" s="62">
        <v>5286</v>
      </c>
      <c r="J41" s="62">
        <v>5286</v>
      </c>
      <c r="K41" s="62">
        <v>5286</v>
      </c>
      <c r="L41" s="62">
        <v>5286</v>
      </c>
      <c r="M41" s="62">
        <v>5286</v>
      </c>
      <c r="N41" s="62">
        <v>5286</v>
      </c>
      <c r="O41" s="62">
        <v>5286</v>
      </c>
      <c r="P41" s="62">
        <v>5286</v>
      </c>
      <c r="Q41" s="62">
        <v>5286</v>
      </c>
    </row>
    <row r="42" spans="3:75" s="63" customFormat="1" x14ac:dyDescent="0.2">
      <c r="C42" s="63" t="s">
        <v>215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3">
        <v>-297</v>
      </c>
      <c r="Q42" s="63">
        <v>-1541</v>
      </c>
      <c r="R42" s="63">
        <v>-2341</v>
      </c>
      <c r="S42" s="63">
        <v>-3141</v>
      </c>
      <c r="T42" s="63">
        <v>-3941</v>
      </c>
      <c r="U42" s="63">
        <v>-4741</v>
      </c>
      <c r="V42" s="63">
        <v>-5256</v>
      </c>
      <c r="W42" s="63">
        <v>-5256</v>
      </c>
      <c r="X42" s="63">
        <v>-5256</v>
      </c>
      <c r="Y42" s="63">
        <v>-5286</v>
      </c>
      <c r="Z42" s="63">
        <v>-5286</v>
      </c>
      <c r="AA42" s="63">
        <v>-5286</v>
      </c>
      <c r="AB42" s="63">
        <v>-5286</v>
      </c>
      <c r="AC42" s="63">
        <v>-5286</v>
      </c>
      <c r="AD42" s="63">
        <v>-5286</v>
      </c>
      <c r="AE42" s="63">
        <v>-5286</v>
      </c>
      <c r="AF42" s="63">
        <v>-5286</v>
      </c>
      <c r="AG42" s="63">
        <v>-5286</v>
      </c>
      <c r="AH42" s="63">
        <v>-5286</v>
      </c>
      <c r="AI42" s="63">
        <v>-5286</v>
      </c>
      <c r="AJ42" s="63">
        <v>-5286</v>
      </c>
      <c r="AK42" s="63">
        <v>-5286</v>
      </c>
      <c r="AL42" s="63">
        <v>-5286</v>
      </c>
      <c r="AM42" s="63">
        <v>-5286</v>
      </c>
      <c r="AN42" s="63">
        <v>-5286</v>
      </c>
      <c r="AO42" s="63">
        <v>-5286</v>
      </c>
      <c r="AP42" s="63">
        <v>-5286</v>
      </c>
      <c r="AQ42" s="63">
        <v>-5286</v>
      </c>
      <c r="AR42" s="63">
        <v>-5286</v>
      </c>
      <c r="AS42" s="63">
        <v>-5286</v>
      </c>
      <c r="AT42" s="63">
        <v>-5286</v>
      </c>
      <c r="AU42" s="63">
        <v>-5286</v>
      </c>
      <c r="AV42" s="63">
        <v>-5286</v>
      </c>
      <c r="AW42" s="63">
        <v>-5286</v>
      </c>
      <c r="AX42" s="63">
        <v>-5286</v>
      </c>
      <c r="AY42" s="63">
        <v>-5286</v>
      </c>
      <c r="AZ42" s="63">
        <v>-5286</v>
      </c>
      <c r="BA42" s="63">
        <v>-5286</v>
      </c>
      <c r="BB42" s="63">
        <v>-5286</v>
      </c>
      <c r="BC42" s="63">
        <v>-5286</v>
      </c>
      <c r="BD42" s="63">
        <v>-5286</v>
      </c>
      <c r="BE42" s="63">
        <v>-5286</v>
      </c>
      <c r="BF42" s="63">
        <v>-5286</v>
      </c>
      <c r="BG42" s="63">
        <v>-5286</v>
      </c>
      <c r="BH42" s="63">
        <v>-5286</v>
      </c>
      <c r="BI42" s="63">
        <v>-5286</v>
      </c>
      <c r="BJ42" s="63">
        <v>-5286</v>
      </c>
      <c r="BK42" s="63">
        <v>-5286</v>
      </c>
      <c r="BL42" s="63">
        <v>-5286</v>
      </c>
      <c r="BM42" s="63">
        <v>-5286</v>
      </c>
      <c r="BN42" s="63">
        <v>-5286</v>
      </c>
      <c r="BO42" s="63">
        <v>-5286</v>
      </c>
      <c r="BP42" s="63">
        <v>-5286</v>
      </c>
      <c r="BQ42" s="63">
        <v>-5286</v>
      </c>
      <c r="BR42" s="63">
        <v>-5286</v>
      </c>
      <c r="BS42" s="63">
        <v>-5286</v>
      </c>
      <c r="BT42" s="63">
        <v>-5286</v>
      </c>
      <c r="BU42" s="63">
        <v>-5286</v>
      </c>
      <c r="BV42" s="63">
        <v>-5286</v>
      </c>
      <c r="BW42" s="63">
        <v>-5286</v>
      </c>
    </row>
    <row r="44" spans="3:75" x14ac:dyDescent="0.2">
      <c r="C44" s="65" t="s">
        <v>222</v>
      </c>
    </row>
    <row r="46" spans="3:75" s="65" customFormat="1" x14ac:dyDescent="0.2">
      <c r="C46" s="65" t="s">
        <v>87</v>
      </c>
      <c r="E46" s="65" t="s">
        <v>111</v>
      </c>
      <c r="F46" s="73" t="s">
        <v>17</v>
      </c>
      <c r="G46" s="73" t="s">
        <v>18</v>
      </c>
      <c r="H46" s="73" t="s">
        <v>19</v>
      </c>
      <c r="I46" s="73" t="s">
        <v>20</v>
      </c>
      <c r="J46" s="73" t="s">
        <v>21</v>
      </c>
      <c r="K46" s="73" t="s">
        <v>22</v>
      </c>
      <c r="L46" s="73" t="s">
        <v>23</v>
      </c>
      <c r="M46" s="73" t="s">
        <v>24</v>
      </c>
      <c r="N46" s="73" t="s">
        <v>25</v>
      </c>
      <c r="O46" s="73" t="s">
        <v>26</v>
      </c>
      <c r="P46" s="73" t="s">
        <v>27</v>
      </c>
      <c r="Q46" s="73" t="s">
        <v>28</v>
      </c>
      <c r="R46" s="73" t="s">
        <v>29</v>
      </c>
      <c r="S46" s="73" t="s">
        <v>30</v>
      </c>
      <c r="T46" s="73" t="s">
        <v>31</v>
      </c>
      <c r="U46" s="73" t="s">
        <v>32</v>
      </c>
      <c r="V46" s="73" t="s">
        <v>33</v>
      </c>
      <c r="W46" s="73" t="s">
        <v>34</v>
      </c>
      <c r="X46" s="73" t="s">
        <v>35</v>
      </c>
      <c r="Y46" s="73" t="s">
        <v>36</v>
      </c>
      <c r="Z46" s="73" t="s">
        <v>37</v>
      </c>
      <c r="AA46" s="73" t="s">
        <v>38</v>
      </c>
      <c r="AB46" s="73" t="s">
        <v>39</v>
      </c>
      <c r="AC46" s="73" t="s">
        <v>40</v>
      </c>
      <c r="AD46" s="73" t="s">
        <v>41</v>
      </c>
      <c r="AE46" s="73" t="s">
        <v>42</v>
      </c>
      <c r="AF46" s="73" t="s">
        <v>43</v>
      </c>
      <c r="AG46" s="73" t="s">
        <v>44</v>
      </c>
      <c r="AH46" s="73" t="s">
        <v>45</v>
      </c>
      <c r="AI46" s="73" t="s">
        <v>46</v>
      </c>
      <c r="AJ46" s="73" t="s">
        <v>47</v>
      </c>
      <c r="AK46" s="73" t="s">
        <v>48</v>
      </c>
      <c r="AL46" s="73" t="s">
        <v>49</v>
      </c>
      <c r="AM46" s="73" t="s">
        <v>50</v>
      </c>
      <c r="AN46" s="73" t="s">
        <v>51</v>
      </c>
      <c r="AO46" s="73" t="s">
        <v>52</v>
      </c>
      <c r="AP46" s="73" t="s">
        <v>53</v>
      </c>
      <c r="AQ46" s="73" t="s">
        <v>54</v>
      </c>
      <c r="AR46" s="73" t="s">
        <v>55</v>
      </c>
      <c r="AS46" s="73" t="s">
        <v>56</v>
      </c>
      <c r="AT46" s="73" t="s">
        <v>57</v>
      </c>
      <c r="AU46" s="73" t="s">
        <v>58</v>
      </c>
      <c r="AV46" s="73" t="s">
        <v>59</v>
      </c>
      <c r="AW46" s="73" t="s">
        <v>60</v>
      </c>
      <c r="AX46" s="73" t="s">
        <v>61</v>
      </c>
      <c r="AY46" s="73" t="s">
        <v>62</v>
      </c>
      <c r="AZ46" s="73" t="s">
        <v>63</v>
      </c>
      <c r="BA46" s="73" t="s">
        <v>64</v>
      </c>
      <c r="BB46" s="73" t="s">
        <v>65</v>
      </c>
      <c r="BC46" s="73" t="s">
        <v>66</v>
      </c>
      <c r="BD46" s="73" t="s">
        <v>67</v>
      </c>
      <c r="BE46" s="73" t="s">
        <v>68</v>
      </c>
      <c r="BF46" s="73" t="s">
        <v>69</v>
      </c>
      <c r="BG46" s="73" t="s">
        <v>70</v>
      </c>
      <c r="BH46" s="73" t="s">
        <v>71</v>
      </c>
      <c r="BI46" s="73" t="s">
        <v>72</v>
      </c>
      <c r="BJ46" s="73" t="s">
        <v>73</v>
      </c>
      <c r="BK46" s="73" t="s">
        <v>74</v>
      </c>
      <c r="BL46" s="73" t="s">
        <v>75</v>
      </c>
      <c r="BM46" s="73" t="s">
        <v>76</v>
      </c>
      <c r="BN46" s="73" t="s">
        <v>77</v>
      </c>
      <c r="BO46" s="73" t="s">
        <v>78</v>
      </c>
      <c r="BP46" s="73" t="s">
        <v>79</v>
      </c>
      <c r="BQ46" s="73" t="s">
        <v>80</v>
      </c>
      <c r="BR46" s="73" t="s">
        <v>81</v>
      </c>
      <c r="BS46" s="73" t="s">
        <v>82</v>
      </c>
      <c r="BT46" s="73" t="s">
        <v>83</v>
      </c>
      <c r="BU46" s="73" t="s">
        <v>84</v>
      </c>
      <c r="BV46" s="73" t="s">
        <v>85</v>
      </c>
      <c r="BW46" s="73" t="s">
        <v>86</v>
      </c>
    </row>
    <row r="47" spans="3:75" x14ac:dyDescent="0.2">
      <c r="C47" s="62" t="s">
        <v>221</v>
      </c>
      <c r="E47" s="62">
        <v>675</v>
      </c>
      <c r="F47" s="62">
        <v>995</v>
      </c>
      <c r="G47" s="62">
        <v>1046</v>
      </c>
      <c r="H47" s="62">
        <v>1354</v>
      </c>
      <c r="I47" s="62">
        <v>1188</v>
      </c>
      <c r="J47" s="62">
        <v>1048</v>
      </c>
      <c r="K47" s="62">
        <v>897</v>
      </c>
      <c r="L47" s="62">
        <v>1093</v>
      </c>
      <c r="M47" s="62">
        <v>953</v>
      </c>
      <c r="N47" s="62">
        <v>796</v>
      </c>
      <c r="O47" s="62">
        <v>604</v>
      </c>
      <c r="P47" s="62">
        <v>536</v>
      </c>
      <c r="Q47" s="62">
        <v>317</v>
      </c>
    </row>
    <row r="48" spans="3:75" x14ac:dyDescent="0.2">
      <c r="C48" s="62" t="s">
        <v>218</v>
      </c>
      <c r="E48" s="62">
        <v>0</v>
      </c>
      <c r="F48" s="62">
        <v>954</v>
      </c>
      <c r="G48" s="62">
        <v>1145</v>
      </c>
      <c r="H48" s="62">
        <v>1145</v>
      </c>
      <c r="I48" s="62">
        <v>1145</v>
      </c>
      <c r="J48" s="62">
        <v>1145</v>
      </c>
      <c r="K48" s="62">
        <v>1145</v>
      </c>
      <c r="L48" s="62">
        <v>1145</v>
      </c>
      <c r="M48" s="62">
        <v>1145</v>
      </c>
      <c r="N48" s="62">
        <v>1145</v>
      </c>
      <c r="O48" s="62">
        <v>1145</v>
      </c>
      <c r="P48" s="62">
        <v>1145</v>
      </c>
      <c r="Q48" s="62">
        <v>1145</v>
      </c>
    </row>
    <row r="49" spans="3:75" s="63" customFormat="1" x14ac:dyDescent="0.2">
      <c r="C49" s="63" t="s">
        <v>215</v>
      </c>
      <c r="E49" s="67">
        <v>0</v>
      </c>
      <c r="F49" s="67">
        <v>0</v>
      </c>
      <c r="G49" s="63">
        <v>-99</v>
      </c>
      <c r="H49" s="67">
        <v>0</v>
      </c>
      <c r="I49" s="67">
        <v>0</v>
      </c>
      <c r="J49" s="63">
        <v>-97</v>
      </c>
      <c r="K49" s="63">
        <v>-248</v>
      </c>
      <c r="L49" s="63">
        <v>-52</v>
      </c>
      <c r="M49" s="63">
        <v>-192</v>
      </c>
      <c r="N49" s="63">
        <v>-349</v>
      </c>
      <c r="O49" s="63">
        <v>-541</v>
      </c>
      <c r="P49" s="63">
        <v>-609</v>
      </c>
      <c r="Q49" s="63">
        <v>-828</v>
      </c>
      <c r="R49" s="63">
        <v>-1028</v>
      </c>
      <c r="S49" s="63">
        <v>-1145</v>
      </c>
      <c r="T49" s="63">
        <v>-1145</v>
      </c>
      <c r="U49" s="63">
        <v>-1145</v>
      </c>
      <c r="V49" s="63">
        <v>-1145</v>
      </c>
      <c r="W49" s="63">
        <v>-1145</v>
      </c>
      <c r="X49" s="63">
        <v>-1145</v>
      </c>
      <c r="Y49" s="63">
        <v>-1145</v>
      </c>
      <c r="Z49" s="63">
        <v>-1145</v>
      </c>
      <c r="AA49" s="63">
        <v>-1145</v>
      </c>
      <c r="AB49" s="63">
        <v>-1145</v>
      </c>
      <c r="AC49" s="63">
        <v>-1145</v>
      </c>
      <c r="AD49" s="63">
        <v>-1145</v>
      </c>
      <c r="AE49" s="63">
        <v>-1145</v>
      </c>
      <c r="AF49" s="63">
        <v>-1145</v>
      </c>
      <c r="AG49" s="63">
        <v>-1145</v>
      </c>
      <c r="AH49" s="63">
        <v>-1145</v>
      </c>
      <c r="AI49" s="63">
        <v>-1145</v>
      </c>
      <c r="AJ49" s="63">
        <v>-1145</v>
      </c>
      <c r="AK49" s="63">
        <v>-1145</v>
      </c>
      <c r="AL49" s="63">
        <v>-1145</v>
      </c>
      <c r="AM49" s="63">
        <v>-1145</v>
      </c>
      <c r="AN49" s="63">
        <v>-1145</v>
      </c>
      <c r="AO49" s="63">
        <v>-1145</v>
      </c>
      <c r="AP49" s="63">
        <v>-1145</v>
      </c>
      <c r="AQ49" s="63">
        <v>-1145</v>
      </c>
      <c r="AR49" s="63">
        <v>-1145</v>
      </c>
      <c r="AS49" s="63">
        <v>-1145</v>
      </c>
      <c r="AT49" s="63">
        <v>-1145</v>
      </c>
      <c r="AU49" s="63">
        <v>-1145</v>
      </c>
      <c r="AV49" s="63">
        <v>-1145</v>
      </c>
      <c r="AW49" s="63">
        <v>-1145</v>
      </c>
      <c r="AX49" s="63">
        <v>-1145</v>
      </c>
      <c r="AY49" s="63">
        <v>-1145</v>
      </c>
      <c r="AZ49" s="63">
        <v>-1145</v>
      </c>
      <c r="BA49" s="63">
        <v>-1145</v>
      </c>
      <c r="BB49" s="63">
        <v>-1145</v>
      </c>
      <c r="BC49" s="63">
        <v>-1145</v>
      </c>
      <c r="BD49" s="63">
        <v>-1145</v>
      </c>
      <c r="BE49" s="63">
        <v>-1145</v>
      </c>
      <c r="BF49" s="63">
        <v>-1145</v>
      </c>
      <c r="BG49" s="63">
        <v>-1145</v>
      </c>
      <c r="BH49" s="63">
        <v>-1145</v>
      </c>
      <c r="BI49" s="63">
        <v>-1145</v>
      </c>
      <c r="BJ49" s="63">
        <v>-1145</v>
      </c>
      <c r="BK49" s="63">
        <v>-1145</v>
      </c>
      <c r="BL49" s="63">
        <v>-1145</v>
      </c>
      <c r="BM49" s="63">
        <v>-1145</v>
      </c>
      <c r="BN49" s="63">
        <v>-1145</v>
      </c>
      <c r="BO49" s="63">
        <v>-1145</v>
      </c>
      <c r="BP49" s="63">
        <v>-1145</v>
      </c>
      <c r="BQ49" s="63">
        <v>-1145</v>
      </c>
      <c r="BR49" s="63">
        <v>-1145</v>
      </c>
      <c r="BS49" s="63">
        <v>-1145</v>
      </c>
      <c r="BT49" s="63">
        <v>-1145</v>
      </c>
      <c r="BU49" s="63">
        <v>-1145</v>
      </c>
      <c r="BV49" s="63">
        <v>-1145</v>
      </c>
      <c r="BW49" s="63">
        <v>-1145</v>
      </c>
    </row>
  </sheetData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1"/>
  <sheetViews>
    <sheetView tabSelected="1" zoomScale="85" zoomScaleNormal="85" workbookViewId="0">
      <selection activeCell="M37" sqref="M37"/>
    </sheetView>
  </sheetViews>
  <sheetFormatPr baseColWidth="10" defaultColWidth="8.83203125" defaultRowHeight="15" x14ac:dyDescent="0.2"/>
  <cols>
    <col min="2" max="2" width="35.83203125" customWidth="1"/>
    <col min="4" max="4" width="13.5" customWidth="1"/>
  </cols>
  <sheetData>
    <row r="1" spans="1:21" x14ac:dyDescent="0.2">
      <c r="M1" s="65" t="s">
        <v>352</v>
      </c>
      <c r="P1" s="65" t="s">
        <v>372</v>
      </c>
    </row>
    <row r="2" spans="1:21" s="62" customFormat="1" x14ac:dyDescent="0.2">
      <c r="A2" s="3"/>
      <c r="B2" s="68" t="s">
        <v>374</v>
      </c>
      <c r="C2" s="149" t="s">
        <v>227</v>
      </c>
      <c r="D2" s="149" t="s">
        <v>5</v>
      </c>
      <c r="E2" s="149" t="s">
        <v>113</v>
      </c>
      <c r="F2" s="149" t="s">
        <v>228</v>
      </c>
      <c r="G2" s="150" t="s">
        <v>229</v>
      </c>
      <c r="H2" s="151"/>
      <c r="I2" s="152" t="s">
        <v>235</v>
      </c>
      <c r="J2" s="152" t="s">
        <v>236</v>
      </c>
      <c r="K2" s="152" t="s">
        <v>299</v>
      </c>
      <c r="L2" s="152" t="s">
        <v>300</v>
      </c>
      <c r="M2" s="153" t="s">
        <v>353</v>
      </c>
      <c r="P2" s="62" t="str">
        <f>'DSM CoS'!G5</f>
        <v>NPV Cost (F$18) DSM</v>
      </c>
      <c r="T2" s="70">
        <f>'DSM CoS'!I5</f>
        <v>2091.6162622981556</v>
      </c>
      <c r="U2" s="70" t="s">
        <v>212</v>
      </c>
    </row>
    <row r="3" spans="1:21" s="62" customFormat="1" x14ac:dyDescent="0.2">
      <c r="A3" s="3">
        <v>1</v>
      </c>
      <c r="B3" s="3"/>
      <c r="C3" s="39"/>
      <c r="D3" s="39"/>
      <c r="E3" s="141"/>
      <c r="F3" s="141"/>
      <c r="G3" s="142">
        <v>25</v>
      </c>
      <c r="H3" s="140"/>
      <c r="I3" s="143"/>
      <c r="J3" s="144"/>
      <c r="K3" s="144"/>
      <c r="L3" s="144"/>
      <c r="M3" s="145"/>
      <c r="P3" s="62" t="s">
        <v>370</v>
      </c>
      <c r="T3" s="70">
        <f>'supply-side CoS'!J161</f>
        <v>307.00858957187467</v>
      </c>
      <c r="U3" s="70" t="s">
        <v>212</v>
      </c>
    </row>
    <row r="4" spans="1:21" s="62" customFormat="1" x14ac:dyDescent="0.2">
      <c r="A4" s="3">
        <f t="shared" ref="A4:A19" si="0">A3+1</f>
        <v>2</v>
      </c>
      <c r="B4" s="3"/>
      <c r="C4" s="39"/>
      <c r="D4" s="39"/>
      <c r="E4" s="141"/>
      <c r="F4" s="141"/>
      <c r="G4" s="142">
        <v>25</v>
      </c>
      <c r="H4" s="146"/>
      <c r="I4" s="143"/>
      <c r="J4" s="144"/>
      <c r="K4" s="144"/>
      <c r="L4" s="144"/>
      <c r="M4" s="145"/>
      <c r="P4" s="65" t="s">
        <v>371</v>
      </c>
      <c r="Q4" s="65"/>
      <c r="R4" s="65"/>
      <c r="S4" s="65"/>
      <c r="T4" s="138">
        <f>'supply-side CoS'!J166</f>
        <v>2187.5870443175572</v>
      </c>
      <c r="U4" s="138" t="s">
        <v>212</v>
      </c>
    </row>
    <row r="5" spans="1:21" s="62" customFormat="1" x14ac:dyDescent="0.2">
      <c r="A5" s="3">
        <f t="shared" si="0"/>
        <v>3</v>
      </c>
      <c r="B5" s="3" t="s">
        <v>349</v>
      </c>
      <c r="C5" s="39">
        <v>2030</v>
      </c>
      <c r="D5" s="39">
        <v>156</v>
      </c>
      <c r="E5" s="141">
        <v>1902.6043363830056</v>
      </c>
      <c r="F5" s="141">
        <f>D5*E5/1000</f>
        <v>296.80627647574886</v>
      </c>
      <c r="G5" s="142">
        <v>25</v>
      </c>
      <c r="H5" s="140"/>
      <c r="I5" s="143">
        <v>0.32500000000000001</v>
      </c>
      <c r="J5" s="144">
        <v>0.26</v>
      </c>
      <c r="K5" s="144">
        <v>0.3</v>
      </c>
      <c r="L5" s="144">
        <v>0.1</v>
      </c>
      <c r="M5" s="145">
        <v>66</v>
      </c>
    </row>
    <row r="6" spans="1:21" s="62" customFormat="1" x14ac:dyDescent="0.2">
      <c r="A6" s="3">
        <f>A5+1</f>
        <v>4</v>
      </c>
      <c r="B6" s="3" t="s">
        <v>112</v>
      </c>
      <c r="C6" s="39">
        <v>2031</v>
      </c>
      <c r="D6" s="39">
        <v>153</v>
      </c>
      <c r="E6" s="141">
        <v>1904.0381000125331</v>
      </c>
      <c r="F6" s="141">
        <f>D6*E6/1000</f>
        <v>291.31782930191758</v>
      </c>
      <c r="G6" s="142">
        <v>25</v>
      </c>
      <c r="H6" s="140"/>
      <c r="I6" s="143">
        <v>0.32500000000000001</v>
      </c>
      <c r="J6" s="144">
        <v>0.26</v>
      </c>
      <c r="K6" s="144">
        <v>0.3</v>
      </c>
      <c r="L6" s="144">
        <v>0.1</v>
      </c>
      <c r="M6" s="145">
        <v>66</v>
      </c>
    </row>
    <row r="7" spans="1:21" s="62" customFormat="1" x14ac:dyDescent="0.2">
      <c r="A7" s="3">
        <f t="shared" si="0"/>
        <v>5</v>
      </c>
      <c r="B7" s="3" t="s">
        <v>350</v>
      </c>
      <c r="C7" s="39">
        <v>2025</v>
      </c>
      <c r="D7" s="39">
        <v>58</v>
      </c>
      <c r="E7" s="141">
        <f>F7/D7*1000</f>
        <v>5172.4137931034484</v>
      </c>
      <c r="F7" s="141">
        <v>300</v>
      </c>
      <c r="G7" s="39">
        <v>25</v>
      </c>
      <c r="H7" s="39"/>
      <c r="I7" s="144">
        <v>0.95</v>
      </c>
      <c r="J7" s="144">
        <v>1</v>
      </c>
      <c r="K7" s="144">
        <v>0.3</v>
      </c>
      <c r="L7" s="144">
        <v>0.1</v>
      </c>
      <c r="M7" s="147">
        <f>170/US</f>
        <v>213.05928061160546</v>
      </c>
    </row>
    <row r="8" spans="1:21" s="62" customFormat="1" x14ac:dyDescent="0.2">
      <c r="A8" s="3">
        <f t="shared" si="0"/>
        <v>6</v>
      </c>
      <c r="B8" s="3" t="s">
        <v>351</v>
      </c>
      <c r="C8" s="39">
        <v>2025</v>
      </c>
      <c r="D8" s="39">
        <v>23</v>
      </c>
      <c r="E8" s="141">
        <f>F8/D8*1000</f>
        <v>5217.391304347826</v>
      </c>
      <c r="F8" s="141">
        <v>120</v>
      </c>
      <c r="G8" s="39">
        <v>25</v>
      </c>
      <c r="H8" s="39"/>
      <c r="I8" s="144">
        <v>0.95</v>
      </c>
      <c r="J8" s="148">
        <v>1</v>
      </c>
      <c r="K8" s="144">
        <v>0.3</v>
      </c>
      <c r="L8" s="144">
        <v>0.1</v>
      </c>
      <c r="M8" s="147">
        <f>170/US</f>
        <v>213.05928061160546</v>
      </c>
      <c r="T8" s="70"/>
    </row>
    <row r="9" spans="1:21" s="62" customFormat="1" x14ac:dyDescent="0.2">
      <c r="A9" s="3">
        <f t="shared" si="0"/>
        <v>7</v>
      </c>
      <c r="B9" s="3" t="s">
        <v>373</v>
      </c>
      <c r="C9" s="39">
        <v>2025</v>
      </c>
      <c r="D9" s="39">
        <v>100</v>
      </c>
      <c r="E9" s="141">
        <f>821/US</f>
        <v>1028.9509963654593</v>
      </c>
      <c r="F9" s="141">
        <f>D9*E9/1000</f>
        <v>102.89509963654592</v>
      </c>
      <c r="G9" s="39">
        <v>25</v>
      </c>
      <c r="H9" s="39"/>
      <c r="I9" s="144">
        <v>0.17237442922374432</v>
      </c>
      <c r="J9" s="148">
        <v>0.24</v>
      </c>
      <c r="K9" s="144">
        <v>0.3</v>
      </c>
      <c r="L9" s="144">
        <v>0.1</v>
      </c>
      <c r="M9" s="147">
        <f>18.5/US</f>
        <v>23.185862890086476</v>
      </c>
    </row>
    <row r="10" spans="1:21" s="62" customFormat="1" x14ac:dyDescent="0.2">
      <c r="A10" s="3">
        <f t="shared" si="0"/>
        <v>8</v>
      </c>
      <c r="B10" s="3" t="s">
        <v>373</v>
      </c>
      <c r="C10" s="39">
        <v>2030</v>
      </c>
      <c r="D10" s="39">
        <v>250</v>
      </c>
      <c r="E10" s="141">
        <f>821/US</f>
        <v>1028.9509963654593</v>
      </c>
      <c r="F10" s="141">
        <f>D10*E10/1000</f>
        <v>257.23774909136483</v>
      </c>
      <c r="G10" s="39">
        <v>25</v>
      </c>
      <c r="H10" s="39"/>
      <c r="I10" s="144">
        <v>0.17237442922374432</v>
      </c>
      <c r="J10" s="148">
        <v>0.24</v>
      </c>
      <c r="K10" s="144">
        <v>0.3</v>
      </c>
      <c r="L10" s="144">
        <v>0.1</v>
      </c>
      <c r="M10" s="147">
        <f>18.5/US</f>
        <v>23.185862890086476</v>
      </c>
    </row>
    <row r="11" spans="1:21" s="62" customFormat="1" x14ac:dyDescent="0.2">
      <c r="A11" s="3">
        <f t="shared" si="0"/>
        <v>9</v>
      </c>
      <c r="B11" s="3" t="s">
        <v>373</v>
      </c>
      <c r="C11" s="39">
        <v>2032</v>
      </c>
      <c r="D11" s="39">
        <v>250</v>
      </c>
      <c r="E11" s="141">
        <f>821/US</f>
        <v>1028.9509963654593</v>
      </c>
      <c r="F11" s="141">
        <f>D11*E11/1000</f>
        <v>257.23774909136483</v>
      </c>
      <c r="G11" s="39">
        <v>25</v>
      </c>
      <c r="H11" s="39"/>
      <c r="I11" s="144">
        <v>0.17237442922374432</v>
      </c>
      <c r="J11" s="148">
        <v>0.24</v>
      </c>
      <c r="K11" s="144">
        <v>0.3</v>
      </c>
      <c r="L11" s="144">
        <v>0.1</v>
      </c>
      <c r="M11" s="147">
        <f>18.5/US</f>
        <v>23.185862890086476</v>
      </c>
    </row>
    <row r="12" spans="1:21" s="62" customFormat="1" x14ac:dyDescent="0.2">
      <c r="A12" s="3">
        <f t="shared" si="0"/>
        <v>10</v>
      </c>
      <c r="B12" s="3"/>
      <c r="C12" s="3"/>
      <c r="D12" s="3"/>
      <c r="E12" s="82"/>
      <c r="F12" s="82"/>
      <c r="G12" s="3">
        <v>25</v>
      </c>
      <c r="H12" s="3"/>
      <c r="I12" s="24"/>
      <c r="J12" s="136"/>
      <c r="K12" s="24"/>
      <c r="L12" s="24"/>
      <c r="M12" s="70"/>
    </row>
    <row r="13" spans="1:21" s="62" customFormat="1" x14ac:dyDescent="0.2">
      <c r="A13" s="3">
        <f t="shared" si="0"/>
        <v>11</v>
      </c>
      <c r="B13" s="3"/>
      <c r="C13" s="3"/>
      <c r="D13" s="3"/>
      <c r="E13" s="82"/>
      <c r="F13" s="82"/>
      <c r="G13" s="3">
        <v>10</v>
      </c>
      <c r="H13" s="3"/>
      <c r="I13" s="3"/>
      <c r="J13" s="3"/>
      <c r="K13" s="3"/>
      <c r="L13" s="3"/>
    </row>
    <row r="14" spans="1:21" s="62" customFormat="1" x14ac:dyDescent="0.2">
      <c r="A14" s="3">
        <f t="shared" si="0"/>
        <v>12</v>
      </c>
      <c r="B14" s="3"/>
      <c r="C14" s="3"/>
      <c r="D14" s="3"/>
      <c r="E14" s="82"/>
      <c r="F14" s="82"/>
      <c r="G14" s="3">
        <v>10</v>
      </c>
      <c r="H14" s="3"/>
      <c r="I14" s="3"/>
      <c r="J14" s="3"/>
      <c r="K14" s="3"/>
      <c r="L14" s="3"/>
    </row>
    <row r="15" spans="1:21" s="62" customFormat="1" x14ac:dyDescent="0.2">
      <c r="A15" s="3">
        <f t="shared" si="0"/>
        <v>13</v>
      </c>
      <c r="B15" s="3"/>
      <c r="C15" s="3"/>
      <c r="D15" s="3"/>
      <c r="E15" s="82"/>
      <c r="F15" s="82"/>
      <c r="G15" s="3">
        <v>10</v>
      </c>
      <c r="H15" s="3"/>
      <c r="I15" s="3"/>
      <c r="J15" s="3"/>
      <c r="K15" s="3"/>
      <c r="L15" s="3"/>
    </row>
    <row r="16" spans="1:21" s="62" customFormat="1" x14ac:dyDescent="0.2">
      <c r="A16" s="3">
        <f t="shared" si="0"/>
        <v>14</v>
      </c>
      <c r="B16" s="3"/>
      <c r="C16" s="3"/>
      <c r="D16" s="3"/>
      <c r="E16" s="82"/>
      <c r="F16" s="82"/>
      <c r="G16" s="3">
        <v>10</v>
      </c>
      <c r="H16" s="3"/>
      <c r="I16" s="24"/>
      <c r="J16" s="24"/>
      <c r="K16" s="24"/>
      <c r="L16" s="24"/>
    </row>
    <row r="17" spans="1:83" s="62" customFormat="1" x14ac:dyDescent="0.2">
      <c r="A17" s="3">
        <f t="shared" si="0"/>
        <v>15</v>
      </c>
      <c r="B17" s="3"/>
      <c r="C17" s="3"/>
      <c r="D17" s="3"/>
      <c r="E17" s="82"/>
      <c r="F17" s="82"/>
      <c r="G17" s="3">
        <v>10</v>
      </c>
      <c r="H17" s="3"/>
      <c r="I17" s="24"/>
      <c r="J17" s="24"/>
      <c r="K17" s="24"/>
      <c r="L17" s="24"/>
    </row>
    <row r="18" spans="1:83" s="62" customFormat="1" ht="19" x14ac:dyDescent="0.25">
      <c r="A18" s="3">
        <f t="shared" si="0"/>
        <v>16</v>
      </c>
      <c r="B18" s="1"/>
      <c r="C18" s="2"/>
      <c r="D18" s="2"/>
      <c r="E18" s="82"/>
      <c r="F18" s="82"/>
      <c r="G18" s="3">
        <v>10</v>
      </c>
      <c r="H18" s="2"/>
      <c r="I18" s="2"/>
      <c r="J18" s="2"/>
      <c r="K18" s="2"/>
      <c r="L18" s="2"/>
    </row>
    <row r="19" spans="1:83" s="62" customFormat="1" x14ac:dyDescent="0.2">
      <c r="A19" s="3">
        <f t="shared" si="0"/>
        <v>17</v>
      </c>
      <c r="B19" s="3"/>
      <c r="C19" s="2"/>
      <c r="D19" s="2"/>
      <c r="E19" s="2"/>
      <c r="G19" s="3">
        <v>10</v>
      </c>
    </row>
    <row r="20" spans="1:83" s="62" customFormat="1" x14ac:dyDescent="0.2"/>
    <row r="22" spans="1:83" x14ac:dyDescent="0.2">
      <c r="A22" s="3"/>
      <c r="B22" s="3"/>
      <c r="C22" s="3"/>
      <c r="D22" s="3">
        <v>2018</v>
      </c>
      <c r="E22" s="3">
        <f t="shared" ref="E22:AJ22" si="1">D22+1</f>
        <v>2019</v>
      </c>
      <c r="F22" s="3">
        <f t="shared" si="1"/>
        <v>2020</v>
      </c>
      <c r="G22" s="3">
        <f t="shared" si="1"/>
        <v>2021</v>
      </c>
      <c r="H22" s="3">
        <f t="shared" si="1"/>
        <v>2022</v>
      </c>
      <c r="I22" s="3">
        <f t="shared" si="1"/>
        <v>2023</v>
      </c>
      <c r="J22" s="3">
        <f t="shared" si="1"/>
        <v>2024</v>
      </c>
      <c r="K22" s="3">
        <f t="shared" si="1"/>
        <v>2025</v>
      </c>
      <c r="L22" s="3">
        <f t="shared" si="1"/>
        <v>2026</v>
      </c>
      <c r="M22" s="3">
        <f t="shared" si="1"/>
        <v>2027</v>
      </c>
      <c r="N22" s="3">
        <f t="shared" si="1"/>
        <v>2028</v>
      </c>
      <c r="O22" s="3">
        <f t="shared" si="1"/>
        <v>2029</v>
      </c>
      <c r="P22" s="3">
        <f t="shared" si="1"/>
        <v>2030</v>
      </c>
      <c r="Q22" s="3">
        <f t="shared" si="1"/>
        <v>2031</v>
      </c>
      <c r="R22" s="3">
        <f t="shared" si="1"/>
        <v>2032</v>
      </c>
      <c r="S22" s="3">
        <f t="shared" si="1"/>
        <v>2033</v>
      </c>
      <c r="T22" s="3">
        <f t="shared" si="1"/>
        <v>2034</v>
      </c>
      <c r="U22" s="3">
        <f t="shared" si="1"/>
        <v>2035</v>
      </c>
      <c r="V22" s="3">
        <f t="shared" si="1"/>
        <v>2036</v>
      </c>
      <c r="W22" s="3">
        <f t="shared" si="1"/>
        <v>2037</v>
      </c>
      <c r="X22" s="3">
        <f t="shared" si="1"/>
        <v>2038</v>
      </c>
      <c r="Y22" s="3">
        <f t="shared" si="1"/>
        <v>2039</v>
      </c>
      <c r="Z22" s="3">
        <f t="shared" si="1"/>
        <v>2040</v>
      </c>
      <c r="AA22" s="3">
        <f t="shared" si="1"/>
        <v>2041</v>
      </c>
      <c r="AB22" s="3">
        <f t="shared" si="1"/>
        <v>2042</v>
      </c>
      <c r="AC22" s="3">
        <f t="shared" si="1"/>
        <v>2043</v>
      </c>
      <c r="AD22" s="3">
        <f t="shared" si="1"/>
        <v>2044</v>
      </c>
      <c r="AE22" s="3">
        <f t="shared" si="1"/>
        <v>2045</v>
      </c>
      <c r="AF22" s="3">
        <f t="shared" si="1"/>
        <v>2046</v>
      </c>
      <c r="AG22" s="3">
        <f t="shared" si="1"/>
        <v>2047</v>
      </c>
      <c r="AH22" s="3">
        <f t="shared" si="1"/>
        <v>2048</v>
      </c>
      <c r="AI22" s="3">
        <f t="shared" si="1"/>
        <v>2049</v>
      </c>
      <c r="AJ22" s="3">
        <f t="shared" si="1"/>
        <v>2050</v>
      </c>
      <c r="AK22" s="3">
        <f t="shared" ref="AK22:BP22" si="2">AJ22+1</f>
        <v>2051</v>
      </c>
      <c r="AL22" s="3">
        <f t="shared" si="2"/>
        <v>2052</v>
      </c>
      <c r="AM22" s="3">
        <f t="shared" si="2"/>
        <v>2053</v>
      </c>
      <c r="AN22" s="3">
        <f t="shared" si="2"/>
        <v>2054</v>
      </c>
      <c r="AO22" s="3">
        <f t="shared" si="2"/>
        <v>2055</v>
      </c>
      <c r="AP22" s="3">
        <f t="shared" si="2"/>
        <v>2056</v>
      </c>
      <c r="AQ22" s="3">
        <f t="shared" si="2"/>
        <v>2057</v>
      </c>
      <c r="AR22" s="3">
        <f t="shared" si="2"/>
        <v>2058</v>
      </c>
      <c r="AS22" s="3">
        <f t="shared" si="2"/>
        <v>2059</v>
      </c>
      <c r="AT22" s="3">
        <f t="shared" si="2"/>
        <v>2060</v>
      </c>
      <c r="AU22" s="3">
        <f t="shared" si="2"/>
        <v>2061</v>
      </c>
      <c r="AV22" s="3">
        <f t="shared" si="2"/>
        <v>2062</v>
      </c>
      <c r="AW22" s="3">
        <f t="shared" si="2"/>
        <v>2063</v>
      </c>
      <c r="AX22" s="3">
        <f t="shared" si="2"/>
        <v>2064</v>
      </c>
      <c r="AY22" s="3">
        <f t="shared" si="2"/>
        <v>2065</v>
      </c>
      <c r="AZ22" s="3">
        <f t="shared" si="2"/>
        <v>2066</v>
      </c>
      <c r="BA22" s="3">
        <f t="shared" si="2"/>
        <v>2067</v>
      </c>
      <c r="BB22" s="3">
        <f t="shared" si="2"/>
        <v>2068</v>
      </c>
      <c r="BC22" s="3">
        <f t="shared" si="2"/>
        <v>2069</v>
      </c>
      <c r="BD22" s="3">
        <f t="shared" si="2"/>
        <v>2070</v>
      </c>
      <c r="BE22" s="3">
        <f t="shared" si="2"/>
        <v>2071</v>
      </c>
      <c r="BF22" s="3">
        <f t="shared" si="2"/>
        <v>2072</v>
      </c>
      <c r="BG22" s="3">
        <f t="shared" si="2"/>
        <v>2073</v>
      </c>
      <c r="BH22" s="3">
        <f t="shared" si="2"/>
        <v>2074</v>
      </c>
      <c r="BI22" s="3">
        <f t="shared" si="2"/>
        <v>2075</v>
      </c>
      <c r="BJ22" s="3">
        <f t="shared" si="2"/>
        <v>2076</v>
      </c>
      <c r="BK22" s="3">
        <f t="shared" si="2"/>
        <v>2077</v>
      </c>
      <c r="BL22" s="3">
        <f t="shared" si="2"/>
        <v>2078</v>
      </c>
      <c r="BM22" s="3">
        <f t="shared" si="2"/>
        <v>2079</v>
      </c>
      <c r="BN22" s="3">
        <f t="shared" si="2"/>
        <v>2080</v>
      </c>
      <c r="BO22" s="3">
        <f t="shared" si="2"/>
        <v>2081</v>
      </c>
      <c r="BP22" s="3">
        <f t="shared" si="2"/>
        <v>2082</v>
      </c>
      <c r="BQ22" s="3">
        <f t="shared" ref="BQ22:CB22" si="3">BP22+1</f>
        <v>2083</v>
      </c>
      <c r="BR22" s="3">
        <f t="shared" si="3"/>
        <v>2084</v>
      </c>
      <c r="BS22" s="3">
        <f t="shared" si="3"/>
        <v>2085</v>
      </c>
      <c r="BT22" s="3">
        <f t="shared" si="3"/>
        <v>2086</v>
      </c>
      <c r="BU22" s="3">
        <f t="shared" si="3"/>
        <v>2087</v>
      </c>
      <c r="BV22" s="3">
        <f t="shared" si="3"/>
        <v>2088</v>
      </c>
      <c r="BW22" s="3">
        <f t="shared" si="3"/>
        <v>2089</v>
      </c>
      <c r="BX22" s="3">
        <f t="shared" si="3"/>
        <v>2090</v>
      </c>
      <c r="BY22" s="3">
        <f t="shared" si="3"/>
        <v>2091</v>
      </c>
      <c r="BZ22" s="3">
        <f t="shared" si="3"/>
        <v>2092</v>
      </c>
      <c r="CA22" s="3">
        <f t="shared" si="3"/>
        <v>2093</v>
      </c>
      <c r="CB22" s="3">
        <f t="shared" si="3"/>
        <v>2094</v>
      </c>
    </row>
    <row r="23" spans="1:83" x14ac:dyDescent="0.2">
      <c r="A23" s="3" t="s">
        <v>313</v>
      </c>
      <c r="B23" s="3"/>
      <c r="C23" s="3"/>
      <c r="D23" s="3"/>
      <c r="E23" s="3"/>
      <c r="F23" s="3"/>
      <c r="G23" s="3"/>
      <c r="H23" s="3"/>
      <c r="I23" s="3"/>
      <c r="J23" s="3">
        <f>'Energy &amp; capacity gap'!E26</f>
        <v>0</v>
      </c>
      <c r="K23" s="3">
        <f>'Energy &amp; capacity gap'!F26</f>
        <v>-284</v>
      </c>
      <c r="L23" s="3">
        <f>'Energy &amp; capacity gap'!G26</f>
        <v>-1173</v>
      </c>
      <c r="M23" s="3">
        <f>'Energy &amp; capacity gap'!H26</f>
        <v>-1752</v>
      </c>
      <c r="N23" s="3">
        <f>'Energy &amp; capacity gap'!I26</f>
        <v>-2538</v>
      </c>
      <c r="O23" s="3">
        <f>'Energy &amp; capacity gap'!J26</f>
        <v>-3327</v>
      </c>
      <c r="P23" s="3">
        <f>'Energy &amp; capacity gap'!K26</f>
        <v>-4169</v>
      </c>
      <c r="Q23" s="3">
        <f>'Energy &amp; capacity gap'!L26</f>
        <v>-5008</v>
      </c>
      <c r="R23" s="3">
        <f>'Energy &amp; capacity gap'!M26</f>
        <v>-5286</v>
      </c>
      <c r="S23" s="3">
        <f>'Energy &amp; capacity gap'!N26</f>
        <v>-5286</v>
      </c>
      <c r="T23" s="3">
        <f>'Energy &amp; capacity gap'!O26</f>
        <v>-5286</v>
      </c>
      <c r="U23" s="3">
        <f>'Energy &amp; capacity gap'!P26</f>
        <v>-5286</v>
      </c>
      <c r="V23" s="3">
        <f>'Energy &amp; capacity gap'!Q26</f>
        <v>-5286</v>
      </c>
      <c r="W23" s="3">
        <f>'Energy &amp; capacity gap'!R26</f>
        <v>-5286</v>
      </c>
      <c r="X23" s="3">
        <f>'Energy &amp; capacity gap'!S26</f>
        <v>-5286</v>
      </c>
      <c r="Y23" s="3">
        <f>'Energy &amp; capacity gap'!T26</f>
        <v>-5286</v>
      </c>
      <c r="Z23" s="3">
        <f>'Energy &amp; capacity gap'!U26</f>
        <v>-5286</v>
      </c>
      <c r="AA23" s="3">
        <f>'Energy &amp; capacity gap'!V26</f>
        <v>-5286</v>
      </c>
      <c r="AB23" s="3">
        <f>'Energy &amp; capacity gap'!W26</f>
        <v>-5286</v>
      </c>
      <c r="AC23" s="3">
        <f>'Energy &amp; capacity gap'!X26</f>
        <v>-5286</v>
      </c>
      <c r="AD23" s="3">
        <f>'Energy &amp; capacity gap'!Y26</f>
        <v>-5286</v>
      </c>
      <c r="AE23" s="3">
        <f>'Energy &amp; capacity gap'!Z26</f>
        <v>-5286</v>
      </c>
      <c r="AF23" s="3">
        <f>'Energy &amp; capacity gap'!AA26</f>
        <v>-5286</v>
      </c>
      <c r="AG23" s="3">
        <f>'Energy &amp; capacity gap'!AB26</f>
        <v>-5286</v>
      </c>
      <c r="AH23" s="3">
        <f>'Energy &amp; capacity gap'!AC26</f>
        <v>-5286</v>
      </c>
      <c r="AI23" s="3">
        <f>'Energy &amp; capacity gap'!AD26</f>
        <v>-5286</v>
      </c>
      <c r="AJ23" s="3">
        <f>'Energy &amp; capacity gap'!AE26</f>
        <v>-5286</v>
      </c>
      <c r="AK23" s="3">
        <f>'Energy &amp; capacity gap'!AF26</f>
        <v>-5286</v>
      </c>
      <c r="AL23" s="3">
        <f>'Energy &amp; capacity gap'!AG26</f>
        <v>-5286</v>
      </c>
      <c r="AM23" s="3">
        <f>'Energy &amp; capacity gap'!AH26</f>
        <v>-5286</v>
      </c>
      <c r="AN23" s="3">
        <f>'Energy &amp; capacity gap'!AI26</f>
        <v>-5286</v>
      </c>
      <c r="AO23" s="3">
        <f>'Energy &amp; capacity gap'!AJ26</f>
        <v>-5286</v>
      </c>
      <c r="AP23" s="3">
        <f>'Energy &amp; capacity gap'!AK26</f>
        <v>-5286</v>
      </c>
      <c r="AQ23" s="3">
        <f>'Energy &amp; capacity gap'!AL26</f>
        <v>-5286</v>
      </c>
      <c r="AR23" s="3">
        <f>'Energy &amp; capacity gap'!AM26</f>
        <v>-5286</v>
      </c>
      <c r="AS23" s="3">
        <f>'Energy &amp; capacity gap'!AN26</f>
        <v>-5286</v>
      </c>
      <c r="AT23" s="3">
        <f>'Energy &amp; capacity gap'!AO26</f>
        <v>-5286</v>
      </c>
      <c r="AU23" s="3">
        <f>'Energy &amp; capacity gap'!AP26</f>
        <v>-5286</v>
      </c>
      <c r="AV23" s="3">
        <f>'Energy &amp; capacity gap'!AQ26</f>
        <v>-5286</v>
      </c>
      <c r="AW23" s="3">
        <f>'Energy &amp; capacity gap'!AR26</f>
        <v>-5286</v>
      </c>
      <c r="AX23" s="3">
        <f>'Energy &amp; capacity gap'!AS26</f>
        <v>-5286</v>
      </c>
      <c r="AY23" s="3">
        <f>'Energy &amp; capacity gap'!AT26</f>
        <v>-5286</v>
      </c>
      <c r="AZ23" s="3">
        <f>'Energy &amp; capacity gap'!AU26</f>
        <v>-5286</v>
      </c>
      <c r="BA23" s="3">
        <f>'Energy &amp; capacity gap'!AV26</f>
        <v>-5286</v>
      </c>
      <c r="BB23" s="3">
        <f>'Energy &amp; capacity gap'!AW26</f>
        <v>-5286</v>
      </c>
      <c r="BC23" s="3">
        <f>'Energy &amp; capacity gap'!AX26</f>
        <v>-5286</v>
      </c>
      <c r="BD23" s="3">
        <f>'Energy &amp; capacity gap'!AY26</f>
        <v>-5286</v>
      </c>
      <c r="BE23" s="3">
        <f>'Energy &amp; capacity gap'!AZ26</f>
        <v>-5286</v>
      </c>
      <c r="BF23" s="3">
        <f>'Energy &amp; capacity gap'!BA26</f>
        <v>-5286</v>
      </c>
      <c r="BG23" s="3">
        <f>'Energy &amp; capacity gap'!BB26</f>
        <v>-5286</v>
      </c>
      <c r="BH23" s="3">
        <f>'Energy &amp; capacity gap'!BC26</f>
        <v>-5286</v>
      </c>
      <c r="BI23" s="3">
        <f>'Energy &amp; capacity gap'!BD26</f>
        <v>-5286</v>
      </c>
      <c r="BJ23" s="3">
        <f>'Energy &amp; capacity gap'!BE26</f>
        <v>-5286</v>
      </c>
      <c r="BK23" s="3">
        <f>'Energy &amp; capacity gap'!BF26</f>
        <v>-5286</v>
      </c>
      <c r="BL23" s="3">
        <f>'Energy &amp; capacity gap'!BG26</f>
        <v>-5286</v>
      </c>
      <c r="BM23" s="3">
        <f>'Energy &amp; capacity gap'!BH26</f>
        <v>-5286</v>
      </c>
      <c r="BN23" s="3">
        <f>'Energy &amp; capacity gap'!BI26</f>
        <v>-5286</v>
      </c>
      <c r="BO23" s="3">
        <f>'Energy &amp; capacity gap'!BJ26</f>
        <v>-5286</v>
      </c>
      <c r="BP23" s="3">
        <f>'Energy &amp; capacity gap'!BK26</f>
        <v>-5286</v>
      </c>
      <c r="BQ23" s="3">
        <f>'Energy &amp; capacity gap'!BL26</f>
        <v>-5286</v>
      </c>
      <c r="BR23" s="3">
        <f>'Energy &amp; capacity gap'!BM26</f>
        <v>-5286</v>
      </c>
      <c r="BS23" s="3">
        <f>'Energy &amp; capacity gap'!BN26</f>
        <v>-5286</v>
      </c>
      <c r="BT23" s="3">
        <f>'Energy &amp; capacity gap'!BO26</f>
        <v>-5286</v>
      </c>
      <c r="BU23" s="3">
        <f>'Energy &amp; capacity gap'!BP26</f>
        <v>-5286</v>
      </c>
      <c r="BV23" s="3">
        <f>'Energy &amp; capacity gap'!BQ26</f>
        <v>-5286</v>
      </c>
      <c r="BW23" s="3">
        <f>'Energy &amp; capacity gap'!BR26</f>
        <v>-5286</v>
      </c>
      <c r="BX23" s="3">
        <f>'Energy &amp; capacity gap'!BS26</f>
        <v>-5286</v>
      </c>
      <c r="BY23" s="3">
        <f>'Energy &amp; capacity gap'!BT26</f>
        <v>-5286</v>
      </c>
      <c r="BZ23" s="3">
        <f>'Energy &amp; capacity gap'!BU26</f>
        <v>-5286</v>
      </c>
      <c r="CA23" s="3">
        <f>'Energy &amp; capacity gap'!BV26</f>
        <v>-5286</v>
      </c>
      <c r="CB23" s="3">
        <f>'Energy &amp; capacity gap'!BW26</f>
        <v>-5286</v>
      </c>
    </row>
    <row r="24" spans="1:83" x14ac:dyDescent="0.2">
      <c r="A24" s="64" t="s">
        <v>367</v>
      </c>
      <c r="B24" s="3"/>
      <c r="C24" s="3"/>
      <c r="D24" s="3"/>
      <c r="E24" s="3"/>
      <c r="F24" s="106">
        <f>SUM('supply-side CoS'!L24,'supply-side CoS'!L31,'supply-side CoS'!L38,'supply-side CoS'!L45,'supply-side CoS'!L52,'supply-side CoS'!L59,'supply-side CoS'!L66,'supply-side CoS'!L73,'supply-side CoS'!L80,'supply-side CoS'!L87,'supply-side CoS'!L94,'supply-side CoS'!L101,'supply-side CoS'!L108,'supply-side CoS'!L115,'supply-side CoS'!L122,'supply-side CoS'!L129,'supply-side CoS'!L136)</f>
        <v>0</v>
      </c>
      <c r="G24" s="106">
        <f>SUM('supply-side CoS'!M24,'supply-side CoS'!M31,'supply-side CoS'!M38,'supply-side CoS'!M45,'supply-side CoS'!M52,'supply-side CoS'!M59,'supply-side CoS'!M66,'supply-side CoS'!M73,'supply-side CoS'!M80,'supply-side CoS'!M87,'supply-side CoS'!M94,'supply-side CoS'!M101,'supply-side CoS'!M108,'supply-side CoS'!M115,'supply-side CoS'!M122,'supply-side CoS'!M129,'supply-side CoS'!M136)</f>
        <v>0</v>
      </c>
      <c r="H24" s="106">
        <f>SUM('supply-side CoS'!N24,'supply-side CoS'!N31,'supply-side CoS'!N38,'supply-side CoS'!N45,'supply-side CoS'!N52,'supply-side CoS'!N59,'supply-side CoS'!N66,'supply-side CoS'!N73,'supply-side CoS'!N80,'supply-side CoS'!N87,'supply-side CoS'!N94,'supply-side CoS'!N101,'supply-side CoS'!N108,'supply-side CoS'!N115,'supply-side CoS'!N122,'supply-side CoS'!N129,'supply-side CoS'!N136)</f>
        <v>0</v>
      </c>
      <c r="I24" s="106">
        <f>SUM('supply-side CoS'!O24,'supply-side CoS'!O31,'supply-side CoS'!O38,'supply-side CoS'!O45,'supply-side CoS'!O52,'supply-side CoS'!O59,'supply-side CoS'!O66,'supply-side CoS'!O73,'supply-side CoS'!O80,'supply-side CoS'!O87,'supply-side CoS'!O94,'supply-side CoS'!O101,'supply-side CoS'!O108,'supply-side CoS'!O115,'supply-side CoS'!O122,'supply-side CoS'!O129,'supply-side CoS'!O136)</f>
        <v>0</v>
      </c>
      <c r="J24" s="106">
        <f>SUM('supply-side CoS'!P24,'supply-side CoS'!P31,'supply-side CoS'!P38,'supply-side CoS'!P45,'supply-side CoS'!P52,'supply-side CoS'!P59,'supply-side CoS'!P66,'supply-side CoS'!P73,'supply-side CoS'!P80,'supply-side CoS'!P87,'supply-side CoS'!P94,'supply-side CoS'!P101,'supply-side CoS'!P108,'supply-side CoS'!P115,'supply-side CoS'!P122,'supply-side CoS'!P129,'supply-side CoS'!P136)</f>
        <v>0</v>
      </c>
      <c r="K24" s="106">
        <f>SUM('supply-side CoS'!Q24,'supply-side CoS'!Q31,'supply-side CoS'!Q38,'supply-side CoS'!Q45,'supply-side CoS'!Q52,'supply-side CoS'!Q59,'supply-side CoS'!Q66,'supply-side CoS'!Q73,'supply-side CoS'!Q80,'supply-side CoS'!Q87,'supply-side CoS'!Q94,'supply-side CoS'!Q101,'supply-side CoS'!Q108,'supply-side CoS'!Q115,'supply-side CoS'!Q122,'supply-side CoS'!Q129,'supply-side CoS'!Q136)</f>
        <v>825.08199999999988</v>
      </c>
      <c r="L24" s="106">
        <f>SUM('supply-side CoS'!R24,'supply-side CoS'!R31,'supply-side CoS'!R38,'supply-side CoS'!R45,'supply-side CoS'!R52,'supply-side CoS'!R59,'supply-side CoS'!R66,'supply-side CoS'!R73,'supply-side CoS'!R80,'supply-side CoS'!R87,'supply-side CoS'!R94,'supply-side CoS'!R101,'supply-side CoS'!R108,'supply-side CoS'!R115,'supply-side CoS'!R122,'supply-side CoS'!R129,'supply-side CoS'!R136)</f>
        <v>825.08199999999988</v>
      </c>
      <c r="M24" s="106">
        <f>SUM('supply-side CoS'!S24,'supply-side CoS'!S31,'supply-side CoS'!S38,'supply-side CoS'!S45,'supply-side CoS'!S52,'supply-side CoS'!S59,'supply-side CoS'!S66,'supply-side CoS'!S73,'supply-side CoS'!S80,'supply-side CoS'!S87,'supply-side CoS'!S94,'supply-side CoS'!S101,'supply-side CoS'!S108,'supply-side CoS'!S115,'supply-side CoS'!S122,'supply-side CoS'!S129,'supply-side CoS'!S136)</f>
        <v>825.08199999999988</v>
      </c>
      <c r="N24" s="106">
        <f>SUM('supply-side CoS'!T24,'supply-side CoS'!T31,'supply-side CoS'!T38,'supply-side CoS'!T45,'supply-side CoS'!T52,'supply-side CoS'!T59,'supply-side CoS'!T66,'supply-side CoS'!T73,'supply-side CoS'!T80,'supply-side CoS'!T87,'supply-side CoS'!T94,'supply-side CoS'!T101,'supply-side CoS'!T108,'supply-side CoS'!T115,'supply-side CoS'!T122,'supply-side CoS'!T129,'supply-side CoS'!T136)</f>
        <v>825.08199999999988</v>
      </c>
      <c r="O24" s="106">
        <f>SUM('supply-side CoS'!U24,'supply-side CoS'!U31,'supply-side CoS'!U38,'supply-side CoS'!U45,'supply-side CoS'!U52,'supply-side CoS'!U59,'supply-side CoS'!U66,'supply-side CoS'!U73,'supply-side CoS'!U80,'supply-side CoS'!U87,'supply-side CoS'!U94,'supply-side CoS'!U101,'supply-side CoS'!U108,'supply-side CoS'!U115,'supply-side CoS'!U122,'supply-side CoS'!U129,'supply-side CoS'!U136)</f>
        <v>825.08199999999988</v>
      </c>
      <c r="P24" s="106">
        <f>SUM('supply-side CoS'!V24,'supply-side CoS'!V31,'supply-side CoS'!V38,'supply-side CoS'!V45,'supply-side CoS'!V52,'supply-side CoS'!V59,'supply-side CoS'!V66,'supply-side CoS'!V73,'supply-side CoS'!V80,'supply-side CoS'!V87,'supply-side CoS'!V94,'supply-side CoS'!V101,'supply-side CoS'!V108,'supply-side CoS'!V115,'supply-side CoS'!V122,'supply-side CoS'!V129,'supply-side CoS'!V136)</f>
        <v>1646.7139999999999</v>
      </c>
      <c r="Q24" s="106">
        <f>SUM('supply-side CoS'!W24,'supply-side CoS'!W31,'supply-side CoS'!W38,'supply-side CoS'!W45,'supply-side CoS'!W52,'supply-side CoS'!W59,'supply-side CoS'!W66,'supply-side CoS'!W73,'supply-side CoS'!W80,'supply-side CoS'!W87,'supply-side CoS'!W94,'supply-side CoS'!W101,'supply-side CoS'!W108,'supply-side CoS'!W115,'supply-side CoS'!W122,'supply-side CoS'!W129,'supply-side CoS'!W136)</f>
        <v>2082.3049999999998</v>
      </c>
      <c r="R24" s="106">
        <f>SUM('supply-side CoS'!X24,'supply-side CoS'!X31,'supply-side CoS'!X38,'supply-side CoS'!X45,'supply-side CoS'!X52,'supply-side CoS'!X59,'supply-side CoS'!X66,'supply-side CoS'!X73,'supply-side CoS'!X80,'supply-side CoS'!X87,'supply-side CoS'!X94,'supply-side CoS'!X101,'supply-side CoS'!X108,'supply-side CoS'!X115,'supply-side CoS'!X122,'supply-side CoS'!X129,'supply-side CoS'!X136)</f>
        <v>2459.8049999999998</v>
      </c>
      <c r="S24" s="106">
        <f>SUM('supply-side CoS'!Y24,'supply-side CoS'!Y31,'supply-side CoS'!Y38,'supply-side CoS'!Y45,'supply-side CoS'!Y52,'supply-side CoS'!Y59,'supply-side CoS'!Y66,'supply-side CoS'!Y73,'supply-side CoS'!Y80,'supply-side CoS'!Y87,'supply-side CoS'!Y94,'supply-side CoS'!Y101,'supply-side CoS'!Y108,'supply-side CoS'!Y115,'supply-side CoS'!Y122,'supply-side CoS'!Y129,'supply-side CoS'!Y136)</f>
        <v>2459.8049999999998</v>
      </c>
      <c r="T24" s="106">
        <f>SUM('supply-side CoS'!Z24,'supply-side CoS'!Z31,'supply-side CoS'!Z38,'supply-side CoS'!Z45,'supply-side CoS'!Z52,'supply-side CoS'!Z59,'supply-side CoS'!Z66,'supply-side CoS'!Z73,'supply-side CoS'!Z80,'supply-side CoS'!Z87,'supply-side CoS'!Z94,'supply-side CoS'!Z101,'supply-side CoS'!Z108,'supply-side CoS'!Z115,'supply-side CoS'!Z122,'supply-side CoS'!Z129,'supply-side CoS'!Z136)</f>
        <v>2459.8049999999998</v>
      </c>
      <c r="U24" s="106">
        <f>SUM('supply-side CoS'!AA24,'supply-side CoS'!AA31,'supply-side CoS'!AA38,'supply-side CoS'!AA45,'supply-side CoS'!AA52,'supply-side CoS'!AA59,'supply-side CoS'!AA66,'supply-side CoS'!AA73,'supply-side CoS'!AA80,'supply-side CoS'!AA87,'supply-side CoS'!AA94,'supply-side CoS'!AA101,'supply-side CoS'!AA108,'supply-side CoS'!AA115,'supply-side CoS'!AA122,'supply-side CoS'!AA129,'supply-side CoS'!AA136)</f>
        <v>2459.8049999999998</v>
      </c>
      <c r="V24" s="106">
        <f>SUM('supply-side CoS'!AB24,'supply-side CoS'!AB31,'supply-side CoS'!AB38,'supply-side CoS'!AB45,'supply-side CoS'!AB52,'supply-side CoS'!AB59,'supply-side CoS'!AB66,'supply-side CoS'!AB73,'supply-side CoS'!AB80,'supply-side CoS'!AB87,'supply-side CoS'!AB94,'supply-side CoS'!AB101,'supply-side CoS'!AB108,'supply-side CoS'!AB115,'supply-side CoS'!AB122,'supply-side CoS'!AB129,'supply-side CoS'!AB136)</f>
        <v>2459.8049999999998</v>
      </c>
      <c r="W24" s="106">
        <f>SUM('supply-side CoS'!AC24,'supply-side CoS'!AC31,'supply-side CoS'!AC38,'supply-side CoS'!AC45,'supply-side CoS'!AC52,'supply-side CoS'!AC59,'supply-side CoS'!AC66,'supply-side CoS'!AC73,'supply-side CoS'!AC80,'supply-side CoS'!AC87,'supply-side CoS'!AC94,'supply-side CoS'!AC101,'supply-side CoS'!AC108,'supply-side CoS'!AC115,'supply-side CoS'!AC122,'supply-side CoS'!AC129,'supply-side CoS'!AC136)</f>
        <v>2459.8049999999998</v>
      </c>
      <c r="X24" s="106">
        <f>SUM('supply-side CoS'!AD24,'supply-side CoS'!AD31,'supply-side CoS'!AD38,'supply-side CoS'!AD45,'supply-side CoS'!AD52,'supply-side CoS'!AD59,'supply-side CoS'!AD66,'supply-side CoS'!AD73,'supply-side CoS'!AD80,'supply-side CoS'!AD87,'supply-side CoS'!AD94,'supply-side CoS'!AD101,'supply-side CoS'!AD108,'supply-side CoS'!AD115,'supply-side CoS'!AD122,'supply-side CoS'!AD129,'supply-side CoS'!AD136)</f>
        <v>2459.8049999999998</v>
      </c>
      <c r="Y24" s="106">
        <f>SUM('supply-side CoS'!AE24,'supply-side CoS'!AE31,'supply-side CoS'!AE38,'supply-side CoS'!AE45,'supply-side CoS'!AE52,'supply-side CoS'!AE59,'supply-side CoS'!AE66,'supply-side CoS'!AE73,'supply-side CoS'!AE80,'supply-side CoS'!AE87,'supply-side CoS'!AE94,'supply-side CoS'!AE101,'supply-side CoS'!AE108,'supply-side CoS'!AE115,'supply-side CoS'!AE122,'supply-side CoS'!AE129,'supply-side CoS'!AE136)</f>
        <v>2459.8049999999998</v>
      </c>
      <c r="Z24" s="106">
        <f>SUM('supply-side CoS'!AF24,'supply-side CoS'!AF31,'supply-side CoS'!AF38,'supply-side CoS'!AF45,'supply-side CoS'!AF52,'supply-side CoS'!AF59,'supply-side CoS'!AF66,'supply-side CoS'!AF73,'supply-side CoS'!AF80,'supply-side CoS'!AF87,'supply-side CoS'!AF94,'supply-side CoS'!AF101,'supply-side CoS'!AF108,'supply-side CoS'!AF115,'supply-side CoS'!AF122,'supply-side CoS'!AF129,'supply-side CoS'!AF136)</f>
        <v>2459.8049999999998</v>
      </c>
      <c r="AA24" s="106">
        <f>SUM('supply-side CoS'!AG24,'supply-side CoS'!AG31,'supply-side CoS'!AG38,'supply-side CoS'!AG45,'supply-side CoS'!AG52,'supply-side CoS'!AG59,'supply-side CoS'!AG66,'supply-side CoS'!AG73,'supply-side CoS'!AG80,'supply-side CoS'!AG87,'supply-side CoS'!AG94,'supply-side CoS'!AG101,'supply-side CoS'!AG108,'supply-side CoS'!AG115,'supply-side CoS'!AG122,'supply-side CoS'!AG129,'supply-side CoS'!AG136)</f>
        <v>2459.8049999999998</v>
      </c>
      <c r="AB24" s="106">
        <f>SUM('supply-side CoS'!AH24,'supply-side CoS'!AH31,'supply-side CoS'!AH38,'supply-side CoS'!AH45,'supply-side CoS'!AH52,'supply-side CoS'!AH59,'supply-side CoS'!AH66,'supply-side CoS'!AH73,'supply-side CoS'!AH80,'supply-side CoS'!AH87,'supply-side CoS'!AH94,'supply-side CoS'!AH101,'supply-side CoS'!AH108,'supply-side CoS'!AH115,'supply-side CoS'!AH122,'supply-side CoS'!AH129,'supply-side CoS'!AH136)</f>
        <v>2459.8049999999998</v>
      </c>
      <c r="AC24" s="106">
        <f>SUM('supply-side CoS'!AI24,'supply-side CoS'!AI31,'supply-side CoS'!AI38,'supply-side CoS'!AI45,'supply-side CoS'!AI52,'supply-side CoS'!AI59,'supply-side CoS'!AI66,'supply-side CoS'!AI73,'supply-side CoS'!AI80,'supply-side CoS'!AI87,'supply-side CoS'!AI94,'supply-side CoS'!AI101,'supply-side CoS'!AI108,'supply-side CoS'!AI115,'supply-side CoS'!AI122,'supply-side CoS'!AI129,'supply-side CoS'!AI136)</f>
        <v>2459.8049999999998</v>
      </c>
      <c r="AD24" s="106">
        <f>SUM('supply-side CoS'!AJ24,'supply-side CoS'!AJ31,'supply-side CoS'!AJ38,'supply-side CoS'!AJ45,'supply-side CoS'!AJ52,'supply-side CoS'!AJ59,'supply-side CoS'!AJ66,'supply-side CoS'!AJ73,'supply-side CoS'!AJ80,'supply-side CoS'!AJ87,'supply-side CoS'!AJ94,'supply-side CoS'!AJ101,'supply-side CoS'!AJ108,'supply-side CoS'!AJ115,'supply-side CoS'!AJ122,'supply-side CoS'!AJ129,'supply-side CoS'!AJ136)</f>
        <v>2459.8049999999998</v>
      </c>
      <c r="AE24" s="106">
        <f>SUM('supply-side CoS'!AK24,'supply-side CoS'!AK31,'supply-side CoS'!AK38,'supply-side CoS'!AK45,'supply-side CoS'!AK52,'supply-side CoS'!AK59,'supply-side CoS'!AK66,'supply-side CoS'!AK73,'supply-side CoS'!AK80,'supply-side CoS'!AK87,'supply-side CoS'!AK94,'supply-side CoS'!AK101,'supply-side CoS'!AK108,'supply-side CoS'!AK115,'supply-side CoS'!AK122,'supply-side CoS'!AK129,'supply-side CoS'!AK136)</f>
        <v>2459.8049999999998</v>
      </c>
      <c r="AF24" s="106">
        <f>SUM('supply-side CoS'!AL24,'supply-side CoS'!AL31,'supply-side CoS'!AL38,'supply-side CoS'!AL45,'supply-side CoS'!AL52,'supply-side CoS'!AL59,'supply-side CoS'!AL66,'supply-side CoS'!AL73,'supply-side CoS'!AL80,'supply-side CoS'!AL87,'supply-side CoS'!AL94,'supply-side CoS'!AL101,'supply-side CoS'!AL108,'supply-side CoS'!AL115,'supply-side CoS'!AL122,'supply-side CoS'!AL129,'supply-side CoS'!AL136)</f>
        <v>2459.8049999999998</v>
      </c>
      <c r="AG24" s="106">
        <f>SUM('supply-side CoS'!AM24,'supply-side CoS'!AM31,'supply-side CoS'!AM38,'supply-side CoS'!AM45,'supply-side CoS'!AM52,'supply-side CoS'!AM59,'supply-side CoS'!AM66,'supply-side CoS'!AM73,'supply-side CoS'!AM80,'supply-side CoS'!AM87,'supply-side CoS'!AM94,'supply-side CoS'!AM101,'supply-side CoS'!AM108,'supply-side CoS'!AM115,'supply-side CoS'!AM122,'supply-side CoS'!AM129,'supply-side CoS'!AM136)</f>
        <v>2459.8049999999998</v>
      </c>
      <c r="AH24" s="106">
        <f>SUM('supply-side CoS'!AN24,'supply-side CoS'!AN31,'supply-side CoS'!AN38,'supply-side CoS'!AN45,'supply-side CoS'!AN52,'supply-side CoS'!AN59,'supply-side CoS'!AN66,'supply-side CoS'!AN73,'supply-side CoS'!AN80,'supply-side CoS'!AN87,'supply-side CoS'!AN94,'supply-side CoS'!AN101,'supply-side CoS'!AN108,'supply-side CoS'!AN115,'supply-side CoS'!AN122,'supply-side CoS'!AN129,'supply-side CoS'!AN136)</f>
        <v>2459.8049999999998</v>
      </c>
      <c r="AI24" s="106">
        <f>SUM('supply-side CoS'!AO24,'supply-side CoS'!AO31,'supply-side CoS'!AO38,'supply-side CoS'!AO45,'supply-side CoS'!AO52,'supply-side CoS'!AO59,'supply-side CoS'!AO66,'supply-side CoS'!AO73,'supply-side CoS'!AO80,'supply-side CoS'!AO87,'supply-side CoS'!AO94,'supply-side CoS'!AO101,'supply-side CoS'!AO108,'supply-side CoS'!AO115,'supply-side CoS'!AO122,'supply-side CoS'!AO129,'supply-side CoS'!AO136)</f>
        <v>2459.8049999999998</v>
      </c>
      <c r="AJ24" s="106">
        <f>SUM('supply-side CoS'!AP24,'supply-side CoS'!AP31,'supply-side CoS'!AP38,'supply-side CoS'!AP45,'supply-side CoS'!AP52,'supply-side CoS'!AP59,'supply-side CoS'!AP66,'supply-side CoS'!AP73,'supply-side CoS'!AP80,'supply-side CoS'!AP87,'supply-side CoS'!AP94,'supply-side CoS'!AP101,'supply-side CoS'!AP108,'supply-side CoS'!AP115,'supply-side CoS'!AP122,'supply-side CoS'!AP129,'supply-side CoS'!AP136)</f>
        <v>2459.8049999999998</v>
      </c>
      <c r="AK24" s="106">
        <f>SUM('supply-side CoS'!AQ24,'supply-side CoS'!AQ31,'supply-side CoS'!AQ38,'supply-side CoS'!AQ45,'supply-side CoS'!AQ52,'supply-side CoS'!AQ59,'supply-side CoS'!AQ66,'supply-side CoS'!AQ73,'supply-side CoS'!AQ80,'supply-side CoS'!AQ87,'supply-side CoS'!AQ94,'supply-side CoS'!AQ101,'supply-side CoS'!AQ108,'supply-side CoS'!AQ115,'supply-side CoS'!AQ122,'supply-side CoS'!AQ129,'supply-side CoS'!AQ136)</f>
        <v>2459.8049999999998</v>
      </c>
      <c r="AL24" s="106">
        <f>SUM('supply-side CoS'!AR24,'supply-side CoS'!AR31,'supply-side CoS'!AR38,'supply-side CoS'!AR45,'supply-side CoS'!AR52,'supply-side CoS'!AR59,'supply-side CoS'!AR66,'supply-side CoS'!AR73,'supply-side CoS'!AR80,'supply-side CoS'!AR87,'supply-side CoS'!AR94,'supply-side CoS'!AR101,'supply-side CoS'!AR108,'supply-side CoS'!AR115,'supply-side CoS'!AR122,'supply-side CoS'!AR129,'supply-side CoS'!AR136)</f>
        <v>2459.8049999999998</v>
      </c>
      <c r="AM24" s="106">
        <f>SUM('supply-side CoS'!AS24,'supply-side CoS'!AS31,'supply-side CoS'!AS38,'supply-side CoS'!AS45,'supply-side CoS'!AS52,'supply-side CoS'!AS59,'supply-side CoS'!AS66,'supply-side CoS'!AS73,'supply-side CoS'!AS80,'supply-side CoS'!AS87,'supply-side CoS'!AS94,'supply-side CoS'!AS101,'supply-side CoS'!AS108,'supply-side CoS'!AS115,'supply-side CoS'!AS122,'supply-side CoS'!AS129,'supply-side CoS'!AS136)</f>
        <v>2459.8049999999998</v>
      </c>
      <c r="AN24" s="106">
        <f>SUM('supply-side CoS'!AT24,'supply-side CoS'!AT31,'supply-side CoS'!AT38,'supply-side CoS'!AT45,'supply-side CoS'!AT52,'supply-side CoS'!AT59,'supply-side CoS'!AT66,'supply-side CoS'!AT73,'supply-side CoS'!AT80,'supply-side CoS'!AT87,'supply-side CoS'!AT94,'supply-side CoS'!AT101,'supply-side CoS'!AT108,'supply-side CoS'!AT115,'supply-side CoS'!AT122,'supply-side CoS'!AT129,'supply-side CoS'!AT136)</f>
        <v>2459.8049999999998</v>
      </c>
      <c r="AO24" s="106">
        <f>SUM('supply-side CoS'!AU24,'supply-side CoS'!AU31,'supply-side CoS'!AU38,'supply-side CoS'!AU45,'supply-side CoS'!AU52,'supply-side CoS'!AU59,'supply-side CoS'!AU66,'supply-side CoS'!AU73,'supply-side CoS'!AU80,'supply-side CoS'!AU87,'supply-side CoS'!AU94,'supply-side CoS'!AU101,'supply-side CoS'!AU108,'supply-side CoS'!AU115,'supply-side CoS'!AU122,'supply-side CoS'!AU129,'supply-side CoS'!AU136)</f>
        <v>2459.8049999999998</v>
      </c>
      <c r="AP24" s="106">
        <f>SUM('supply-side CoS'!AV24,'supply-side CoS'!AV31,'supply-side CoS'!AV38,'supply-side CoS'!AV45,'supply-side CoS'!AV52,'supply-side CoS'!AV59,'supply-side CoS'!AV66,'supply-side CoS'!AV73,'supply-side CoS'!AV80,'supply-side CoS'!AV87,'supply-side CoS'!AV94,'supply-side CoS'!AV101,'supply-side CoS'!AV108,'supply-side CoS'!AV115,'supply-side CoS'!AV122,'supply-side CoS'!AV129,'supply-side CoS'!AV136)</f>
        <v>2459.8049999999998</v>
      </c>
      <c r="AQ24" s="106">
        <f>SUM('supply-side CoS'!AW24,'supply-side CoS'!AW31,'supply-side CoS'!AW38,'supply-side CoS'!AW45,'supply-side CoS'!AW52,'supply-side CoS'!AW59,'supply-side CoS'!AW66,'supply-side CoS'!AW73,'supply-side CoS'!AW80,'supply-side CoS'!AW87,'supply-side CoS'!AW94,'supply-side CoS'!AW101,'supply-side CoS'!AW108,'supply-side CoS'!AW115,'supply-side CoS'!AW122,'supply-side CoS'!AW129,'supply-side CoS'!AW136)</f>
        <v>2459.8049999999998</v>
      </c>
      <c r="AR24" s="106">
        <f>SUM('supply-side CoS'!AX24,'supply-side CoS'!AX31,'supply-side CoS'!AX38,'supply-side CoS'!AX45,'supply-side CoS'!AX52,'supply-side CoS'!AX59,'supply-side CoS'!AX66,'supply-side CoS'!AX73,'supply-side CoS'!AX80,'supply-side CoS'!AX87,'supply-side CoS'!AX94,'supply-side CoS'!AX101,'supply-side CoS'!AX108,'supply-side CoS'!AX115,'supply-side CoS'!AX122,'supply-side CoS'!AX129,'supply-side CoS'!AX136)</f>
        <v>2459.8049999999998</v>
      </c>
      <c r="AS24" s="106">
        <f>SUM('supply-side CoS'!AY24,'supply-side CoS'!AY31,'supply-side CoS'!AY38,'supply-side CoS'!AY45,'supply-side CoS'!AY52,'supply-side CoS'!AY59,'supply-side CoS'!AY66,'supply-side CoS'!AY73,'supply-side CoS'!AY80,'supply-side CoS'!AY87,'supply-side CoS'!AY94,'supply-side CoS'!AY101,'supply-side CoS'!AY108,'supply-side CoS'!AY115,'supply-side CoS'!AY122,'supply-side CoS'!AY129,'supply-side CoS'!AY136)</f>
        <v>2459.8049999999998</v>
      </c>
      <c r="AT24" s="106">
        <f>SUM('supply-side CoS'!AZ24,'supply-side CoS'!AZ31,'supply-side CoS'!AZ38,'supply-side CoS'!AZ45,'supply-side CoS'!AZ52,'supply-side CoS'!AZ59,'supply-side CoS'!AZ66,'supply-side CoS'!AZ73,'supply-side CoS'!AZ80,'supply-side CoS'!AZ87,'supply-side CoS'!AZ94,'supply-side CoS'!AZ101,'supply-side CoS'!AZ108,'supply-side CoS'!AZ115,'supply-side CoS'!AZ122,'supply-side CoS'!AZ129,'supply-side CoS'!AZ136)</f>
        <v>2459.8049999999998</v>
      </c>
      <c r="AU24" s="106">
        <f>SUM('supply-side CoS'!BA24,'supply-side CoS'!BA31,'supply-side CoS'!BA38,'supply-side CoS'!BA45,'supply-side CoS'!BA52,'supply-side CoS'!BA59,'supply-side CoS'!BA66,'supply-side CoS'!BA73,'supply-side CoS'!BA80,'supply-side CoS'!BA87,'supply-side CoS'!BA94,'supply-side CoS'!BA101,'supply-side CoS'!BA108,'supply-side CoS'!BA115,'supply-side CoS'!BA122,'supply-side CoS'!BA129,'supply-side CoS'!BA136)</f>
        <v>2459.8049999999998</v>
      </c>
      <c r="AV24" s="106">
        <f>SUM('supply-side CoS'!BB24,'supply-side CoS'!BB31,'supply-side CoS'!BB38,'supply-side CoS'!BB45,'supply-side CoS'!BB52,'supply-side CoS'!BB59,'supply-side CoS'!BB66,'supply-side CoS'!BB73,'supply-side CoS'!BB80,'supply-side CoS'!BB87,'supply-side CoS'!BB94,'supply-side CoS'!BB101,'supply-side CoS'!BB108,'supply-side CoS'!BB115,'supply-side CoS'!BB122,'supply-side CoS'!BB129,'supply-side CoS'!BB136)</f>
        <v>2459.8049999999998</v>
      </c>
      <c r="AW24" s="106">
        <f>SUM('supply-side CoS'!BC24,'supply-side CoS'!BC31,'supply-side CoS'!BC38,'supply-side CoS'!BC45,'supply-side CoS'!BC52,'supply-side CoS'!BC59,'supply-side CoS'!BC66,'supply-side CoS'!BC73,'supply-side CoS'!BC80,'supply-side CoS'!BC87,'supply-side CoS'!BC94,'supply-side CoS'!BC101,'supply-side CoS'!BC108,'supply-side CoS'!BC115,'supply-side CoS'!BC122,'supply-side CoS'!BC129,'supply-side CoS'!BC136)</f>
        <v>2459.8049999999998</v>
      </c>
      <c r="AX24" s="106">
        <f>SUM('supply-side CoS'!BD24,'supply-side CoS'!BD31,'supply-side CoS'!BD38,'supply-side CoS'!BD45,'supply-side CoS'!BD52,'supply-side CoS'!BD59,'supply-side CoS'!BD66,'supply-side CoS'!BD73,'supply-side CoS'!BD80,'supply-side CoS'!BD87,'supply-side CoS'!BD94,'supply-side CoS'!BD101,'supply-side CoS'!BD108,'supply-side CoS'!BD115,'supply-side CoS'!BD122,'supply-side CoS'!BD129,'supply-side CoS'!BD136)</f>
        <v>2459.8049999999998</v>
      </c>
      <c r="AY24" s="106">
        <f>SUM('supply-side CoS'!BE24,'supply-side CoS'!BE31,'supply-side CoS'!BE38,'supply-side CoS'!BE45,'supply-side CoS'!BE52,'supply-side CoS'!BE59,'supply-side CoS'!BE66,'supply-side CoS'!BE73,'supply-side CoS'!BE80,'supply-side CoS'!BE87,'supply-side CoS'!BE94,'supply-side CoS'!BE101,'supply-side CoS'!BE108,'supply-side CoS'!BE115,'supply-side CoS'!BE122,'supply-side CoS'!BE129,'supply-side CoS'!BE136)</f>
        <v>2459.8049999999998</v>
      </c>
      <c r="AZ24" s="106">
        <f>SUM('supply-side CoS'!BF24,'supply-side CoS'!BF31,'supply-side CoS'!BF38,'supply-side CoS'!BF45,'supply-side CoS'!BF52,'supply-side CoS'!BF59,'supply-side CoS'!BF66,'supply-side CoS'!BF73,'supply-side CoS'!BF80,'supply-side CoS'!BF87,'supply-side CoS'!BF94,'supply-side CoS'!BF101,'supply-side CoS'!BF108,'supply-side CoS'!BF115,'supply-side CoS'!BF122,'supply-side CoS'!BF129,'supply-side CoS'!BF136)</f>
        <v>2459.8049999999998</v>
      </c>
      <c r="BA24" s="106">
        <f>SUM('supply-side CoS'!BG24,'supply-side CoS'!BG31,'supply-side CoS'!BG38,'supply-side CoS'!BG45,'supply-side CoS'!BG52,'supply-side CoS'!BG59,'supply-side CoS'!BG66,'supply-side CoS'!BG73,'supply-side CoS'!BG80,'supply-side CoS'!BG87,'supply-side CoS'!BG94,'supply-side CoS'!BG101,'supply-side CoS'!BG108,'supply-side CoS'!BG115,'supply-side CoS'!BG122,'supply-side CoS'!BG129,'supply-side CoS'!BG136)</f>
        <v>2459.8049999999998</v>
      </c>
      <c r="BB24" s="106">
        <f>SUM('supply-side CoS'!BH24,'supply-side CoS'!BH31,'supply-side CoS'!BH38,'supply-side CoS'!BH45,'supply-side CoS'!BH52,'supply-side CoS'!BH59,'supply-side CoS'!BH66,'supply-side CoS'!BH73,'supply-side CoS'!BH80,'supply-side CoS'!BH87,'supply-side CoS'!BH94,'supply-side CoS'!BH101,'supply-side CoS'!BH108,'supply-side CoS'!BH115,'supply-side CoS'!BH122,'supply-side CoS'!BH129,'supply-side CoS'!BH136)</f>
        <v>2459.8049999999998</v>
      </c>
      <c r="BC24" s="106">
        <f>SUM('supply-side CoS'!BI24,'supply-side CoS'!BI31,'supply-side CoS'!BI38,'supply-side CoS'!BI45,'supply-side CoS'!BI52,'supply-side CoS'!BI59,'supply-side CoS'!BI66,'supply-side CoS'!BI73,'supply-side CoS'!BI80,'supply-side CoS'!BI87,'supply-side CoS'!BI94,'supply-side CoS'!BI101,'supply-side CoS'!BI108,'supply-side CoS'!BI115,'supply-side CoS'!BI122,'supply-side CoS'!BI129,'supply-side CoS'!BI136)</f>
        <v>2459.8049999999998</v>
      </c>
      <c r="BD24" s="106">
        <f>SUM('supply-side CoS'!BJ24,'supply-side CoS'!BJ31,'supply-side CoS'!BJ38,'supply-side CoS'!BJ45,'supply-side CoS'!BJ52,'supply-side CoS'!BJ59,'supply-side CoS'!BJ66,'supply-side CoS'!BJ73,'supply-side CoS'!BJ80,'supply-side CoS'!BJ87,'supply-side CoS'!BJ94,'supply-side CoS'!BJ101,'supply-side CoS'!BJ108,'supply-side CoS'!BJ115,'supply-side CoS'!BJ122,'supply-side CoS'!BJ129,'supply-side CoS'!BJ136)</f>
        <v>2459.8049999999998</v>
      </c>
      <c r="BE24" s="106">
        <f>SUM('supply-side CoS'!BK24,'supply-side CoS'!BK31,'supply-side CoS'!BK38,'supply-side CoS'!BK45,'supply-side CoS'!BK52,'supply-side CoS'!BK59,'supply-side CoS'!BK66,'supply-side CoS'!BK73,'supply-side CoS'!BK80,'supply-side CoS'!BK87,'supply-side CoS'!BK94,'supply-side CoS'!BK101,'supply-side CoS'!BK108,'supply-side CoS'!BK115,'supply-side CoS'!BK122,'supply-side CoS'!BK129,'supply-side CoS'!BK136)</f>
        <v>2459.8049999999998</v>
      </c>
      <c r="BF24" s="106">
        <f>SUM('supply-side CoS'!BL24,'supply-side CoS'!BL31,'supply-side CoS'!BL38,'supply-side CoS'!BL45,'supply-side CoS'!BL52,'supply-side CoS'!BL59,'supply-side CoS'!BL66,'supply-side CoS'!BL73,'supply-side CoS'!BL80,'supply-side CoS'!BL87,'supply-side CoS'!BL94,'supply-side CoS'!BL101,'supply-side CoS'!BL108,'supply-side CoS'!BL115,'supply-side CoS'!BL122,'supply-side CoS'!BL129,'supply-side CoS'!BL136)</f>
        <v>2459.8049999999998</v>
      </c>
      <c r="BG24" s="106">
        <f>SUM('supply-side CoS'!BM24,'supply-side CoS'!BM31,'supply-side CoS'!BM38,'supply-side CoS'!BM45,'supply-side CoS'!BM52,'supply-side CoS'!BM59,'supply-side CoS'!BM66,'supply-side CoS'!BM73,'supply-side CoS'!BM80,'supply-side CoS'!BM87,'supply-side CoS'!BM94,'supply-side CoS'!BM101,'supply-side CoS'!BM108,'supply-side CoS'!BM115,'supply-side CoS'!BM122,'supply-side CoS'!BM129,'supply-side CoS'!BM136)</f>
        <v>2459.8049999999998</v>
      </c>
      <c r="BH24" s="106">
        <f>SUM('supply-side CoS'!BN24,'supply-side CoS'!BN31,'supply-side CoS'!BN38,'supply-side CoS'!BN45,'supply-side CoS'!BN52,'supply-side CoS'!BN59,'supply-side CoS'!BN66,'supply-side CoS'!BN73,'supply-side CoS'!BN80,'supply-side CoS'!BN87,'supply-side CoS'!BN94,'supply-side CoS'!BN101,'supply-side CoS'!BN108,'supply-side CoS'!BN115,'supply-side CoS'!BN122,'supply-side CoS'!BN129,'supply-side CoS'!BN136)</f>
        <v>2459.8049999999998</v>
      </c>
      <c r="BI24" s="106">
        <f>SUM('supply-side CoS'!BO24,'supply-side CoS'!BO31,'supply-side CoS'!BO38,'supply-side CoS'!BO45,'supply-side CoS'!BO52,'supply-side CoS'!BO59,'supply-side CoS'!BO66,'supply-side CoS'!BO73,'supply-side CoS'!BO80,'supply-side CoS'!BO87,'supply-side CoS'!BO94,'supply-side CoS'!BO101,'supply-side CoS'!BO108,'supply-side CoS'!BO115,'supply-side CoS'!BO122,'supply-side CoS'!BO129,'supply-side CoS'!BO136)</f>
        <v>2459.8049999999998</v>
      </c>
      <c r="BJ24" s="106">
        <f>SUM('supply-side CoS'!BP24,'supply-side CoS'!BP31,'supply-side CoS'!BP38,'supply-side CoS'!BP45,'supply-side CoS'!BP52,'supply-side CoS'!BP59,'supply-side CoS'!BP66,'supply-side CoS'!BP73,'supply-side CoS'!BP80,'supply-side CoS'!BP87,'supply-side CoS'!BP94,'supply-side CoS'!BP101,'supply-side CoS'!BP108,'supply-side CoS'!BP115,'supply-side CoS'!BP122,'supply-side CoS'!BP129,'supply-side CoS'!BP136)</f>
        <v>2459.8049999999998</v>
      </c>
      <c r="BK24" s="106">
        <f>SUM('supply-side CoS'!BQ24,'supply-side CoS'!BQ31,'supply-side CoS'!BQ38,'supply-side CoS'!BQ45,'supply-side CoS'!BQ52,'supply-side CoS'!BQ59,'supply-side CoS'!BQ66,'supply-side CoS'!BQ73,'supply-side CoS'!BQ80,'supply-side CoS'!BQ87,'supply-side CoS'!BQ94,'supply-side CoS'!BQ101,'supply-side CoS'!BQ108,'supply-side CoS'!BQ115,'supply-side CoS'!BQ122,'supply-side CoS'!BQ129,'supply-side CoS'!BQ136)</f>
        <v>2459.8049999999998</v>
      </c>
      <c r="BL24" s="106">
        <f>SUM('supply-side CoS'!BR24,'supply-side CoS'!BR31,'supply-side CoS'!BR38,'supply-side CoS'!BR45,'supply-side CoS'!BR52,'supply-side CoS'!BR59,'supply-side CoS'!BR66,'supply-side CoS'!BR73,'supply-side CoS'!BR80,'supply-side CoS'!BR87,'supply-side CoS'!BR94,'supply-side CoS'!BR101,'supply-side CoS'!BR108,'supply-side CoS'!BR115,'supply-side CoS'!BR122,'supply-side CoS'!BR129,'supply-side CoS'!BR136)</f>
        <v>2459.8049999999998</v>
      </c>
      <c r="BM24" s="106">
        <f>SUM('supply-side CoS'!BS24,'supply-side CoS'!BS31,'supply-side CoS'!BS38,'supply-side CoS'!BS45,'supply-side CoS'!BS52,'supply-side CoS'!BS59,'supply-side CoS'!BS66,'supply-side CoS'!BS73,'supply-side CoS'!BS80,'supply-side CoS'!BS87,'supply-side CoS'!BS94,'supply-side CoS'!BS101,'supply-side CoS'!BS108,'supply-side CoS'!BS115,'supply-side CoS'!BS122,'supply-side CoS'!BS129,'supply-side CoS'!BS136)</f>
        <v>2459.8049999999998</v>
      </c>
      <c r="BN24" s="106">
        <f>SUM('supply-side CoS'!BT24,'supply-side CoS'!BT31,'supply-side CoS'!BT38,'supply-side CoS'!BT45,'supply-side CoS'!BT52,'supply-side CoS'!BT59,'supply-side CoS'!BT66,'supply-side CoS'!BT73,'supply-side CoS'!BT80,'supply-side CoS'!BT87,'supply-side CoS'!BT94,'supply-side CoS'!BT101,'supply-side CoS'!BT108,'supply-side CoS'!BT115,'supply-side CoS'!BT122,'supply-side CoS'!BT129,'supply-side CoS'!BT136)</f>
        <v>2459.8049999999998</v>
      </c>
      <c r="BO24" s="106">
        <f>SUM('supply-side CoS'!BU24,'supply-side CoS'!BU31,'supply-side CoS'!BU38,'supply-side CoS'!BU45,'supply-side CoS'!BU52,'supply-side CoS'!BU59,'supply-side CoS'!BU66,'supply-side CoS'!BU73,'supply-side CoS'!BU80,'supply-side CoS'!BU87,'supply-side CoS'!BU94,'supply-side CoS'!BU101,'supply-side CoS'!BU108,'supply-side CoS'!BU115,'supply-side CoS'!BU122,'supply-side CoS'!BU129,'supply-side CoS'!BU136)</f>
        <v>2459.8049999999998</v>
      </c>
      <c r="BP24" s="106">
        <f>SUM('supply-side CoS'!BV24,'supply-side CoS'!BV31,'supply-side CoS'!BV38,'supply-side CoS'!BV45,'supply-side CoS'!BV52,'supply-side CoS'!BV59,'supply-side CoS'!BV66,'supply-side CoS'!BV73,'supply-side CoS'!BV80,'supply-side CoS'!BV87,'supply-side CoS'!BV94,'supply-side CoS'!BV101,'supply-side CoS'!BV108,'supply-side CoS'!BV115,'supply-side CoS'!BV122,'supply-side CoS'!BV129,'supply-side CoS'!BV136)</f>
        <v>2459.8049999999998</v>
      </c>
      <c r="BQ24" s="106">
        <f>SUM('supply-side CoS'!BW24,'supply-side CoS'!BW31,'supply-side CoS'!BW38,'supply-side CoS'!BW45,'supply-side CoS'!BW52,'supply-side CoS'!BW59,'supply-side CoS'!BW66,'supply-side CoS'!BW73,'supply-side CoS'!BW80,'supply-side CoS'!BW87,'supply-side CoS'!BW94,'supply-side CoS'!BW101,'supply-side CoS'!BW108,'supply-side CoS'!BW115,'supply-side CoS'!BW122,'supply-side CoS'!BW129,'supply-side CoS'!BW136)</f>
        <v>2459.8049999999998</v>
      </c>
      <c r="BR24" s="106">
        <f>SUM('supply-side CoS'!BX24,'supply-side CoS'!BX31,'supply-side CoS'!BX38,'supply-side CoS'!BX45,'supply-side CoS'!BX52,'supply-side CoS'!BX59,'supply-side CoS'!BX66,'supply-side CoS'!BX73,'supply-side CoS'!BX80,'supply-side CoS'!BX87,'supply-side CoS'!BX94,'supply-side CoS'!BX101,'supply-side CoS'!BX108,'supply-side CoS'!BX115,'supply-side CoS'!BX122,'supply-side CoS'!BX129,'supply-side CoS'!BX136)</f>
        <v>2459.8049999999998</v>
      </c>
      <c r="BS24" s="106">
        <f>SUM('supply-side CoS'!BY24,'supply-side CoS'!BY31,'supply-side CoS'!BY38,'supply-side CoS'!BY45,'supply-side CoS'!BY52,'supply-side CoS'!BY59,'supply-side CoS'!BY66,'supply-side CoS'!BY73,'supply-side CoS'!BY80,'supply-side CoS'!BY87,'supply-side CoS'!BY94,'supply-side CoS'!BY101,'supply-side CoS'!BY108,'supply-side CoS'!BY115,'supply-side CoS'!BY122,'supply-side CoS'!BY129,'supply-side CoS'!BY136)</f>
        <v>2459.8049999999998</v>
      </c>
      <c r="BT24" s="106">
        <f>SUM('supply-side CoS'!BZ24,'supply-side CoS'!BZ31,'supply-side CoS'!BZ38,'supply-side CoS'!BZ45,'supply-side CoS'!BZ52,'supply-side CoS'!BZ59,'supply-side CoS'!BZ66,'supply-side CoS'!BZ73,'supply-side CoS'!BZ80,'supply-side CoS'!BZ87,'supply-side CoS'!BZ94,'supply-side CoS'!BZ101,'supply-side CoS'!BZ108,'supply-side CoS'!BZ115,'supply-side CoS'!BZ122,'supply-side CoS'!BZ129,'supply-side CoS'!BZ136)</f>
        <v>2459.8049999999998</v>
      </c>
      <c r="BU24" s="106">
        <f>SUM('supply-side CoS'!CA24,'supply-side CoS'!CA31,'supply-side CoS'!CA38,'supply-side CoS'!CA45,'supply-side CoS'!CA52,'supply-side CoS'!CA59,'supply-side CoS'!CA66,'supply-side CoS'!CA73,'supply-side CoS'!CA80,'supply-side CoS'!CA87,'supply-side CoS'!CA94,'supply-side CoS'!CA101,'supply-side CoS'!CA108,'supply-side CoS'!CA115,'supply-side CoS'!CA122,'supply-side CoS'!CA129,'supply-side CoS'!CA136)</f>
        <v>2459.8049999999998</v>
      </c>
      <c r="BV24" s="106">
        <f>SUM('supply-side CoS'!CB24,'supply-side CoS'!CB31,'supply-side CoS'!CB38,'supply-side CoS'!CB45,'supply-side CoS'!CB52,'supply-side CoS'!CB59,'supply-side CoS'!CB66,'supply-side CoS'!CB73,'supply-side CoS'!CB80,'supply-side CoS'!CB87,'supply-side CoS'!CB94,'supply-side CoS'!CB101,'supply-side CoS'!CB108,'supply-side CoS'!CB115,'supply-side CoS'!CB122,'supply-side CoS'!CB129,'supply-side CoS'!CB136)</f>
        <v>2459.8049999999998</v>
      </c>
      <c r="BW24" s="106">
        <f>SUM('supply-side CoS'!CC24,'supply-side CoS'!CC31,'supply-side CoS'!CC38,'supply-side CoS'!CC45,'supply-side CoS'!CC52,'supply-side CoS'!CC59,'supply-side CoS'!CC66,'supply-side CoS'!CC73,'supply-side CoS'!CC80,'supply-side CoS'!CC87,'supply-side CoS'!CC94,'supply-side CoS'!CC101,'supply-side CoS'!CC108,'supply-side CoS'!CC115,'supply-side CoS'!CC122,'supply-side CoS'!CC129,'supply-side CoS'!CC136)</f>
        <v>2459.8049999999998</v>
      </c>
      <c r="BX24" s="106">
        <f>SUM('supply-side CoS'!CD24,'supply-side CoS'!CD31,'supply-side CoS'!CD38,'supply-side CoS'!CD45,'supply-side CoS'!CD52,'supply-side CoS'!CD59,'supply-side CoS'!CD66,'supply-side CoS'!CD73,'supply-side CoS'!CD80,'supply-side CoS'!CD87,'supply-side CoS'!CD94,'supply-side CoS'!CD101,'supply-side CoS'!CD108,'supply-side CoS'!CD115,'supply-side CoS'!CD122,'supply-side CoS'!CD129,'supply-side CoS'!CD136)</f>
        <v>2459.8049999999998</v>
      </c>
      <c r="BY24" s="106">
        <f>SUM('supply-side CoS'!CE24,'supply-side CoS'!CE31,'supply-side CoS'!CE38,'supply-side CoS'!CE45,'supply-side CoS'!CE52,'supply-side CoS'!CE59,'supply-side CoS'!CE66,'supply-side CoS'!CE73,'supply-side CoS'!CE80,'supply-side CoS'!CE87,'supply-side CoS'!CE94,'supply-side CoS'!CE101,'supply-side CoS'!CE108,'supply-side CoS'!CE115,'supply-side CoS'!CE122,'supply-side CoS'!CE129,'supply-side CoS'!CE136)</f>
        <v>2459.8049999999998</v>
      </c>
      <c r="BZ24" s="106">
        <f>SUM('supply-side CoS'!CF24,'supply-side CoS'!CF31,'supply-side CoS'!CF38,'supply-side CoS'!CF45,'supply-side CoS'!CF52,'supply-side CoS'!CF59,'supply-side CoS'!CF66,'supply-side CoS'!CF73,'supply-side CoS'!CF80,'supply-side CoS'!CF87,'supply-side CoS'!CF94,'supply-side CoS'!CF101,'supply-side CoS'!CF108,'supply-side CoS'!CF115,'supply-side CoS'!CF122,'supply-side CoS'!CF129,'supply-side CoS'!CF136)</f>
        <v>2459.8049999999998</v>
      </c>
      <c r="CA24" s="106">
        <f>SUM('supply-side CoS'!CG24,'supply-side CoS'!CG31,'supply-side CoS'!CG38,'supply-side CoS'!CG45,'supply-side CoS'!CG52,'supply-side CoS'!CG59,'supply-side CoS'!CG66,'supply-side CoS'!CG73,'supply-side CoS'!CG80,'supply-side CoS'!CG87,'supply-side CoS'!CG94,'supply-side CoS'!CG101,'supply-side CoS'!CG108,'supply-side CoS'!CG115,'supply-side CoS'!CG122,'supply-side CoS'!CG129,'supply-side CoS'!CG136)</f>
        <v>2459.8049999999998</v>
      </c>
      <c r="CB24" s="106">
        <f>SUM('supply-side CoS'!CH24,'supply-side CoS'!CH31,'supply-side CoS'!CH38,'supply-side CoS'!CH45,'supply-side CoS'!CH52,'supply-side CoS'!CH59,'supply-side CoS'!CH66,'supply-side CoS'!CH73,'supply-side CoS'!CH80,'supply-side CoS'!CH87,'supply-side CoS'!CH94,'supply-side CoS'!CH101,'supply-side CoS'!CH108,'supply-side CoS'!CH115,'supply-side CoS'!CH122,'supply-side CoS'!CH129,'supply-side CoS'!CH136)</f>
        <v>2459.8049999999998</v>
      </c>
    </row>
    <row r="25" spans="1:83" x14ac:dyDescent="0.2">
      <c r="A25" s="3" t="s">
        <v>298</v>
      </c>
      <c r="B25" s="3"/>
      <c r="C25" s="3"/>
      <c r="D25" s="82">
        <f>'DSM CoS'!I30</f>
        <v>152.07000000000002</v>
      </c>
      <c r="E25" s="82">
        <f>'DSM CoS'!J30</f>
        <v>288.60000000000002</v>
      </c>
      <c r="F25" s="82">
        <f>'DSM CoS'!K30</f>
        <v>470.64000000000004</v>
      </c>
      <c r="G25" s="82">
        <f>'DSM CoS'!L30</f>
        <v>793.65000000000009</v>
      </c>
      <c r="H25" s="82">
        <f>'DSM CoS'!M30</f>
        <v>1135.5300000000002</v>
      </c>
      <c r="I25" s="82">
        <f>'DSM CoS'!N30</f>
        <v>1435.23</v>
      </c>
      <c r="J25" s="82">
        <f>'DSM CoS'!O30</f>
        <v>1734.93</v>
      </c>
      <c r="K25" s="82">
        <f>'DSM CoS'!P30</f>
        <v>2051.2800000000002</v>
      </c>
      <c r="L25" s="82">
        <f>'DSM CoS'!Q30</f>
        <v>2279.94</v>
      </c>
      <c r="M25" s="82">
        <f>'DSM CoS'!R30</f>
        <v>2436.4500000000003</v>
      </c>
      <c r="N25" s="82">
        <f>'DSM CoS'!S30</f>
        <v>2572.71</v>
      </c>
      <c r="O25" s="82">
        <f>'DSM CoS'!T30</f>
        <v>2696.19</v>
      </c>
      <c r="P25" s="82">
        <f>'DSM CoS'!U30</f>
        <v>2823.84</v>
      </c>
      <c r="Q25" s="82">
        <f>'DSM CoS'!V30</f>
        <v>2985.9</v>
      </c>
      <c r="R25" s="82">
        <f>'DSM CoS'!W30</f>
        <v>3095.7900000000004</v>
      </c>
      <c r="S25" s="82">
        <f>'DSM CoS'!X30</f>
        <v>3242.3100000000004</v>
      </c>
      <c r="T25" s="82">
        <f>'DSM CoS'!Y30</f>
        <v>3258.9600000000005</v>
      </c>
      <c r="U25" s="82">
        <f>'DSM CoS'!Z30</f>
        <v>3505.38</v>
      </c>
      <c r="V25" s="82">
        <f>'DSM CoS'!AA30</f>
        <v>3601.9500000000003</v>
      </c>
      <c r="W25" s="82">
        <f>'DSM CoS'!AB30</f>
        <v>3539.7900000000004</v>
      </c>
      <c r="X25" s="82">
        <f>'DSM CoS'!AC30</f>
        <v>3599.7300000000005</v>
      </c>
      <c r="Y25" s="82">
        <f>'DSM CoS'!AD30</f>
        <v>3694.0800000000004</v>
      </c>
      <c r="Z25" s="82">
        <f>'DSM CoS'!AE30</f>
        <v>3736.26</v>
      </c>
      <c r="AA25" s="82">
        <f>'DSM CoS'!AF30</f>
        <v>3728.4900000000002</v>
      </c>
      <c r="AB25" s="82">
        <f>'DSM CoS'!AG30</f>
        <v>3700.7400000000002</v>
      </c>
      <c r="AC25" s="82">
        <f>'DSM CoS'!AH30</f>
        <v>3738.4800000000005</v>
      </c>
      <c r="AD25" s="82">
        <f>'DSM CoS'!AI30</f>
        <v>3825.0600000000004</v>
      </c>
      <c r="AE25" s="82">
        <f>'DSM CoS'!AJ30</f>
        <v>3825.0600000000004</v>
      </c>
      <c r="AF25" s="82">
        <f>'DSM CoS'!AK30</f>
        <v>3825.0600000000004</v>
      </c>
      <c r="AG25" s="82">
        <f>'DSM CoS'!AL30</f>
        <v>3825.0600000000004</v>
      </c>
      <c r="AH25" s="82">
        <f>'DSM CoS'!AM30</f>
        <v>3825.0600000000004</v>
      </c>
      <c r="AI25" s="82">
        <f>'DSM CoS'!AN30</f>
        <v>3825.0600000000004</v>
      </c>
      <c r="AJ25" s="82">
        <f>'DSM CoS'!AO30</f>
        <v>3825.0600000000004</v>
      </c>
      <c r="AK25" s="82">
        <f>'DSM CoS'!AP30</f>
        <v>3825.0600000000004</v>
      </c>
      <c r="AL25" s="82">
        <f>'DSM CoS'!AQ30</f>
        <v>3825.0600000000004</v>
      </c>
      <c r="AM25" s="82">
        <f>'DSM CoS'!AR30</f>
        <v>3825.0600000000004</v>
      </c>
      <c r="AN25" s="82">
        <f>'DSM CoS'!AS30</f>
        <v>3825.0600000000004</v>
      </c>
      <c r="AO25" s="82">
        <f>'DSM CoS'!AT30</f>
        <v>3825.0600000000004</v>
      </c>
      <c r="AP25" s="82">
        <f>'DSM CoS'!AU30</f>
        <v>3825.0600000000004</v>
      </c>
      <c r="AQ25" s="82">
        <f>'DSM CoS'!AV30</f>
        <v>3825.0600000000004</v>
      </c>
      <c r="AR25" s="82">
        <f>'DSM CoS'!AW30</f>
        <v>3825.0600000000004</v>
      </c>
      <c r="AS25" s="82">
        <f>'DSM CoS'!AX30</f>
        <v>3825.0600000000004</v>
      </c>
      <c r="AT25" s="82">
        <f>'DSM CoS'!AY30</f>
        <v>3825.0600000000004</v>
      </c>
      <c r="AU25" s="82">
        <f>'DSM CoS'!AZ30</f>
        <v>3825.0600000000004</v>
      </c>
      <c r="AV25" s="82">
        <f>'DSM CoS'!BA30</f>
        <v>3825.0600000000004</v>
      </c>
      <c r="AW25" s="82">
        <f>'DSM CoS'!BB30</f>
        <v>3825.0600000000004</v>
      </c>
      <c r="AX25" s="82">
        <f>'DSM CoS'!BC30</f>
        <v>3825.0600000000004</v>
      </c>
      <c r="AY25" s="82">
        <f>'DSM CoS'!BD30</f>
        <v>3825.0600000000004</v>
      </c>
      <c r="AZ25" s="82">
        <f>'DSM CoS'!BE30</f>
        <v>3825.0600000000004</v>
      </c>
      <c r="BA25" s="82">
        <f>'DSM CoS'!BF30</f>
        <v>3825.0600000000004</v>
      </c>
      <c r="BB25" s="82">
        <f>'DSM CoS'!BG30</f>
        <v>3825.0600000000004</v>
      </c>
      <c r="BC25" s="82">
        <f>'DSM CoS'!BH30</f>
        <v>3825.0600000000004</v>
      </c>
      <c r="BD25" s="82">
        <f>'DSM CoS'!BI30</f>
        <v>3825.0600000000004</v>
      </c>
      <c r="BE25" s="82">
        <f>'DSM CoS'!BJ30</f>
        <v>3825.0600000000004</v>
      </c>
      <c r="BF25" s="82">
        <f>'DSM CoS'!BK30</f>
        <v>3825.0600000000004</v>
      </c>
      <c r="BG25" s="82">
        <f>'DSM CoS'!BL30</f>
        <v>3825.0600000000004</v>
      </c>
      <c r="BH25" s="82">
        <f>'DSM CoS'!BM30</f>
        <v>3825.0600000000004</v>
      </c>
      <c r="BI25" s="82">
        <f>'DSM CoS'!BN30</f>
        <v>3825.0600000000004</v>
      </c>
      <c r="BJ25" s="82">
        <f>'DSM CoS'!BO30</f>
        <v>3825.0600000000004</v>
      </c>
      <c r="BK25" s="82">
        <f>'DSM CoS'!BP30</f>
        <v>3825.0600000000004</v>
      </c>
      <c r="BL25" s="82">
        <f>'DSM CoS'!BQ30</f>
        <v>3825.0600000000004</v>
      </c>
      <c r="BM25" s="82">
        <f>'DSM CoS'!BR30</f>
        <v>3825.0600000000004</v>
      </c>
      <c r="BN25" s="82">
        <f>'DSM CoS'!BS30</f>
        <v>3825.0600000000004</v>
      </c>
      <c r="BO25" s="82">
        <f>'DSM CoS'!BT30</f>
        <v>3825.0600000000004</v>
      </c>
      <c r="BP25" s="82">
        <f>'DSM CoS'!BU30</f>
        <v>3825.0600000000004</v>
      </c>
      <c r="BQ25" s="82">
        <f>'DSM CoS'!BV30</f>
        <v>3825.0600000000004</v>
      </c>
      <c r="BR25" s="82">
        <f>'DSM CoS'!BW30</f>
        <v>3825.0600000000004</v>
      </c>
      <c r="BS25" s="82">
        <f>'DSM CoS'!BX30</f>
        <v>3825.0600000000004</v>
      </c>
      <c r="BT25" s="82">
        <f>'DSM CoS'!BY30</f>
        <v>3825.0600000000004</v>
      </c>
      <c r="BU25" s="82">
        <f>'DSM CoS'!BZ30</f>
        <v>3825.0600000000004</v>
      </c>
      <c r="BV25" s="82">
        <f>'DSM CoS'!CA30</f>
        <v>3825.0600000000004</v>
      </c>
      <c r="BW25" s="82">
        <f>'DSM CoS'!CB30</f>
        <v>3825.0600000000004</v>
      </c>
      <c r="BX25" s="82">
        <f>'DSM CoS'!CC30</f>
        <v>3825.0600000000004</v>
      </c>
      <c r="BY25" s="82">
        <f>'DSM CoS'!CD30</f>
        <v>3825.0600000000004</v>
      </c>
      <c r="BZ25" s="82">
        <f>'DSM CoS'!CE30</f>
        <v>3825.0600000000004</v>
      </c>
      <c r="CA25" s="82">
        <f>'DSM CoS'!CF30</f>
        <v>3825.0600000000004</v>
      </c>
      <c r="CB25" s="82">
        <f>'DSM CoS'!CG30</f>
        <v>3825.0600000000004</v>
      </c>
    </row>
    <row r="26" spans="1:83" x14ac:dyDescent="0.2">
      <c r="A26" s="109" t="s">
        <v>323</v>
      </c>
      <c r="B26" s="109"/>
      <c r="C26" s="110"/>
      <c r="D26" s="110">
        <f>SUM(D23:D25)</f>
        <v>152.07000000000002</v>
      </c>
      <c r="E26" s="110">
        <f t="shared" ref="E26" si="4">SUM(E23:E25)</f>
        <v>288.60000000000002</v>
      </c>
      <c r="F26" s="110">
        <f>SUM(F23:F25)</f>
        <v>470.64000000000004</v>
      </c>
      <c r="G26" s="110">
        <f t="shared" ref="G26" si="5">SUM(G23:G25)</f>
        <v>793.65000000000009</v>
      </c>
      <c r="H26" s="110">
        <f t="shared" ref="H26" si="6">SUM(H23:H25)</f>
        <v>1135.5300000000002</v>
      </c>
      <c r="I26" s="110">
        <f t="shared" ref="I26" si="7">SUM(I23:I25)</f>
        <v>1435.23</v>
      </c>
      <c r="J26" s="110">
        <f t="shared" ref="J26" si="8">SUM(J23:J25)</f>
        <v>1734.93</v>
      </c>
      <c r="K26" s="110">
        <f t="shared" ref="K26" si="9">SUM(K23:K25)</f>
        <v>2592.3620000000001</v>
      </c>
      <c r="L26" s="110">
        <f t="shared" ref="L26" si="10">SUM(L23:L25)</f>
        <v>1932.0219999999999</v>
      </c>
      <c r="M26" s="110">
        <f t="shared" ref="M26" si="11">SUM(M23:M25)</f>
        <v>1509.5320000000002</v>
      </c>
      <c r="N26" s="110">
        <f t="shared" ref="N26" si="12">SUM(N23:N25)</f>
        <v>859.79199999999992</v>
      </c>
      <c r="O26" s="110">
        <f t="shared" ref="O26" si="13">SUM(O23:O25)</f>
        <v>194.27199999999993</v>
      </c>
      <c r="P26" s="110">
        <f t="shared" ref="P26" si="14">SUM(P23:P25)</f>
        <v>301.55400000000009</v>
      </c>
      <c r="Q26" s="110">
        <f t="shared" ref="Q26" si="15">SUM(Q23:Q25)</f>
        <v>60.204999999999927</v>
      </c>
      <c r="R26" s="110">
        <f t="shared" ref="R26" si="16">SUM(R23:R25)</f>
        <v>269.59500000000025</v>
      </c>
      <c r="S26" s="110">
        <f t="shared" ref="S26" si="17">SUM(S23:S25)</f>
        <v>416.11500000000024</v>
      </c>
      <c r="T26" s="110">
        <f t="shared" ref="T26" si="18">SUM(T23:T25)</f>
        <v>432.76500000000033</v>
      </c>
      <c r="U26" s="110">
        <f t="shared" ref="U26" si="19">SUM(U23:U25)</f>
        <v>679.18499999999995</v>
      </c>
      <c r="V26" s="110">
        <f t="shared" ref="V26" si="20">SUM(V23:V25)</f>
        <v>775.75500000000011</v>
      </c>
      <c r="W26" s="110">
        <f t="shared" ref="W26" si="21">SUM(W23:W25)</f>
        <v>713.59500000000025</v>
      </c>
      <c r="X26" s="110">
        <f t="shared" ref="X26" si="22">SUM(X23:X25)</f>
        <v>773.53500000000031</v>
      </c>
      <c r="Y26" s="110">
        <f t="shared" ref="Y26" si="23">SUM(Y23:Y25)</f>
        <v>867.88500000000022</v>
      </c>
      <c r="Z26" s="110">
        <f t="shared" ref="Z26" si="24">SUM(Z23:Z25)</f>
        <v>910.06500000000005</v>
      </c>
      <c r="AA26" s="110">
        <f t="shared" ref="AA26" si="25">SUM(AA23:AA25)</f>
        <v>902.29500000000007</v>
      </c>
      <c r="AB26" s="110">
        <f t="shared" ref="AB26" si="26">SUM(AB23:AB25)</f>
        <v>874.54500000000007</v>
      </c>
      <c r="AC26" s="110">
        <f t="shared" ref="AC26" si="27">SUM(AC23:AC25)</f>
        <v>912.28500000000031</v>
      </c>
      <c r="AD26" s="110">
        <f t="shared" ref="AD26" si="28">SUM(AD23:AD25)</f>
        <v>998.86500000000024</v>
      </c>
      <c r="AE26" s="110">
        <f t="shared" ref="AE26" si="29">SUM(AE23:AE25)</f>
        <v>998.86500000000024</v>
      </c>
      <c r="AF26" s="110">
        <f t="shared" ref="AF26" si="30">SUM(AF23:AF25)</f>
        <v>998.86500000000024</v>
      </c>
      <c r="AG26" s="110">
        <f t="shared" ref="AG26" si="31">SUM(AG23:AG25)</f>
        <v>998.86500000000024</v>
      </c>
      <c r="AH26" s="110">
        <f t="shared" ref="AH26" si="32">SUM(AH23:AH25)</f>
        <v>998.86500000000024</v>
      </c>
      <c r="AI26" s="110">
        <f t="shared" ref="AI26" si="33">SUM(AI23:AI25)</f>
        <v>998.86500000000024</v>
      </c>
      <c r="AJ26" s="110">
        <f t="shared" ref="AJ26" si="34">SUM(AJ23:AJ25)</f>
        <v>998.86500000000024</v>
      </c>
      <c r="AK26" s="110">
        <f t="shared" ref="AK26" si="35">SUM(AK23:AK25)</f>
        <v>998.86500000000024</v>
      </c>
      <c r="AL26" s="110">
        <f t="shared" ref="AL26" si="36">SUM(AL23:AL25)</f>
        <v>998.86500000000024</v>
      </c>
      <c r="AM26" s="110">
        <f t="shared" ref="AM26" si="37">SUM(AM23:AM25)</f>
        <v>998.86500000000024</v>
      </c>
      <c r="AN26" s="110">
        <f t="shared" ref="AN26" si="38">SUM(AN23:AN25)</f>
        <v>998.86500000000024</v>
      </c>
      <c r="AO26" s="110">
        <f t="shared" ref="AO26" si="39">SUM(AO23:AO25)</f>
        <v>998.86500000000024</v>
      </c>
      <c r="AP26" s="110">
        <f t="shared" ref="AP26" si="40">SUM(AP23:AP25)</f>
        <v>998.86500000000024</v>
      </c>
      <c r="AQ26" s="110">
        <f t="shared" ref="AQ26" si="41">SUM(AQ23:AQ25)</f>
        <v>998.86500000000024</v>
      </c>
      <c r="AR26" s="110">
        <f t="shared" ref="AR26" si="42">SUM(AR23:AR25)</f>
        <v>998.86500000000024</v>
      </c>
      <c r="AS26" s="110">
        <f t="shared" ref="AS26" si="43">SUM(AS23:AS25)</f>
        <v>998.86500000000024</v>
      </c>
      <c r="AT26" s="110">
        <f t="shared" ref="AT26" si="44">SUM(AT23:AT25)</f>
        <v>998.86500000000024</v>
      </c>
      <c r="AU26" s="110">
        <f t="shared" ref="AU26" si="45">SUM(AU23:AU25)</f>
        <v>998.86500000000024</v>
      </c>
      <c r="AV26" s="110">
        <f t="shared" ref="AV26" si="46">SUM(AV23:AV25)</f>
        <v>998.86500000000024</v>
      </c>
      <c r="AW26" s="110">
        <f t="shared" ref="AW26" si="47">SUM(AW23:AW25)</f>
        <v>998.86500000000024</v>
      </c>
      <c r="AX26" s="110">
        <f t="shared" ref="AX26" si="48">SUM(AX23:AX25)</f>
        <v>998.86500000000024</v>
      </c>
      <c r="AY26" s="110">
        <f t="shared" ref="AY26" si="49">SUM(AY23:AY25)</f>
        <v>998.86500000000024</v>
      </c>
      <c r="AZ26" s="110">
        <f t="shared" ref="AZ26" si="50">SUM(AZ23:AZ25)</f>
        <v>998.86500000000024</v>
      </c>
      <c r="BA26" s="110">
        <f t="shared" ref="BA26" si="51">SUM(BA23:BA25)</f>
        <v>998.86500000000024</v>
      </c>
      <c r="BB26" s="110">
        <f t="shared" ref="BB26" si="52">SUM(BB23:BB25)</f>
        <v>998.86500000000024</v>
      </c>
      <c r="BC26" s="110">
        <f t="shared" ref="BC26" si="53">SUM(BC23:BC25)</f>
        <v>998.86500000000024</v>
      </c>
      <c r="BD26" s="110">
        <f t="shared" ref="BD26" si="54">SUM(BD23:BD25)</f>
        <v>998.86500000000024</v>
      </c>
      <c r="BE26" s="110">
        <f t="shared" ref="BE26" si="55">SUM(BE23:BE25)</f>
        <v>998.86500000000024</v>
      </c>
      <c r="BF26" s="110">
        <f t="shared" ref="BF26" si="56">SUM(BF23:BF25)</f>
        <v>998.86500000000024</v>
      </c>
      <c r="BG26" s="110">
        <f t="shared" ref="BG26" si="57">SUM(BG23:BG25)</f>
        <v>998.86500000000024</v>
      </c>
      <c r="BH26" s="110">
        <f t="shared" ref="BH26" si="58">SUM(BH23:BH25)</f>
        <v>998.86500000000024</v>
      </c>
      <c r="BI26" s="110">
        <f t="shared" ref="BI26" si="59">SUM(BI23:BI25)</f>
        <v>998.86500000000024</v>
      </c>
      <c r="BJ26" s="110">
        <f t="shared" ref="BJ26" si="60">SUM(BJ23:BJ25)</f>
        <v>998.86500000000024</v>
      </c>
      <c r="BK26" s="110">
        <f t="shared" ref="BK26" si="61">SUM(BK23:BK25)</f>
        <v>998.86500000000024</v>
      </c>
      <c r="BL26" s="110">
        <f t="shared" ref="BL26" si="62">SUM(BL23:BL25)</f>
        <v>998.86500000000024</v>
      </c>
      <c r="BM26" s="110">
        <f t="shared" ref="BM26" si="63">SUM(BM23:BM25)</f>
        <v>998.86500000000024</v>
      </c>
      <c r="BN26" s="110">
        <f t="shared" ref="BN26" si="64">SUM(BN23:BN25)</f>
        <v>998.86500000000024</v>
      </c>
      <c r="BO26" s="110">
        <f t="shared" ref="BO26" si="65">SUM(BO23:BO25)</f>
        <v>998.86500000000024</v>
      </c>
      <c r="BP26" s="110">
        <f t="shared" ref="BP26" si="66">SUM(BP23:BP25)</f>
        <v>998.86500000000024</v>
      </c>
      <c r="BQ26" s="110">
        <f t="shared" ref="BQ26" si="67">SUM(BQ23:BQ25)</f>
        <v>998.86500000000024</v>
      </c>
      <c r="BR26" s="110">
        <f t="shared" ref="BR26" si="68">SUM(BR23:BR25)</f>
        <v>998.86500000000024</v>
      </c>
      <c r="BS26" s="110">
        <f t="shared" ref="BS26" si="69">SUM(BS23:BS25)</f>
        <v>998.86500000000024</v>
      </c>
      <c r="BT26" s="110">
        <f t="shared" ref="BT26" si="70">SUM(BT23:BT25)</f>
        <v>998.86500000000024</v>
      </c>
      <c r="BU26" s="110">
        <f t="shared" ref="BU26" si="71">SUM(BU23:BU25)</f>
        <v>998.86500000000024</v>
      </c>
      <c r="BV26" s="110">
        <f t="shared" ref="BV26" si="72">SUM(BV23:BV25)</f>
        <v>998.86500000000024</v>
      </c>
      <c r="BW26" s="110">
        <f t="shared" ref="BW26" si="73">SUM(BW23:BW25)</f>
        <v>998.86500000000024</v>
      </c>
      <c r="BX26" s="110">
        <f t="shared" ref="BX26" si="74">SUM(BX23:BX25)</f>
        <v>998.86500000000024</v>
      </c>
      <c r="BY26" s="110">
        <f t="shared" ref="BY26" si="75">SUM(BY23:BY25)</f>
        <v>998.86500000000024</v>
      </c>
      <c r="BZ26" s="110">
        <f t="shared" ref="BZ26" si="76">SUM(BZ23:BZ25)</f>
        <v>998.86500000000024</v>
      </c>
      <c r="CA26" s="110">
        <f t="shared" ref="CA26" si="77">SUM(CA23:CA25)</f>
        <v>998.86500000000024</v>
      </c>
      <c r="CB26" s="110">
        <f t="shared" ref="CB26" si="78">SUM(CB23:CB25)</f>
        <v>998.86500000000024</v>
      </c>
      <c r="CD26" t="s">
        <v>368</v>
      </c>
      <c r="CE26">
        <v>-100</v>
      </c>
    </row>
    <row r="27" spans="1:83" s="62" customFormat="1" x14ac:dyDescent="0.2">
      <c r="A27" s="3"/>
    </row>
    <row r="28" spans="1:83" s="62" customFormat="1" x14ac:dyDescent="0.2">
      <c r="A28" s="3" t="s">
        <v>198</v>
      </c>
    </row>
    <row r="29" spans="1:83" s="62" customFormat="1" x14ac:dyDescent="0.2">
      <c r="A29" s="3" t="s">
        <v>322</v>
      </c>
      <c r="C29" s="29"/>
      <c r="D29" s="29">
        <f>D24+D25</f>
        <v>152.07000000000002</v>
      </c>
      <c r="E29" s="29">
        <f>E24+E25</f>
        <v>288.60000000000002</v>
      </c>
      <c r="F29" s="29">
        <f>'energy and capacity balance'!F24+F25</f>
        <v>470.64000000000004</v>
      </c>
      <c r="G29" s="29">
        <f t="shared" ref="G29:AI29" si="79">G24+G25</f>
        <v>793.65000000000009</v>
      </c>
      <c r="H29" s="29">
        <f t="shared" si="79"/>
        <v>1135.5300000000002</v>
      </c>
      <c r="I29" s="29">
        <f t="shared" si="79"/>
        <v>1435.23</v>
      </c>
      <c r="J29" s="29">
        <f t="shared" si="79"/>
        <v>1734.93</v>
      </c>
      <c r="K29" s="29">
        <f t="shared" si="79"/>
        <v>2876.3620000000001</v>
      </c>
      <c r="L29" s="29">
        <f t="shared" si="79"/>
        <v>3105.0219999999999</v>
      </c>
      <c r="M29" s="29">
        <f t="shared" si="79"/>
        <v>3261.5320000000002</v>
      </c>
      <c r="N29" s="29">
        <f t="shared" si="79"/>
        <v>3397.7919999999999</v>
      </c>
      <c r="O29" s="29">
        <f t="shared" si="79"/>
        <v>3521.2719999999999</v>
      </c>
      <c r="P29" s="29">
        <f t="shared" si="79"/>
        <v>4470.5540000000001</v>
      </c>
      <c r="Q29" s="29">
        <f t="shared" si="79"/>
        <v>5068.2049999999999</v>
      </c>
      <c r="R29" s="29">
        <f t="shared" si="79"/>
        <v>5555.5950000000003</v>
      </c>
      <c r="S29" s="29">
        <f t="shared" si="79"/>
        <v>5702.1149999999998</v>
      </c>
      <c r="T29" s="29">
        <f t="shared" si="79"/>
        <v>5718.7650000000003</v>
      </c>
      <c r="U29" s="29">
        <f t="shared" si="79"/>
        <v>5965.1849999999995</v>
      </c>
      <c r="V29" s="29">
        <f t="shared" si="79"/>
        <v>6061.7550000000001</v>
      </c>
      <c r="W29" s="29">
        <f t="shared" si="79"/>
        <v>5999.5950000000003</v>
      </c>
      <c r="X29" s="29">
        <f t="shared" si="79"/>
        <v>6059.5349999999999</v>
      </c>
      <c r="Y29" s="29">
        <f t="shared" si="79"/>
        <v>6153.8850000000002</v>
      </c>
      <c r="Z29" s="29">
        <f t="shared" si="79"/>
        <v>6196.0650000000005</v>
      </c>
      <c r="AA29" s="29">
        <f t="shared" si="79"/>
        <v>6188.2950000000001</v>
      </c>
      <c r="AB29" s="29">
        <f t="shared" si="79"/>
        <v>6160.5450000000001</v>
      </c>
      <c r="AC29" s="29">
        <f t="shared" si="79"/>
        <v>6198.2849999999999</v>
      </c>
      <c r="AD29" s="29">
        <f t="shared" si="79"/>
        <v>6284.8649999999998</v>
      </c>
      <c r="AE29" s="29">
        <f t="shared" si="79"/>
        <v>6284.8649999999998</v>
      </c>
      <c r="AF29" s="29">
        <f t="shared" si="79"/>
        <v>6284.8649999999998</v>
      </c>
      <c r="AG29" s="29">
        <f t="shared" si="79"/>
        <v>6284.8649999999998</v>
      </c>
      <c r="AH29" s="29">
        <f t="shared" si="79"/>
        <v>6284.8649999999998</v>
      </c>
      <c r="AI29" s="29">
        <f t="shared" si="79"/>
        <v>6284.8649999999998</v>
      </c>
      <c r="AJ29" s="29">
        <f t="shared" ref="AJ29:BO29" si="80">AJ24+AJ25</f>
        <v>6284.8649999999998</v>
      </c>
      <c r="AK29" s="29">
        <f t="shared" si="80"/>
        <v>6284.8649999999998</v>
      </c>
      <c r="AL29" s="29">
        <f t="shared" si="80"/>
        <v>6284.8649999999998</v>
      </c>
      <c r="AM29" s="29">
        <f t="shared" si="80"/>
        <v>6284.8649999999998</v>
      </c>
      <c r="AN29" s="29">
        <f t="shared" si="80"/>
        <v>6284.8649999999998</v>
      </c>
      <c r="AO29" s="29">
        <f t="shared" si="80"/>
        <v>6284.8649999999998</v>
      </c>
      <c r="AP29" s="29">
        <f t="shared" si="80"/>
        <v>6284.8649999999998</v>
      </c>
      <c r="AQ29" s="29">
        <f t="shared" si="80"/>
        <v>6284.8649999999998</v>
      </c>
      <c r="AR29" s="29">
        <f t="shared" si="80"/>
        <v>6284.8649999999998</v>
      </c>
      <c r="AS29" s="29">
        <f t="shared" si="80"/>
        <v>6284.8649999999998</v>
      </c>
      <c r="AT29" s="29">
        <f t="shared" si="80"/>
        <v>6284.8649999999998</v>
      </c>
      <c r="AU29" s="29">
        <f t="shared" si="80"/>
        <v>6284.8649999999998</v>
      </c>
      <c r="AV29" s="29">
        <f t="shared" si="80"/>
        <v>6284.8649999999998</v>
      </c>
      <c r="AW29" s="29">
        <f t="shared" si="80"/>
        <v>6284.8649999999998</v>
      </c>
      <c r="AX29" s="29">
        <f t="shared" si="80"/>
        <v>6284.8649999999998</v>
      </c>
      <c r="AY29" s="29">
        <f t="shared" si="80"/>
        <v>6284.8649999999998</v>
      </c>
      <c r="AZ29" s="29">
        <f t="shared" si="80"/>
        <v>6284.8649999999998</v>
      </c>
      <c r="BA29" s="29">
        <f t="shared" si="80"/>
        <v>6284.8649999999998</v>
      </c>
      <c r="BB29" s="29">
        <f t="shared" si="80"/>
        <v>6284.8649999999998</v>
      </c>
      <c r="BC29" s="29">
        <f t="shared" si="80"/>
        <v>6284.8649999999998</v>
      </c>
      <c r="BD29" s="29">
        <f t="shared" si="80"/>
        <v>6284.8649999999998</v>
      </c>
      <c r="BE29" s="29">
        <f t="shared" si="80"/>
        <v>6284.8649999999998</v>
      </c>
      <c r="BF29" s="29">
        <f t="shared" si="80"/>
        <v>6284.8649999999998</v>
      </c>
      <c r="BG29" s="29">
        <f t="shared" si="80"/>
        <v>6284.8649999999998</v>
      </c>
      <c r="BH29" s="29">
        <f t="shared" si="80"/>
        <v>6284.8649999999998</v>
      </c>
      <c r="BI29" s="29">
        <f t="shared" si="80"/>
        <v>6284.8649999999998</v>
      </c>
      <c r="BJ29" s="29">
        <f t="shared" si="80"/>
        <v>6284.8649999999998</v>
      </c>
      <c r="BK29" s="29">
        <f t="shared" si="80"/>
        <v>6284.8649999999998</v>
      </c>
      <c r="BL29" s="29">
        <f t="shared" si="80"/>
        <v>6284.8649999999998</v>
      </c>
      <c r="BM29" s="29">
        <f t="shared" si="80"/>
        <v>6284.8649999999998</v>
      </c>
      <c r="BN29" s="29">
        <f t="shared" si="80"/>
        <v>6284.8649999999998</v>
      </c>
      <c r="BO29" s="29">
        <f t="shared" si="80"/>
        <v>6284.8649999999998</v>
      </c>
      <c r="BP29" s="29">
        <f t="shared" ref="BP29:CB29" si="81">BP24+BP25</f>
        <v>6284.8649999999998</v>
      </c>
      <c r="BQ29" s="29">
        <f t="shared" si="81"/>
        <v>6284.8649999999998</v>
      </c>
      <c r="BR29" s="29">
        <f t="shared" si="81"/>
        <v>6284.8649999999998</v>
      </c>
      <c r="BS29" s="29">
        <f t="shared" si="81"/>
        <v>6284.8649999999998</v>
      </c>
      <c r="BT29" s="29">
        <f t="shared" si="81"/>
        <v>6284.8649999999998</v>
      </c>
      <c r="BU29" s="29">
        <f t="shared" si="81"/>
        <v>6284.8649999999998</v>
      </c>
      <c r="BV29" s="29">
        <f t="shared" si="81"/>
        <v>6284.8649999999998</v>
      </c>
      <c r="BW29" s="29">
        <f t="shared" si="81"/>
        <v>6284.8649999999998</v>
      </c>
      <c r="BX29" s="29">
        <f t="shared" si="81"/>
        <v>6284.8649999999998</v>
      </c>
      <c r="BY29" s="29">
        <f t="shared" si="81"/>
        <v>6284.8649999999998</v>
      </c>
      <c r="BZ29" s="29">
        <f t="shared" si="81"/>
        <v>6284.8649999999998</v>
      </c>
      <c r="CA29" s="29">
        <f t="shared" si="81"/>
        <v>6284.8649999999998</v>
      </c>
      <c r="CB29" s="29">
        <f t="shared" si="81"/>
        <v>6284.8649999999998</v>
      </c>
    </row>
    <row r="30" spans="1:83" s="62" customFormat="1" x14ac:dyDescent="0.2">
      <c r="A30" s="74" t="s">
        <v>199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366</v>
      </c>
      <c r="J30" s="62">
        <v>3892</v>
      </c>
      <c r="K30" s="62">
        <v>5286</v>
      </c>
      <c r="L30" s="62">
        <v>5286</v>
      </c>
      <c r="M30" s="62">
        <v>5286</v>
      </c>
      <c r="N30" s="62">
        <v>5286</v>
      </c>
      <c r="O30" s="62">
        <v>5286</v>
      </c>
      <c r="P30" s="62">
        <v>5286</v>
      </c>
      <c r="Q30" s="62">
        <v>5286</v>
      </c>
      <c r="R30" s="62">
        <v>5286</v>
      </c>
      <c r="S30" s="62">
        <v>5286</v>
      </c>
      <c r="T30" s="62">
        <v>5286</v>
      </c>
      <c r="U30" s="62">
        <v>5286</v>
      </c>
      <c r="V30" s="62">
        <v>5286</v>
      </c>
      <c r="W30" s="62">
        <v>5286</v>
      </c>
      <c r="X30" s="62">
        <v>5286</v>
      </c>
      <c r="Y30" s="62">
        <v>5286</v>
      </c>
      <c r="Z30" s="62">
        <v>5286</v>
      </c>
      <c r="AA30" s="62">
        <v>5286</v>
      </c>
      <c r="AB30" s="62">
        <v>5286</v>
      </c>
      <c r="AC30" s="62">
        <v>5286</v>
      </c>
      <c r="AD30" s="62">
        <v>5286</v>
      </c>
      <c r="AE30" s="62">
        <v>5286</v>
      </c>
      <c r="AF30" s="62">
        <v>5286</v>
      </c>
      <c r="AG30" s="62">
        <v>5286</v>
      </c>
      <c r="AH30" s="62">
        <v>5286</v>
      </c>
      <c r="AI30" s="62">
        <v>5286</v>
      </c>
      <c r="AJ30" s="62">
        <v>5286</v>
      </c>
      <c r="AK30" s="62">
        <v>5286</v>
      </c>
      <c r="AL30" s="62">
        <v>5286</v>
      </c>
      <c r="AM30" s="62">
        <v>5286</v>
      </c>
      <c r="AN30" s="62">
        <v>5286</v>
      </c>
      <c r="AO30" s="62">
        <v>5286</v>
      </c>
      <c r="AP30" s="62">
        <v>5286</v>
      </c>
      <c r="AQ30" s="62">
        <v>5286</v>
      </c>
      <c r="AR30" s="62">
        <v>5286</v>
      </c>
      <c r="AS30" s="62">
        <v>5286</v>
      </c>
      <c r="AT30" s="62">
        <v>5286</v>
      </c>
      <c r="AU30" s="62">
        <v>5286</v>
      </c>
      <c r="AV30" s="62">
        <v>5286</v>
      </c>
      <c r="AW30" s="62">
        <v>5286</v>
      </c>
      <c r="AX30" s="62">
        <v>5286</v>
      </c>
      <c r="AY30" s="62">
        <v>5286</v>
      </c>
      <c r="AZ30" s="62">
        <v>5286</v>
      </c>
      <c r="BA30" s="62">
        <v>5286</v>
      </c>
      <c r="BB30" s="62">
        <v>5286</v>
      </c>
      <c r="BC30" s="62">
        <v>5286</v>
      </c>
      <c r="BD30" s="62">
        <v>5286</v>
      </c>
      <c r="BE30" s="62">
        <v>5286</v>
      </c>
      <c r="BF30" s="62">
        <v>5286</v>
      </c>
      <c r="BG30" s="62">
        <v>5286</v>
      </c>
      <c r="BH30" s="62">
        <v>5286</v>
      </c>
      <c r="BI30" s="62">
        <v>5286</v>
      </c>
      <c r="BJ30" s="62">
        <v>5286</v>
      </c>
      <c r="BK30" s="62">
        <v>5286</v>
      </c>
      <c r="BL30" s="62">
        <v>5286</v>
      </c>
      <c r="BM30" s="62">
        <v>5286</v>
      </c>
      <c r="BN30" s="62">
        <v>5286</v>
      </c>
      <c r="BO30" s="62">
        <v>5286</v>
      </c>
      <c r="BP30" s="62">
        <v>5286</v>
      </c>
      <c r="BQ30" s="62">
        <v>5286</v>
      </c>
      <c r="BR30" s="62">
        <v>5286</v>
      </c>
      <c r="BS30" s="62">
        <v>5286</v>
      </c>
      <c r="BT30" s="62">
        <v>5286</v>
      </c>
      <c r="BU30" s="62">
        <v>5286</v>
      </c>
      <c r="BV30" s="62">
        <v>5286</v>
      </c>
      <c r="BW30" s="62">
        <v>5286</v>
      </c>
      <c r="BX30" s="62">
        <v>5286</v>
      </c>
      <c r="BY30" s="62">
        <v>5286</v>
      </c>
      <c r="BZ30" s="62">
        <v>5286</v>
      </c>
      <c r="CA30" s="62">
        <v>5286</v>
      </c>
      <c r="CB30" s="62">
        <v>5286</v>
      </c>
    </row>
    <row r="31" spans="1:83" x14ac:dyDescent="0.2">
      <c r="A31" s="79" t="s">
        <v>200</v>
      </c>
      <c r="B31" s="62"/>
      <c r="D31" s="107">
        <f t="shared" ref="D31:W31" si="82">MIN(D30/D29,1)</f>
        <v>0</v>
      </c>
      <c r="E31" s="107">
        <f t="shared" si="82"/>
        <v>0</v>
      </c>
      <c r="F31" s="107">
        <f t="shared" si="82"/>
        <v>0</v>
      </c>
      <c r="G31" s="107">
        <f t="shared" si="82"/>
        <v>0</v>
      </c>
      <c r="H31" s="107">
        <f t="shared" si="82"/>
        <v>0</v>
      </c>
      <c r="I31" s="107">
        <f t="shared" si="82"/>
        <v>0.25501139190234318</v>
      </c>
      <c r="J31" s="107">
        <f t="shared" si="82"/>
        <v>1</v>
      </c>
      <c r="K31" s="107">
        <f t="shared" si="82"/>
        <v>1</v>
      </c>
      <c r="L31" s="107">
        <f t="shared" si="82"/>
        <v>1</v>
      </c>
      <c r="M31" s="107">
        <f t="shared" si="82"/>
        <v>1</v>
      </c>
      <c r="N31" s="107">
        <f t="shared" si="82"/>
        <v>1</v>
      </c>
      <c r="O31" s="107">
        <f t="shared" si="82"/>
        <v>1</v>
      </c>
      <c r="P31" s="107">
        <f t="shared" si="82"/>
        <v>1</v>
      </c>
      <c r="Q31" s="107">
        <f t="shared" si="82"/>
        <v>1</v>
      </c>
      <c r="R31" s="107">
        <f t="shared" si="82"/>
        <v>0.95147324453996374</v>
      </c>
      <c r="S31" s="107">
        <f t="shared" si="82"/>
        <v>0.92702444619233393</v>
      </c>
      <c r="T31" s="107">
        <f t="shared" si="82"/>
        <v>0.92432544439227693</v>
      </c>
      <c r="U31" s="107">
        <f t="shared" si="82"/>
        <v>0.88614183801508262</v>
      </c>
      <c r="V31" s="107">
        <f t="shared" si="82"/>
        <v>0.87202468592016669</v>
      </c>
      <c r="W31" s="107">
        <f t="shared" si="82"/>
        <v>0.88105947151432717</v>
      </c>
      <c r="X31" s="107">
        <f>MIN(X30/X29,1)</f>
        <v>0.87234416502256362</v>
      </c>
      <c r="Y31" s="107">
        <f t="shared" ref="Y31:CB31" si="83">MIN(Y30/Y29,1)</f>
        <v>0.85896957775454041</v>
      </c>
      <c r="Z31" s="107">
        <f t="shared" si="83"/>
        <v>0.85312210249569675</v>
      </c>
      <c r="AA31" s="107">
        <f t="shared" si="83"/>
        <v>0.85419327940894862</v>
      </c>
      <c r="AB31" s="107">
        <f t="shared" si="83"/>
        <v>0.85804096877792468</v>
      </c>
      <c r="AC31" s="107">
        <f t="shared" si="83"/>
        <v>0.85281654522178318</v>
      </c>
      <c r="AD31" s="107">
        <f t="shared" si="83"/>
        <v>0.84106818523548244</v>
      </c>
      <c r="AE31" s="107">
        <f t="shared" si="83"/>
        <v>0.84106818523548244</v>
      </c>
      <c r="AF31" s="107">
        <f t="shared" si="83"/>
        <v>0.84106818523548244</v>
      </c>
      <c r="AG31" s="107">
        <f t="shared" si="83"/>
        <v>0.84106818523548244</v>
      </c>
      <c r="AH31" s="107">
        <f t="shared" si="83"/>
        <v>0.84106818523548244</v>
      </c>
      <c r="AI31" s="107">
        <f t="shared" si="83"/>
        <v>0.84106818523548244</v>
      </c>
      <c r="AJ31" s="107">
        <f t="shared" si="83"/>
        <v>0.84106818523548244</v>
      </c>
      <c r="AK31" s="107">
        <f t="shared" si="83"/>
        <v>0.84106818523548244</v>
      </c>
      <c r="AL31" s="107">
        <f t="shared" si="83"/>
        <v>0.84106818523548244</v>
      </c>
      <c r="AM31" s="107">
        <f t="shared" si="83"/>
        <v>0.84106818523548244</v>
      </c>
      <c r="AN31" s="107">
        <f t="shared" si="83"/>
        <v>0.84106818523548244</v>
      </c>
      <c r="AO31" s="107">
        <f t="shared" si="83"/>
        <v>0.84106818523548244</v>
      </c>
      <c r="AP31" s="107">
        <f t="shared" si="83"/>
        <v>0.84106818523548244</v>
      </c>
      <c r="AQ31" s="107">
        <f t="shared" si="83"/>
        <v>0.84106818523548244</v>
      </c>
      <c r="AR31" s="107">
        <f t="shared" si="83"/>
        <v>0.84106818523548244</v>
      </c>
      <c r="AS31" s="107">
        <f t="shared" si="83"/>
        <v>0.84106818523548244</v>
      </c>
      <c r="AT31" s="107">
        <f t="shared" si="83"/>
        <v>0.84106818523548244</v>
      </c>
      <c r="AU31" s="107">
        <f t="shared" si="83"/>
        <v>0.84106818523548244</v>
      </c>
      <c r="AV31" s="107">
        <f t="shared" si="83"/>
        <v>0.84106818523548244</v>
      </c>
      <c r="AW31" s="107">
        <f t="shared" si="83"/>
        <v>0.84106818523548244</v>
      </c>
      <c r="AX31" s="107">
        <f t="shared" si="83"/>
        <v>0.84106818523548244</v>
      </c>
      <c r="AY31" s="107">
        <f t="shared" si="83"/>
        <v>0.84106818523548244</v>
      </c>
      <c r="AZ31" s="107">
        <f t="shared" si="83"/>
        <v>0.84106818523548244</v>
      </c>
      <c r="BA31" s="107">
        <f t="shared" si="83"/>
        <v>0.84106818523548244</v>
      </c>
      <c r="BB31" s="107">
        <f t="shared" si="83"/>
        <v>0.84106818523548244</v>
      </c>
      <c r="BC31" s="107">
        <f t="shared" si="83"/>
        <v>0.84106818523548244</v>
      </c>
      <c r="BD31" s="107">
        <f t="shared" si="83"/>
        <v>0.84106818523548244</v>
      </c>
      <c r="BE31" s="107">
        <f t="shared" si="83"/>
        <v>0.84106818523548244</v>
      </c>
      <c r="BF31" s="107">
        <f t="shared" si="83"/>
        <v>0.84106818523548244</v>
      </c>
      <c r="BG31" s="107">
        <f t="shared" si="83"/>
        <v>0.84106818523548244</v>
      </c>
      <c r="BH31" s="107">
        <f t="shared" si="83"/>
        <v>0.84106818523548244</v>
      </c>
      <c r="BI31" s="107">
        <f t="shared" si="83"/>
        <v>0.84106818523548244</v>
      </c>
      <c r="BJ31" s="107">
        <f t="shared" si="83"/>
        <v>0.84106818523548244</v>
      </c>
      <c r="BK31" s="107">
        <f t="shared" si="83"/>
        <v>0.84106818523548244</v>
      </c>
      <c r="BL31" s="107">
        <f t="shared" si="83"/>
        <v>0.84106818523548244</v>
      </c>
      <c r="BM31" s="107">
        <f t="shared" si="83"/>
        <v>0.84106818523548244</v>
      </c>
      <c r="BN31" s="107">
        <f t="shared" si="83"/>
        <v>0.84106818523548244</v>
      </c>
      <c r="BO31" s="107">
        <f t="shared" si="83"/>
        <v>0.84106818523548244</v>
      </c>
      <c r="BP31" s="107">
        <f t="shared" si="83"/>
        <v>0.84106818523548244</v>
      </c>
      <c r="BQ31" s="107">
        <f t="shared" si="83"/>
        <v>0.84106818523548244</v>
      </c>
      <c r="BR31" s="107">
        <f t="shared" si="83"/>
        <v>0.84106818523548244</v>
      </c>
      <c r="BS31" s="107">
        <f t="shared" si="83"/>
        <v>0.84106818523548244</v>
      </c>
      <c r="BT31" s="107">
        <f t="shared" si="83"/>
        <v>0.84106818523548244</v>
      </c>
      <c r="BU31" s="107">
        <f t="shared" si="83"/>
        <v>0.84106818523548244</v>
      </c>
      <c r="BV31" s="107">
        <f t="shared" si="83"/>
        <v>0.84106818523548244</v>
      </c>
      <c r="BW31" s="107">
        <f t="shared" si="83"/>
        <v>0.84106818523548244</v>
      </c>
      <c r="BX31" s="107">
        <f t="shared" si="83"/>
        <v>0.84106818523548244</v>
      </c>
      <c r="BY31" s="107">
        <f t="shared" si="83"/>
        <v>0.84106818523548244</v>
      </c>
      <c r="BZ31" s="107">
        <f t="shared" si="83"/>
        <v>0.84106818523548244</v>
      </c>
      <c r="CA31" s="107">
        <f t="shared" si="83"/>
        <v>0.84106818523548244</v>
      </c>
      <c r="CB31" s="107">
        <f t="shared" si="83"/>
        <v>0.84106818523548244</v>
      </c>
    </row>
    <row r="32" spans="1:83" s="62" customFormat="1" x14ac:dyDescent="0.2">
      <c r="A32" s="78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3"/>
    </row>
    <row r="33" spans="1:83" s="62" customFormat="1" x14ac:dyDescent="0.2">
      <c r="A33" s="78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3"/>
    </row>
    <row r="34" spans="1:83" s="62" customFormat="1" x14ac:dyDescent="0.2">
      <c r="A34" s="61" t="s">
        <v>201</v>
      </c>
      <c r="B34" s="60"/>
      <c r="E34" s="60" t="s">
        <v>202</v>
      </c>
      <c r="F34" s="60" t="s">
        <v>202</v>
      </c>
      <c r="G34" s="60" t="s">
        <v>202</v>
      </c>
      <c r="H34" s="60" t="s">
        <v>202</v>
      </c>
      <c r="I34" s="60" t="s">
        <v>202</v>
      </c>
      <c r="J34" s="60" t="s">
        <v>202</v>
      </c>
      <c r="K34" s="60" t="s">
        <v>202</v>
      </c>
      <c r="L34" s="60" t="s">
        <v>202</v>
      </c>
      <c r="M34" s="60" t="s">
        <v>202</v>
      </c>
      <c r="N34" s="60" t="s">
        <v>202</v>
      </c>
      <c r="O34" s="60" t="s">
        <v>202</v>
      </c>
      <c r="P34" s="60" t="s">
        <v>202</v>
      </c>
      <c r="Q34" s="60" t="s">
        <v>202</v>
      </c>
      <c r="R34" s="60" t="s">
        <v>202</v>
      </c>
      <c r="S34" s="60" t="s">
        <v>202</v>
      </c>
      <c r="T34" s="60" t="s">
        <v>202</v>
      </c>
      <c r="U34" s="60" t="s">
        <v>202</v>
      </c>
      <c r="V34" s="60" t="s">
        <v>202</v>
      </c>
      <c r="W34" s="60" t="s">
        <v>202</v>
      </c>
      <c r="X34" s="60" t="s">
        <v>209</v>
      </c>
      <c r="Y34" s="60" t="s">
        <v>209</v>
      </c>
      <c r="Z34" s="60" t="s">
        <v>209</v>
      </c>
      <c r="AA34" s="60" t="s">
        <v>209</v>
      </c>
      <c r="AB34" s="60" t="s">
        <v>209</v>
      </c>
      <c r="AC34" s="60" t="s">
        <v>209</v>
      </c>
      <c r="AD34" s="60" t="s">
        <v>209</v>
      </c>
      <c r="AE34" s="60" t="s">
        <v>209</v>
      </c>
      <c r="AF34" s="60" t="s">
        <v>209</v>
      </c>
      <c r="AG34" s="60" t="s">
        <v>209</v>
      </c>
      <c r="AH34" s="60" t="s">
        <v>209</v>
      </c>
      <c r="AI34" s="60" t="s">
        <v>209</v>
      </c>
      <c r="AJ34" s="60" t="s">
        <v>209</v>
      </c>
      <c r="AK34" s="60" t="s">
        <v>209</v>
      </c>
      <c r="AL34" s="60" t="s">
        <v>209</v>
      </c>
      <c r="AM34" s="60" t="s">
        <v>209</v>
      </c>
      <c r="AN34" s="60" t="s">
        <v>209</v>
      </c>
      <c r="AO34" s="60" t="s">
        <v>209</v>
      </c>
      <c r="AP34" s="60" t="s">
        <v>209</v>
      </c>
      <c r="AQ34" s="60" t="s">
        <v>209</v>
      </c>
      <c r="AR34" s="60" t="s">
        <v>209</v>
      </c>
      <c r="AS34" s="60" t="s">
        <v>209</v>
      </c>
      <c r="AT34" s="60" t="s">
        <v>209</v>
      </c>
      <c r="AU34" s="60" t="s">
        <v>209</v>
      </c>
      <c r="AV34" s="60" t="s">
        <v>209</v>
      </c>
      <c r="AW34" s="60" t="s">
        <v>209</v>
      </c>
      <c r="AX34" s="60" t="s">
        <v>209</v>
      </c>
      <c r="AY34" s="60" t="s">
        <v>209</v>
      </c>
      <c r="AZ34" s="60" t="s">
        <v>209</v>
      </c>
      <c r="BA34" s="60" t="s">
        <v>209</v>
      </c>
      <c r="BB34" s="60" t="s">
        <v>209</v>
      </c>
      <c r="BC34" s="60" t="s">
        <v>209</v>
      </c>
      <c r="BD34" s="60" t="s">
        <v>209</v>
      </c>
      <c r="BE34" s="60" t="s">
        <v>209</v>
      </c>
      <c r="BF34" s="60" t="s">
        <v>209</v>
      </c>
      <c r="BG34" s="60" t="s">
        <v>209</v>
      </c>
      <c r="BH34" s="60" t="s">
        <v>209</v>
      </c>
      <c r="BI34" s="60" t="s">
        <v>209</v>
      </c>
      <c r="BJ34" s="60" t="s">
        <v>209</v>
      </c>
      <c r="BK34" s="60" t="s">
        <v>209</v>
      </c>
      <c r="BL34" s="60" t="s">
        <v>209</v>
      </c>
      <c r="BM34" s="60" t="s">
        <v>209</v>
      </c>
      <c r="BN34" s="60" t="s">
        <v>209</v>
      </c>
      <c r="BO34" s="60" t="s">
        <v>209</v>
      </c>
      <c r="BP34" s="60" t="s">
        <v>209</v>
      </c>
      <c r="BQ34" s="60" t="s">
        <v>209</v>
      </c>
      <c r="BR34" s="60" t="s">
        <v>209</v>
      </c>
      <c r="BS34" s="60" t="s">
        <v>209</v>
      </c>
      <c r="BT34" s="60" t="s">
        <v>209</v>
      </c>
      <c r="BU34" s="60" t="s">
        <v>209</v>
      </c>
      <c r="BV34" s="60" t="s">
        <v>209</v>
      </c>
      <c r="BW34" s="60" t="s">
        <v>209</v>
      </c>
      <c r="BX34" s="60" t="s">
        <v>209</v>
      </c>
      <c r="BY34" s="60" t="s">
        <v>209</v>
      </c>
      <c r="BZ34" s="60" t="s">
        <v>209</v>
      </c>
      <c r="CA34" s="60" t="s">
        <v>209</v>
      </c>
      <c r="CB34" s="60" t="s">
        <v>209</v>
      </c>
    </row>
    <row r="35" spans="1:83" x14ac:dyDescent="0.2">
      <c r="A35" s="3" t="s">
        <v>296</v>
      </c>
      <c r="B35" s="3"/>
      <c r="C35" s="25"/>
      <c r="D35" s="25"/>
      <c r="E35" s="25"/>
      <c r="F35" s="25"/>
      <c r="G35" s="25"/>
      <c r="H35" s="25"/>
      <c r="I35" s="25"/>
      <c r="J35" s="25"/>
      <c r="K35" s="3">
        <f>'Energy &amp; capacity gap'!F33</f>
        <v>-927</v>
      </c>
      <c r="L35" s="3">
        <f>'Energy &amp; capacity gap'!G33</f>
        <v>-1122</v>
      </c>
      <c r="M35" s="3">
        <f>'Energy &amp; capacity gap'!H33</f>
        <v>-856</v>
      </c>
      <c r="N35" s="3">
        <f>'Energy &amp; capacity gap'!I33</f>
        <v>-1075</v>
      </c>
      <c r="O35" s="3">
        <f>'Energy &amp; capacity gap'!J33</f>
        <v>-1145</v>
      </c>
      <c r="P35" s="3">
        <f>'Energy &amp; capacity gap'!K33</f>
        <v>-1145</v>
      </c>
      <c r="Q35" s="3">
        <f>'Energy &amp; capacity gap'!L33</f>
        <v>-1145</v>
      </c>
      <c r="R35" s="3">
        <f>'Energy &amp; capacity gap'!M33</f>
        <v>-1145</v>
      </c>
      <c r="S35" s="3">
        <f>'Energy &amp; capacity gap'!N33</f>
        <v>-1145</v>
      </c>
      <c r="T35" s="3">
        <f>'Energy &amp; capacity gap'!O33</f>
        <v>-1145</v>
      </c>
      <c r="U35" s="3">
        <f>'Energy &amp; capacity gap'!P33</f>
        <v>-1145</v>
      </c>
      <c r="V35" s="3">
        <f>'Energy &amp; capacity gap'!Q33</f>
        <v>-1145</v>
      </c>
      <c r="W35" s="3">
        <f>'Energy &amp; capacity gap'!R33</f>
        <v>-1145</v>
      </c>
      <c r="X35" s="3">
        <f>'Energy &amp; capacity gap'!S33</f>
        <v>-1145</v>
      </c>
      <c r="Y35" s="3">
        <f>'Energy &amp; capacity gap'!T33</f>
        <v>-1145</v>
      </c>
      <c r="Z35" s="3">
        <f>'Energy &amp; capacity gap'!U33</f>
        <v>-1145</v>
      </c>
      <c r="AA35" s="3">
        <f>'Energy &amp; capacity gap'!V33</f>
        <v>-1145</v>
      </c>
      <c r="AB35" s="3">
        <f>'Energy &amp; capacity gap'!W33</f>
        <v>-1145</v>
      </c>
      <c r="AC35" s="3">
        <f>'Energy &amp; capacity gap'!X33</f>
        <v>-1145</v>
      </c>
      <c r="AD35" s="3">
        <f>'Energy &amp; capacity gap'!Y33</f>
        <v>-1145</v>
      </c>
      <c r="AE35" s="3">
        <f>'Energy &amp; capacity gap'!Z33</f>
        <v>-1145</v>
      </c>
      <c r="AF35" s="3">
        <f>'Energy &amp; capacity gap'!AA33</f>
        <v>-1145</v>
      </c>
      <c r="AG35" s="3">
        <f>'Energy &amp; capacity gap'!AB33</f>
        <v>-1145</v>
      </c>
      <c r="AH35" s="3">
        <f>'Energy &amp; capacity gap'!AC33</f>
        <v>-1145</v>
      </c>
      <c r="AI35" s="3">
        <f>'Energy &amp; capacity gap'!AD33</f>
        <v>-1145</v>
      </c>
      <c r="AJ35" s="3">
        <f>'Energy &amp; capacity gap'!AE33</f>
        <v>-1145</v>
      </c>
      <c r="AK35" s="3">
        <f>'Energy &amp; capacity gap'!AF33</f>
        <v>-1145</v>
      </c>
      <c r="AL35" s="3">
        <f>'Energy &amp; capacity gap'!AG33</f>
        <v>-1145</v>
      </c>
      <c r="AM35" s="3">
        <f>'Energy &amp; capacity gap'!AH33</f>
        <v>-1145</v>
      </c>
      <c r="AN35" s="3">
        <f>'Energy &amp; capacity gap'!AI33</f>
        <v>-1145</v>
      </c>
      <c r="AO35" s="3">
        <f>'Energy &amp; capacity gap'!AJ33</f>
        <v>-1145</v>
      </c>
      <c r="AP35" s="3">
        <f>'Energy &amp; capacity gap'!AK33</f>
        <v>-1145</v>
      </c>
      <c r="AQ35" s="3">
        <f>'Energy &amp; capacity gap'!AL33</f>
        <v>-1145</v>
      </c>
      <c r="AR35" s="3">
        <f>'Energy &amp; capacity gap'!AM33</f>
        <v>-1145</v>
      </c>
      <c r="AS35" s="3">
        <f>'Energy &amp; capacity gap'!AN33</f>
        <v>-1145</v>
      </c>
      <c r="AT35" s="3">
        <f>'Energy &amp; capacity gap'!AO33</f>
        <v>-1145</v>
      </c>
      <c r="AU35" s="3">
        <f>'Energy &amp; capacity gap'!AP33</f>
        <v>-1145</v>
      </c>
      <c r="AV35" s="3">
        <f>'Energy &amp; capacity gap'!AQ33</f>
        <v>-1145</v>
      </c>
      <c r="AW35" s="3">
        <f>'Energy &amp; capacity gap'!AR33</f>
        <v>-1145</v>
      </c>
      <c r="AX35" s="3">
        <f>'Energy &amp; capacity gap'!AS33</f>
        <v>-1145</v>
      </c>
      <c r="AY35" s="3">
        <f>'Energy &amp; capacity gap'!AT33</f>
        <v>-1145</v>
      </c>
      <c r="AZ35" s="3">
        <f>'Energy &amp; capacity gap'!AU33</f>
        <v>-1145</v>
      </c>
      <c r="BA35" s="3">
        <f>'Energy &amp; capacity gap'!AV33</f>
        <v>-1145</v>
      </c>
      <c r="BB35" s="3">
        <f>'Energy &amp; capacity gap'!AW33</f>
        <v>-1145</v>
      </c>
      <c r="BC35" s="3">
        <f>'Energy &amp; capacity gap'!AX33</f>
        <v>-1145</v>
      </c>
      <c r="BD35" s="3">
        <f>'Energy &amp; capacity gap'!AY33</f>
        <v>-1145</v>
      </c>
      <c r="BE35" s="3">
        <f>'Energy &amp; capacity gap'!AZ33</f>
        <v>-1145</v>
      </c>
      <c r="BF35" s="3">
        <f>'Energy &amp; capacity gap'!BA33</f>
        <v>-1145</v>
      </c>
      <c r="BG35" s="3">
        <f>'Energy &amp; capacity gap'!BB33</f>
        <v>-1145</v>
      </c>
      <c r="BH35" s="3">
        <f>'Energy &amp; capacity gap'!BC33</f>
        <v>-1145</v>
      </c>
      <c r="BI35" s="3">
        <f>'Energy &amp; capacity gap'!BD33</f>
        <v>-1145</v>
      </c>
      <c r="BJ35" s="3">
        <f>'Energy &amp; capacity gap'!BE33</f>
        <v>-1145</v>
      </c>
      <c r="BK35" s="3">
        <f>'Energy &amp; capacity gap'!BF33</f>
        <v>-1145</v>
      </c>
      <c r="BL35" s="3">
        <f>'Energy &amp; capacity gap'!BG33</f>
        <v>-1145</v>
      </c>
      <c r="BM35" s="3">
        <f>'Energy &amp; capacity gap'!BH33</f>
        <v>-1145</v>
      </c>
      <c r="BN35" s="3">
        <f>'Energy &amp; capacity gap'!BI33</f>
        <v>-1145</v>
      </c>
      <c r="BO35" s="3">
        <f>'Energy &amp; capacity gap'!BJ33</f>
        <v>-1145</v>
      </c>
      <c r="BP35" s="3">
        <f>'Energy &amp; capacity gap'!BK33</f>
        <v>-1145</v>
      </c>
      <c r="BQ35" s="3">
        <f>'Energy &amp; capacity gap'!BL33</f>
        <v>-1145</v>
      </c>
      <c r="BR35" s="3">
        <f>'Energy &amp; capacity gap'!BM33</f>
        <v>-1145</v>
      </c>
      <c r="BS35" s="3">
        <f>'Energy &amp; capacity gap'!BN33</f>
        <v>-1145</v>
      </c>
      <c r="BT35" s="3">
        <f>'Energy &amp; capacity gap'!BO33</f>
        <v>-1145</v>
      </c>
      <c r="BU35" s="3">
        <f>'Energy &amp; capacity gap'!BP33</f>
        <v>-1145</v>
      </c>
      <c r="BV35" s="3">
        <f>'Energy &amp; capacity gap'!BQ33</f>
        <v>-1145</v>
      </c>
      <c r="BW35" s="3">
        <f>'Energy &amp; capacity gap'!BR33</f>
        <v>-1145</v>
      </c>
      <c r="BX35" s="3">
        <f>'Energy &amp; capacity gap'!BS33</f>
        <v>-1145</v>
      </c>
      <c r="BY35" s="3">
        <f>'Energy &amp; capacity gap'!BT33</f>
        <v>-1145</v>
      </c>
      <c r="BZ35" s="3">
        <f>'Energy &amp; capacity gap'!BU33</f>
        <v>-1145</v>
      </c>
      <c r="CA35" s="3">
        <f>'Energy &amp; capacity gap'!BV33</f>
        <v>-1145</v>
      </c>
      <c r="CB35" s="3">
        <f>'Energy &amp; capacity gap'!BW33</f>
        <v>-1145</v>
      </c>
    </row>
    <row r="36" spans="1:83" s="62" customFormat="1" x14ac:dyDescent="0.2">
      <c r="A36" s="64" t="s">
        <v>297</v>
      </c>
      <c r="B36" s="3"/>
      <c r="C36" s="25"/>
      <c r="D36" s="25"/>
      <c r="E36" s="25"/>
      <c r="F36" s="106">
        <f>SUM('supply-side CoS'!L25,'supply-side CoS'!L32,'supply-side CoS'!L39,'supply-side CoS'!L46,'supply-side CoS'!L53,'supply-side CoS'!L60,'supply-side CoS'!L67,'supply-side CoS'!L74,'supply-side CoS'!L81,'supply-side CoS'!L88,'supply-side CoS'!L95,'supply-side CoS'!L102,'supply-side CoS'!L109,'supply-side CoS'!L116,'supply-side CoS'!L123,'supply-side CoS'!L130,'supply-side CoS'!L137)</f>
        <v>0</v>
      </c>
      <c r="G36" s="106">
        <f>SUM('supply-side CoS'!M25,'supply-side CoS'!M32,'supply-side CoS'!M39,'supply-side CoS'!M46,'supply-side CoS'!M53,'supply-side CoS'!M60,'supply-side CoS'!M67,'supply-side CoS'!M74,'supply-side CoS'!M81,'supply-side CoS'!M88,'supply-side CoS'!M95,'supply-side CoS'!M102,'supply-side CoS'!M109,'supply-side CoS'!M116,'supply-side CoS'!M123,'supply-side CoS'!M130,'supply-side CoS'!M137)</f>
        <v>0</v>
      </c>
      <c r="H36" s="106">
        <f>SUM('supply-side CoS'!N25,'supply-side CoS'!N32,'supply-side CoS'!N39,'supply-side CoS'!N46,'supply-side CoS'!N53,'supply-side CoS'!N60,'supply-side CoS'!N67,'supply-side CoS'!N74,'supply-side CoS'!N81,'supply-side CoS'!N88,'supply-side CoS'!N95,'supply-side CoS'!N102,'supply-side CoS'!N109,'supply-side CoS'!N116,'supply-side CoS'!N123,'supply-side CoS'!N130,'supply-side CoS'!N137)</f>
        <v>0</v>
      </c>
      <c r="I36" s="106">
        <f>SUM('supply-side CoS'!O25,'supply-side CoS'!O32,'supply-side CoS'!O39,'supply-side CoS'!O46,'supply-side CoS'!O53,'supply-side CoS'!O60,'supply-side CoS'!O67,'supply-side CoS'!O74,'supply-side CoS'!O81,'supply-side CoS'!O88,'supply-side CoS'!O95,'supply-side CoS'!O102,'supply-side CoS'!O109,'supply-side CoS'!O116,'supply-side CoS'!O123,'supply-side CoS'!O130,'supply-side CoS'!O137)</f>
        <v>0</v>
      </c>
      <c r="J36" s="106">
        <f>SUM('supply-side CoS'!P25,'supply-side CoS'!P32,'supply-side CoS'!P39,'supply-side CoS'!P46,'supply-side CoS'!P53,'supply-side CoS'!P60,'supply-side CoS'!P67,'supply-side CoS'!P74,'supply-side CoS'!P81,'supply-side CoS'!P88,'supply-side CoS'!P95,'supply-side CoS'!P102,'supply-side CoS'!P109,'supply-side CoS'!P116,'supply-side CoS'!P123,'supply-side CoS'!P130,'supply-side CoS'!P137)</f>
        <v>0</v>
      </c>
      <c r="K36" s="106">
        <f>SUM('supply-side CoS'!Q25,'supply-side CoS'!Q32,'supply-side CoS'!Q39,'supply-side CoS'!Q46,'supply-side CoS'!Q53,'supply-side CoS'!Q60,'supply-side CoS'!Q67,'supply-side CoS'!Q74,'supply-side CoS'!Q81,'supply-side CoS'!Q88,'supply-side CoS'!Q95,'supply-side CoS'!Q102,'supply-side CoS'!Q109,'supply-side CoS'!Q116,'supply-side CoS'!Q123,'supply-side CoS'!Q130,'supply-side CoS'!Q137)</f>
        <v>105</v>
      </c>
      <c r="L36" s="106">
        <f>SUM('supply-side CoS'!R25,'supply-side CoS'!R32,'supply-side CoS'!R39,'supply-side CoS'!R46,'supply-side CoS'!R53,'supply-side CoS'!R60,'supply-side CoS'!R67,'supply-side CoS'!R74,'supply-side CoS'!R81,'supply-side CoS'!R88,'supply-side CoS'!R95,'supply-side CoS'!R102,'supply-side CoS'!R109,'supply-side CoS'!R116,'supply-side CoS'!R123,'supply-side CoS'!R130,'supply-side CoS'!R137)</f>
        <v>105</v>
      </c>
      <c r="M36" s="106">
        <f>SUM('supply-side CoS'!S25,'supply-side CoS'!S32,'supply-side CoS'!S39,'supply-side CoS'!S46,'supply-side CoS'!S53,'supply-side CoS'!S60,'supply-side CoS'!S67,'supply-side CoS'!S74,'supply-side CoS'!S81,'supply-side CoS'!S88,'supply-side CoS'!S95,'supply-side CoS'!S102,'supply-side CoS'!S109,'supply-side CoS'!S116,'supply-side CoS'!S123,'supply-side CoS'!S130,'supply-side CoS'!S137)</f>
        <v>105</v>
      </c>
      <c r="N36" s="106">
        <f>SUM('supply-side CoS'!T25,'supply-side CoS'!T32,'supply-side CoS'!T39,'supply-side CoS'!T46,'supply-side CoS'!T53,'supply-side CoS'!T60,'supply-side CoS'!T67,'supply-side CoS'!T74,'supply-side CoS'!T81,'supply-side CoS'!T88,'supply-side CoS'!T95,'supply-side CoS'!T102,'supply-side CoS'!T109,'supply-side CoS'!T116,'supply-side CoS'!T123,'supply-side CoS'!T130,'supply-side CoS'!T137)</f>
        <v>105</v>
      </c>
      <c r="O36" s="106">
        <f>SUM('supply-side CoS'!U25,'supply-side CoS'!U32,'supply-side CoS'!U39,'supply-side CoS'!U46,'supply-side CoS'!U53,'supply-side CoS'!U60,'supply-side CoS'!U67,'supply-side CoS'!U74,'supply-side CoS'!U81,'supply-side CoS'!U88,'supply-side CoS'!U95,'supply-side CoS'!U102,'supply-side CoS'!U109,'supply-side CoS'!U116,'supply-side CoS'!U123,'supply-side CoS'!U130,'supply-side CoS'!U137)</f>
        <v>105</v>
      </c>
      <c r="P36" s="106">
        <f>SUM('supply-side CoS'!V25,'supply-side CoS'!V32,'supply-side CoS'!V39,'supply-side CoS'!V46,'supply-side CoS'!V53,'supply-side CoS'!V60,'supply-side CoS'!V67,'supply-side CoS'!V74,'supply-side CoS'!V81,'supply-side CoS'!V88,'supply-side CoS'!V95,'supply-side CoS'!V102,'supply-side CoS'!V109,'supply-side CoS'!V116,'supply-side CoS'!V123,'supply-side CoS'!V130,'supply-side CoS'!V137)</f>
        <v>205.56</v>
      </c>
      <c r="Q36" s="106">
        <f>SUM('supply-side CoS'!W25,'supply-side CoS'!W32,'supply-side CoS'!W39,'supply-side CoS'!W46,'supply-side CoS'!W53,'supply-side CoS'!W60,'supply-side CoS'!W67,'supply-side CoS'!W74,'supply-side CoS'!W81,'supply-side CoS'!W88,'supply-side CoS'!W95,'supply-side CoS'!W102,'supply-side CoS'!W109,'supply-side CoS'!W116,'supply-side CoS'!W123,'supply-side CoS'!W130,'supply-side CoS'!W137)</f>
        <v>245.34</v>
      </c>
      <c r="R36" s="106">
        <f>SUM('supply-side CoS'!X25,'supply-side CoS'!X32,'supply-side CoS'!X39,'supply-side CoS'!X46,'supply-side CoS'!X53,'supply-side CoS'!X60,'supply-side CoS'!X67,'supply-side CoS'!X74,'supply-side CoS'!X81,'supply-side CoS'!X88,'supply-side CoS'!X95,'supply-side CoS'!X102,'supply-side CoS'!X109,'supply-side CoS'!X116,'supply-side CoS'!X123,'supply-side CoS'!X130,'supply-side CoS'!X137)</f>
        <v>305.34000000000003</v>
      </c>
      <c r="S36" s="106">
        <f>SUM('supply-side CoS'!Y25,'supply-side CoS'!Y32,'supply-side CoS'!Y39,'supply-side CoS'!Y46,'supply-side CoS'!Y53,'supply-side CoS'!Y60,'supply-side CoS'!Y67,'supply-side CoS'!Y74,'supply-side CoS'!Y81,'supply-side CoS'!Y88,'supply-side CoS'!Y95,'supply-side CoS'!Y102,'supply-side CoS'!Y109,'supply-side CoS'!Y116,'supply-side CoS'!Y123,'supply-side CoS'!Y130,'supply-side CoS'!Y137)</f>
        <v>305.34000000000003</v>
      </c>
      <c r="T36" s="106">
        <f>SUM('supply-side CoS'!Z25,'supply-side CoS'!Z32,'supply-side CoS'!Z39,'supply-side CoS'!Z46,'supply-side CoS'!Z53,'supply-side CoS'!Z60,'supply-side CoS'!Z67,'supply-side CoS'!Z74,'supply-side CoS'!Z81,'supply-side CoS'!Z88,'supply-side CoS'!Z95,'supply-side CoS'!Z102,'supply-side CoS'!Z109,'supply-side CoS'!Z116,'supply-side CoS'!Z123,'supply-side CoS'!Z130,'supply-side CoS'!Z137)</f>
        <v>305.34000000000003</v>
      </c>
      <c r="U36" s="106">
        <f>SUM('supply-side CoS'!AA25,'supply-side CoS'!AA32,'supply-side CoS'!AA39,'supply-side CoS'!AA46,'supply-side CoS'!AA53,'supply-side CoS'!AA60,'supply-side CoS'!AA67,'supply-side CoS'!AA74,'supply-side CoS'!AA81,'supply-side CoS'!AA88,'supply-side CoS'!AA95,'supply-side CoS'!AA102,'supply-side CoS'!AA109,'supply-side CoS'!AA116,'supply-side CoS'!AA123,'supply-side CoS'!AA130,'supply-side CoS'!AA137)</f>
        <v>305.34000000000003</v>
      </c>
      <c r="V36" s="106">
        <f>SUM('supply-side CoS'!AB25,'supply-side CoS'!AB32,'supply-side CoS'!AB39,'supply-side CoS'!AB46,'supply-side CoS'!AB53,'supply-side CoS'!AB60,'supply-side CoS'!AB67,'supply-side CoS'!AB74,'supply-side CoS'!AB81,'supply-side CoS'!AB88,'supply-side CoS'!AB95,'supply-side CoS'!AB102,'supply-side CoS'!AB109,'supply-side CoS'!AB116,'supply-side CoS'!AB123,'supply-side CoS'!AB130,'supply-side CoS'!AB137)</f>
        <v>305.34000000000003</v>
      </c>
      <c r="W36" s="106">
        <f>SUM('supply-side CoS'!AC25,'supply-side CoS'!AC32,'supply-side CoS'!AC39,'supply-side CoS'!AC46,'supply-side CoS'!AC53,'supply-side CoS'!AC60,'supply-side CoS'!AC67,'supply-side CoS'!AC74,'supply-side CoS'!AC81,'supply-side CoS'!AC88,'supply-side CoS'!AC95,'supply-side CoS'!AC102,'supply-side CoS'!AC109,'supply-side CoS'!AC116,'supply-side CoS'!AC123,'supply-side CoS'!AC130,'supply-side CoS'!AC137)</f>
        <v>305.34000000000003</v>
      </c>
      <c r="X36" s="106">
        <f>SUM('supply-side CoS'!AD25,'supply-side CoS'!AD32,'supply-side CoS'!AD39,'supply-side CoS'!AD46,'supply-side CoS'!AD53,'supply-side CoS'!AD60,'supply-side CoS'!AD67,'supply-side CoS'!AD74,'supply-side CoS'!AD81,'supply-side CoS'!AD88,'supply-side CoS'!AD95,'supply-side CoS'!AD102,'supply-side CoS'!AD109,'supply-side CoS'!AD116,'supply-side CoS'!AD123,'supply-side CoS'!AD130,'supply-side CoS'!AD137)</f>
        <v>305.34000000000003</v>
      </c>
      <c r="Y36" s="106">
        <f>SUM('supply-side CoS'!AE25,'supply-side CoS'!AE32,'supply-side CoS'!AE39,'supply-side CoS'!AE46,'supply-side CoS'!AE53,'supply-side CoS'!AE60,'supply-side CoS'!AE67,'supply-side CoS'!AE74,'supply-side CoS'!AE81,'supply-side CoS'!AE88,'supply-side CoS'!AE95,'supply-side CoS'!AE102,'supply-side CoS'!AE109,'supply-side CoS'!AE116,'supply-side CoS'!AE123,'supply-side CoS'!AE130,'supply-side CoS'!AE137)</f>
        <v>305.34000000000003</v>
      </c>
      <c r="Z36" s="106">
        <f>SUM('supply-side CoS'!AF25,'supply-side CoS'!AF32,'supply-side CoS'!AF39,'supply-side CoS'!AF46,'supply-side CoS'!AF53,'supply-side CoS'!AF60,'supply-side CoS'!AF67,'supply-side CoS'!AF74,'supply-side CoS'!AF81,'supply-side CoS'!AF88,'supply-side CoS'!AF95,'supply-side CoS'!AF102,'supply-side CoS'!AF109,'supply-side CoS'!AF116,'supply-side CoS'!AF123,'supply-side CoS'!AF130,'supply-side CoS'!AF137)</f>
        <v>305.34000000000003</v>
      </c>
      <c r="AA36" s="106">
        <f>SUM('supply-side CoS'!AG25,'supply-side CoS'!AG32,'supply-side CoS'!AG39,'supply-side CoS'!AG46,'supply-side CoS'!AG53,'supply-side CoS'!AG60,'supply-side CoS'!AG67,'supply-side CoS'!AG74,'supply-side CoS'!AG81,'supply-side CoS'!AG88,'supply-side CoS'!AG95,'supply-side CoS'!AG102,'supply-side CoS'!AG109,'supply-side CoS'!AG116,'supply-side CoS'!AG123,'supply-side CoS'!AG130,'supply-side CoS'!AG137)</f>
        <v>305.34000000000003</v>
      </c>
      <c r="AB36" s="106">
        <f>SUM('supply-side CoS'!AH25,'supply-side CoS'!AH32,'supply-side CoS'!AH39,'supply-side CoS'!AH46,'supply-side CoS'!AH53,'supply-side CoS'!AH60,'supply-side CoS'!AH67,'supply-side CoS'!AH74,'supply-side CoS'!AH81,'supply-side CoS'!AH88,'supply-side CoS'!AH95,'supply-side CoS'!AH102,'supply-side CoS'!AH109,'supply-side CoS'!AH116,'supply-side CoS'!AH123,'supply-side CoS'!AH130,'supply-side CoS'!AH137)</f>
        <v>305.34000000000003</v>
      </c>
      <c r="AC36" s="106">
        <f>SUM('supply-side CoS'!AI25,'supply-side CoS'!AI32,'supply-side CoS'!AI39,'supply-side CoS'!AI46,'supply-side CoS'!AI53,'supply-side CoS'!AI60,'supply-side CoS'!AI67,'supply-side CoS'!AI74,'supply-side CoS'!AI81,'supply-side CoS'!AI88,'supply-side CoS'!AI95,'supply-side CoS'!AI102,'supply-side CoS'!AI109,'supply-side CoS'!AI116,'supply-side CoS'!AI123,'supply-side CoS'!AI130,'supply-side CoS'!AI137)</f>
        <v>305.34000000000003</v>
      </c>
      <c r="AD36" s="106">
        <f>SUM('supply-side CoS'!AJ25,'supply-side CoS'!AJ32,'supply-side CoS'!AJ39,'supply-side CoS'!AJ46,'supply-side CoS'!AJ53,'supply-side CoS'!AJ60,'supply-side CoS'!AJ67,'supply-side CoS'!AJ74,'supply-side CoS'!AJ81,'supply-side CoS'!AJ88,'supply-side CoS'!AJ95,'supply-side CoS'!AJ102,'supply-side CoS'!AJ109,'supply-side CoS'!AJ116,'supply-side CoS'!AJ123,'supply-side CoS'!AJ130,'supply-side CoS'!AJ137)</f>
        <v>305.34000000000003</v>
      </c>
      <c r="AE36" s="106">
        <f>SUM('supply-side CoS'!AK25,'supply-side CoS'!AK32,'supply-side CoS'!AK39,'supply-side CoS'!AK46,'supply-side CoS'!AK53,'supply-side CoS'!AK60,'supply-side CoS'!AK67,'supply-side CoS'!AK74,'supply-side CoS'!AK81,'supply-side CoS'!AK88,'supply-side CoS'!AK95,'supply-side CoS'!AK102,'supply-side CoS'!AK109,'supply-side CoS'!AK116,'supply-side CoS'!AK123,'supply-side CoS'!AK130,'supply-side CoS'!AK137)</f>
        <v>305.34000000000003</v>
      </c>
      <c r="AF36" s="106">
        <f>SUM('supply-side CoS'!AL25,'supply-side CoS'!AL32,'supply-side CoS'!AL39,'supply-side CoS'!AL46,'supply-side CoS'!AL53,'supply-side CoS'!AL60,'supply-side CoS'!AL67,'supply-side CoS'!AL74,'supply-side CoS'!AL81,'supply-side CoS'!AL88,'supply-side CoS'!AL95,'supply-side CoS'!AL102,'supply-side CoS'!AL109,'supply-side CoS'!AL116,'supply-side CoS'!AL123,'supply-side CoS'!AL130,'supply-side CoS'!AL137)</f>
        <v>305.34000000000003</v>
      </c>
      <c r="AG36" s="106">
        <f>SUM('supply-side CoS'!AM25,'supply-side CoS'!AM32,'supply-side CoS'!AM39,'supply-side CoS'!AM46,'supply-side CoS'!AM53,'supply-side CoS'!AM60,'supply-side CoS'!AM67,'supply-side CoS'!AM74,'supply-side CoS'!AM81,'supply-side CoS'!AM88,'supply-side CoS'!AM95,'supply-side CoS'!AM102,'supply-side CoS'!AM109,'supply-side CoS'!AM116,'supply-side CoS'!AM123,'supply-side CoS'!AM130,'supply-side CoS'!AM137)</f>
        <v>305.34000000000003</v>
      </c>
      <c r="AH36" s="106">
        <f>SUM('supply-side CoS'!AN25,'supply-side CoS'!AN32,'supply-side CoS'!AN39,'supply-side CoS'!AN46,'supply-side CoS'!AN53,'supply-side CoS'!AN60,'supply-side CoS'!AN67,'supply-side CoS'!AN74,'supply-side CoS'!AN81,'supply-side CoS'!AN88,'supply-side CoS'!AN95,'supply-side CoS'!AN102,'supply-side CoS'!AN109,'supply-side CoS'!AN116,'supply-side CoS'!AN123,'supply-side CoS'!AN130,'supply-side CoS'!AN137)</f>
        <v>305.34000000000003</v>
      </c>
      <c r="AI36" s="106">
        <f>SUM('supply-side CoS'!AO25,'supply-side CoS'!AO32,'supply-side CoS'!AO39,'supply-side CoS'!AO46,'supply-side CoS'!AO53,'supply-side CoS'!AO60,'supply-side CoS'!AO67,'supply-side CoS'!AO74,'supply-side CoS'!AO81,'supply-side CoS'!AO88,'supply-side CoS'!AO95,'supply-side CoS'!AO102,'supply-side CoS'!AO109,'supply-side CoS'!AO116,'supply-side CoS'!AO123,'supply-side CoS'!AO130,'supply-side CoS'!AO137)</f>
        <v>305.34000000000003</v>
      </c>
      <c r="AJ36" s="106">
        <f>SUM('supply-side CoS'!AP25,'supply-side CoS'!AP32,'supply-side CoS'!AP39,'supply-side CoS'!AP46,'supply-side CoS'!AP53,'supply-side CoS'!AP60,'supply-side CoS'!AP67,'supply-side CoS'!AP74,'supply-side CoS'!AP81,'supply-side CoS'!AP88,'supply-side CoS'!AP95,'supply-side CoS'!AP102,'supply-side CoS'!AP109,'supply-side CoS'!AP116,'supply-side CoS'!AP123,'supply-side CoS'!AP130,'supply-side CoS'!AP137)</f>
        <v>305.34000000000003</v>
      </c>
      <c r="AK36" s="106">
        <f>SUM('supply-side CoS'!AQ25,'supply-side CoS'!AQ32,'supply-side CoS'!AQ39,'supply-side CoS'!AQ46,'supply-side CoS'!AQ53,'supply-side CoS'!AQ60,'supply-side CoS'!AQ67,'supply-side CoS'!AQ74,'supply-side CoS'!AQ81,'supply-side CoS'!AQ88,'supply-side CoS'!AQ95,'supply-side CoS'!AQ102,'supply-side CoS'!AQ109,'supply-side CoS'!AQ116,'supply-side CoS'!AQ123,'supply-side CoS'!AQ130,'supply-side CoS'!AQ137)</f>
        <v>305.34000000000003</v>
      </c>
      <c r="AL36" s="106">
        <f>SUM('supply-side CoS'!AR25,'supply-side CoS'!AR32,'supply-side CoS'!AR39,'supply-side CoS'!AR46,'supply-side CoS'!AR53,'supply-side CoS'!AR60,'supply-side CoS'!AR67,'supply-side CoS'!AR74,'supply-side CoS'!AR81,'supply-side CoS'!AR88,'supply-side CoS'!AR95,'supply-side CoS'!AR102,'supply-side CoS'!AR109,'supply-side CoS'!AR116,'supply-side CoS'!AR123,'supply-side CoS'!AR130,'supply-side CoS'!AR137)</f>
        <v>305.34000000000003</v>
      </c>
      <c r="AM36" s="106">
        <f>SUM('supply-side CoS'!AS25,'supply-side CoS'!AS32,'supply-side CoS'!AS39,'supply-side CoS'!AS46,'supply-side CoS'!AS53,'supply-side CoS'!AS60,'supply-side CoS'!AS67,'supply-side CoS'!AS74,'supply-side CoS'!AS81,'supply-side CoS'!AS88,'supply-side CoS'!AS95,'supply-side CoS'!AS102,'supply-side CoS'!AS109,'supply-side CoS'!AS116,'supply-side CoS'!AS123,'supply-side CoS'!AS130,'supply-side CoS'!AS137)</f>
        <v>305.34000000000003</v>
      </c>
      <c r="AN36" s="106">
        <f>SUM('supply-side CoS'!AT25,'supply-side CoS'!AT32,'supply-side CoS'!AT39,'supply-side CoS'!AT46,'supply-side CoS'!AT53,'supply-side CoS'!AT60,'supply-side CoS'!AT67,'supply-side CoS'!AT74,'supply-side CoS'!AT81,'supply-side CoS'!AT88,'supply-side CoS'!AT95,'supply-side CoS'!AT102,'supply-side CoS'!AT109,'supply-side CoS'!AT116,'supply-side CoS'!AT123,'supply-side CoS'!AT130,'supply-side CoS'!AT137)</f>
        <v>305.34000000000003</v>
      </c>
      <c r="AO36" s="106">
        <f>SUM('supply-side CoS'!AU25,'supply-side CoS'!AU32,'supply-side CoS'!AU39,'supply-side CoS'!AU46,'supply-side CoS'!AU53,'supply-side CoS'!AU60,'supply-side CoS'!AU67,'supply-side CoS'!AU74,'supply-side CoS'!AU81,'supply-side CoS'!AU88,'supply-side CoS'!AU95,'supply-side CoS'!AU102,'supply-side CoS'!AU109,'supply-side CoS'!AU116,'supply-side CoS'!AU123,'supply-side CoS'!AU130,'supply-side CoS'!AU137)</f>
        <v>305.34000000000003</v>
      </c>
      <c r="AP36" s="106">
        <f>SUM('supply-side CoS'!AV25,'supply-side CoS'!AV32,'supply-side CoS'!AV39,'supply-side CoS'!AV46,'supply-side CoS'!AV53,'supply-side CoS'!AV60,'supply-side CoS'!AV67,'supply-side CoS'!AV74,'supply-side CoS'!AV81,'supply-side CoS'!AV88,'supply-side CoS'!AV95,'supply-side CoS'!AV102,'supply-side CoS'!AV109,'supply-side CoS'!AV116,'supply-side CoS'!AV123,'supply-side CoS'!AV130,'supply-side CoS'!AV137)</f>
        <v>305.34000000000003</v>
      </c>
      <c r="AQ36" s="106">
        <f>SUM('supply-side CoS'!AW25,'supply-side CoS'!AW32,'supply-side CoS'!AW39,'supply-side CoS'!AW46,'supply-side CoS'!AW53,'supply-side CoS'!AW60,'supply-side CoS'!AW67,'supply-side CoS'!AW74,'supply-side CoS'!AW81,'supply-side CoS'!AW88,'supply-side CoS'!AW95,'supply-side CoS'!AW102,'supply-side CoS'!AW109,'supply-side CoS'!AW116,'supply-side CoS'!AW123,'supply-side CoS'!AW130,'supply-side CoS'!AW137)</f>
        <v>305.34000000000003</v>
      </c>
      <c r="AR36" s="106">
        <f>SUM('supply-side CoS'!AX25,'supply-side CoS'!AX32,'supply-side CoS'!AX39,'supply-side CoS'!AX46,'supply-side CoS'!AX53,'supply-side CoS'!AX60,'supply-side CoS'!AX67,'supply-side CoS'!AX74,'supply-side CoS'!AX81,'supply-side CoS'!AX88,'supply-side CoS'!AX95,'supply-side CoS'!AX102,'supply-side CoS'!AX109,'supply-side CoS'!AX116,'supply-side CoS'!AX123,'supply-side CoS'!AX130,'supply-side CoS'!AX137)</f>
        <v>305.34000000000003</v>
      </c>
      <c r="AS36" s="106">
        <f>SUM('supply-side CoS'!AY25,'supply-side CoS'!AY32,'supply-side CoS'!AY39,'supply-side CoS'!AY46,'supply-side CoS'!AY53,'supply-side CoS'!AY60,'supply-side CoS'!AY67,'supply-side CoS'!AY74,'supply-side CoS'!AY81,'supply-side CoS'!AY88,'supply-side CoS'!AY95,'supply-side CoS'!AY102,'supply-side CoS'!AY109,'supply-side CoS'!AY116,'supply-side CoS'!AY123,'supply-side CoS'!AY130,'supply-side CoS'!AY137)</f>
        <v>305.34000000000003</v>
      </c>
      <c r="AT36" s="106">
        <f>SUM('supply-side CoS'!AZ25,'supply-side CoS'!AZ32,'supply-side CoS'!AZ39,'supply-side CoS'!AZ46,'supply-side CoS'!AZ53,'supply-side CoS'!AZ60,'supply-side CoS'!AZ67,'supply-side CoS'!AZ74,'supply-side CoS'!AZ81,'supply-side CoS'!AZ88,'supply-side CoS'!AZ95,'supply-side CoS'!AZ102,'supply-side CoS'!AZ109,'supply-side CoS'!AZ116,'supply-side CoS'!AZ123,'supply-side CoS'!AZ130,'supply-side CoS'!AZ137)</f>
        <v>305.34000000000003</v>
      </c>
      <c r="AU36" s="106">
        <f>SUM('supply-side CoS'!BA25,'supply-side CoS'!BA32,'supply-side CoS'!BA39,'supply-side CoS'!BA46,'supply-side CoS'!BA53,'supply-side CoS'!BA60,'supply-side CoS'!BA67,'supply-side CoS'!BA74,'supply-side CoS'!BA81,'supply-side CoS'!BA88,'supply-side CoS'!BA95,'supply-side CoS'!BA102,'supply-side CoS'!BA109,'supply-side CoS'!BA116,'supply-side CoS'!BA123,'supply-side CoS'!BA130,'supply-side CoS'!BA137)</f>
        <v>305.34000000000003</v>
      </c>
      <c r="AV36" s="106">
        <f>SUM('supply-side CoS'!BB25,'supply-side CoS'!BB32,'supply-side CoS'!BB39,'supply-side CoS'!BB46,'supply-side CoS'!BB53,'supply-side CoS'!BB60,'supply-side CoS'!BB67,'supply-side CoS'!BB74,'supply-side CoS'!BB81,'supply-side CoS'!BB88,'supply-side CoS'!BB95,'supply-side CoS'!BB102,'supply-side CoS'!BB109,'supply-side CoS'!BB116,'supply-side CoS'!BB123,'supply-side CoS'!BB130,'supply-side CoS'!BB137)</f>
        <v>305.34000000000003</v>
      </c>
      <c r="AW36" s="106">
        <f>SUM('supply-side CoS'!BC25,'supply-side CoS'!BC32,'supply-side CoS'!BC39,'supply-side CoS'!BC46,'supply-side CoS'!BC53,'supply-side CoS'!BC60,'supply-side CoS'!BC67,'supply-side CoS'!BC74,'supply-side CoS'!BC81,'supply-side CoS'!BC88,'supply-side CoS'!BC95,'supply-side CoS'!BC102,'supply-side CoS'!BC109,'supply-side CoS'!BC116,'supply-side CoS'!BC123,'supply-side CoS'!BC130,'supply-side CoS'!BC137)</f>
        <v>305.34000000000003</v>
      </c>
      <c r="AX36" s="106">
        <f>SUM('supply-side CoS'!BD25,'supply-side CoS'!BD32,'supply-side CoS'!BD39,'supply-side CoS'!BD46,'supply-side CoS'!BD53,'supply-side CoS'!BD60,'supply-side CoS'!BD67,'supply-side CoS'!BD74,'supply-side CoS'!BD81,'supply-side CoS'!BD88,'supply-side CoS'!BD95,'supply-side CoS'!BD102,'supply-side CoS'!BD109,'supply-side CoS'!BD116,'supply-side CoS'!BD123,'supply-side CoS'!BD130,'supply-side CoS'!BD137)</f>
        <v>305.34000000000003</v>
      </c>
      <c r="AY36" s="106">
        <f>SUM('supply-side CoS'!BE25,'supply-side CoS'!BE32,'supply-side CoS'!BE39,'supply-side CoS'!BE46,'supply-side CoS'!BE53,'supply-side CoS'!BE60,'supply-side CoS'!BE67,'supply-side CoS'!BE74,'supply-side CoS'!BE81,'supply-side CoS'!BE88,'supply-side CoS'!BE95,'supply-side CoS'!BE102,'supply-side CoS'!BE109,'supply-side CoS'!BE116,'supply-side CoS'!BE123,'supply-side CoS'!BE130,'supply-side CoS'!BE137)</f>
        <v>305.34000000000003</v>
      </c>
      <c r="AZ36" s="106">
        <f>SUM('supply-side CoS'!BF25,'supply-side CoS'!BF32,'supply-side CoS'!BF39,'supply-side CoS'!BF46,'supply-side CoS'!BF53,'supply-side CoS'!BF60,'supply-side CoS'!BF67,'supply-side CoS'!BF74,'supply-side CoS'!BF81,'supply-side CoS'!BF88,'supply-side CoS'!BF95,'supply-side CoS'!BF102,'supply-side CoS'!BF109,'supply-side CoS'!BF116,'supply-side CoS'!BF123,'supply-side CoS'!BF130,'supply-side CoS'!BF137)</f>
        <v>305.34000000000003</v>
      </c>
      <c r="BA36" s="106">
        <f>SUM('supply-side CoS'!BG25,'supply-side CoS'!BG32,'supply-side CoS'!BG39,'supply-side CoS'!BG46,'supply-side CoS'!BG53,'supply-side CoS'!BG60,'supply-side CoS'!BG67,'supply-side CoS'!BG74,'supply-side CoS'!BG81,'supply-side CoS'!BG88,'supply-side CoS'!BG95,'supply-side CoS'!BG102,'supply-side CoS'!BG109,'supply-side CoS'!BG116,'supply-side CoS'!BG123,'supply-side CoS'!BG130,'supply-side CoS'!BG137)</f>
        <v>305.34000000000003</v>
      </c>
      <c r="BB36" s="106">
        <f>SUM('supply-side CoS'!BH25,'supply-side CoS'!BH32,'supply-side CoS'!BH39,'supply-side CoS'!BH46,'supply-side CoS'!BH53,'supply-side CoS'!BH60,'supply-side CoS'!BH67,'supply-side CoS'!BH74,'supply-side CoS'!BH81,'supply-side CoS'!BH88,'supply-side CoS'!BH95,'supply-side CoS'!BH102,'supply-side CoS'!BH109,'supply-side CoS'!BH116,'supply-side CoS'!BH123,'supply-side CoS'!BH130,'supply-side CoS'!BH137)</f>
        <v>305.34000000000003</v>
      </c>
      <c r="BC36" s="106">
        <f>SUM('supply-side CoS'!BI25,'supply-side CoS'!BI32,'supply-side CoS'!BI39,'supply-side CoS'!BI46,'supply-side CoS'!BI53,'supply-side CoS'!BI60,'supply-side CoS'!BI67,'supply-side CoS'!BI74,'supply-side CoS'!BI81,'supply-side CoS'!BI88,'supply-side CoS'!BI95,'supply-side CoS'!BI102,'supply-side CoS'!BI109,'supply-side CoS'!BI116,'supply-side CoS'!BI123,'supply-side CoS'!BI130,'supply-side CoS'!BI137)</f>
        <v>305.34000000000003</v>
      </c>
      <c r="BD36" s="106">
        <f>SUM('supply-side CoS'!BJ25,'supply-side CoS'!BJ32,'supply-side CoS'!BJ39,'supply-side CoS'!BJ46,'supply-side CoS'!BJ53,'supply-side CoS'!BJ60,'supply-side CoS'!BJ67,'supply-side CoS'!BJ74,'supply-side CoS'!BJ81,'supply-side CoS'!BJ88,'supply-side CoS'!BJ95,'supply-side CoS'!BJ102,'supply-side CoS'!BJ109,'supply-side CoS'!BJ116,'supply-side CoS'!BJ123,'supply-side CoS'!BJ130,'supply-side CoS'!BJ137)</f>
        <v>305.34000000000003</v>
      </c>
      <c r="BE36" s="106">
        <f>SUM('supply-side CoS'!BK25,'supply-side CoS'!BK32,'supply-side CoS'!BK39,'supply-side CoS'!BK46,'supply-side CoS'!BK53,'supply-side CoS'!BK60,'supply-side CoS'!BK67,'supply-side CoS'!BK74,'supply-side CoS'!BK81,'supply-side CoS'!BK88,'supply-side CoS'!BK95,'supply-side CoS'!BK102,'supply-side CoS'!BK109,'supply-side CoS'!BK116,'supply-side CoS'!BK123,'supply-side CoS'!BK130,'supply-side CoS'!BK137)</f>
        <v>305.34000000000003</v>
      </c>
      <c r="BF36" s="106">
        <f>SUM('supply-side CoS'!BL25,'supply-side CoS'!BL32,'supply-side CoS'!BL39,'supply-side CoS'!BL46,'supply-side CoS'!BL53,'supply-side CoS'!BL60,'supply-side CoS'!BL67,'supply-side CoS'!BL74,'supply-side CoS'!BL81,'supply-side CoS'!BL88,'supply-side CoS'!BL95,'supply-side CoS'!BL102,'supply-side CoS'!BL109,'supply-side CoS'!BL116,'supply-side CoS'!BL123,'supply-side CoS'!BL130,'supply-side CoS'!BL137)</f>
        <v>305.34000000000003</v>
      </c>
      <c r="BG36" s="106">
        <f>SUM('supply-side CoS'!BM25,'supply-side CoS'!BM32,'supply-side CoS'!BM39,'supply-side CoS'!BM46,'supply-side CoS'!BM53,'supply-side CoS'!BM60,'supply-side CoS'!BM67,'supply-side CoS'!BM74,'supply-side CoS'!BM81,'supply-side CoS'!BM88,'supply-side CoS'!BM95,'supply-side CoS'!BM102,'supply-side CoS'!BM109,'supply-side CoS'!BM116,'supply-side CoS'!BM123,'supply-side CoS'!BM130,'supply-side CoS'!BM137)</f>
        <v>305.34000000000003</v>
      </c>
      <c r="BH36" s="106">
        <f>SUM('supply-side CoS'!BN25,'supply-side CoS'!BN32,'supply-side CoS'!BN39,'supply-side CoS'!BN46,'supply-side CoS'!BN53,'supply-side CoS'!BN60,'supply-side CoS'!BN67,'supply-side CoS'!BN74,'supply-side CoS'!BN81,'supply-side CoS'!BN88,'supply-side CoS'!BN95,'supply-side CoS'!BN102,'supply-side CoS'!BN109,'supply-side CoS'!BN116,'supply-side CoS'!BN123,'supply-side CoS'!BN130,'supply-side CoS'!BN137)</f>
        <v>305.34000000000003</v>
      </c>
      <c r="BI36" s="106">
        <f>SUM('supply-side CoS'!BO25,'supply-side CoS'!BO32,'supply-side CoS'!BO39,'supply-side CoS'!BO46,'supply-side CoS'!BO53,'supply-side CoS'!BO60,'supply-side CoS'!BO67,'supply-side CoS'!BO74,'supply-side CoS'!BO81,'supply-side CoS'!BO88,'supply-side CoS'!BO95,'supply-side CoS'!BO102,'supply-side CoS'!BO109,'supply-side CoS'!BO116,'supply-side CoS'!BO123,'supply-side CoS'!BO130,'supply-side CoS'!BO137)</f>
        <v>305.34000000000003</v>
      </c>
      <c r="BJ36" s="106">
        <f>SUM('supply-side CoS'!BP25,'supply-side CoS'!BP32,'supply-side CoS'!BP39,'supply-side CoS'!BP46,'supply-side CoS'!BP53,'supply-side CoS'!BP60,'supply-side CoS'!BP67,'supply-side CoS'!BP74,'supply-side CoS'!BP81,'supply-side CoS'!BP88,'supply-side CoS'!BP95,'supply-side CoS'!BP102,'supply-side CoS'!BP109,'supply-side CoS'!BP116,'supply-side CoS'!BP123,'supply-side CoS'!BP130,'supply-side CoS'!BP137)</f>
        <v>305.34000000000003</v>
      </c>
      <c r="BK36" s="106">
        <f>SUM('supply-side CoS'!BQ25,'supply-side CoS'!BQ32,'supply-side CoS'!BQ39,'supply-side CoS'!BQ46,'supply-side CoS'!BQ53,'supply-side CoS'!BQ60,'supply-side CoS'!BQ67,'supply-side CoS'!BQ74,'supply-side CoS'!BQ81,'supply-side CoS'!BQ88,'supply-side CoS'!BQ95,'supply-side CoS'!BQ102,'supply-side CoS'!BQ109,'supply-side CoS'!BQ116,'supply-side CoS'!BQ123,'supply-side CoS'!BQ130,'supply-side CoS'!BQ137)</f>
        <v>305.34000000000003</v>
      </c>
      <c r="BL36" s="106">
        <f>SUM('supply-side CoS'!BR25,'supply-side CoS'!BR32,'supply-side CoS'!BR39,'supply-side CoS'!BR46,'supply-side CoS'!BR53,'supply-side CoS'!BR60,'supply-side CoS'!BR67,'supply-side CoS'!BR74,'supply-side CoS'!BR81,'supply-side CoS'!BR88,'supply-side CoS'!BR95,'supply-side CoS'!BR102,'supply-side CoS'!BR109,'supply-side CoS'!BR116,'supply-side CoS'!BR123,'supply-side CoS'!BR130,'supply-side CoS'!BR137)</f>
        <v>305.34000000000003</v>
      </c>
      <c r="BM36" s="106">
        <f>SUM('supply-side CoS'!BS25,'supply-side CoS'!BS32,'supply-side CoS'!BS39,'supply-side CoS'!BS46,'supply-side CoS'!BS53,'supply-side CoS'!BS60,'supply-side CoS'!BS67,'supply-side CoS'!BS74,'supply-side CoS'!BS81,'supply-side CoS'!BS88,'supply-side CoS'!BS95,'supply-side CoS'!BS102,'supply-side CoS'!BS109,'supply-side CoS'!BS116,'supply-side CoS'!BS123,'supply-side CoS'!BS130,'supply-side CoS'!BS137)</f>
        <v>305.34000000000003</v>
      </c>
      <c r="BN36" s="106">
        <f>SUM('supply-side CoS'!BT25,'supply-side CoS'!BT32,'supply-side CoS'!BT39,'supply-side CoS'!BT46,'supply-side CoS'!BT53,'supply-side CoS'!BT60,'supply-side CoS'!BT67,'supply-side CoS'!BT74,'supply-side CoS'!BT81,'supply-side CoS'!BT88,'supply-side CoS'!BT95,'supply-side CoS'!BT102,'supply-side CoS'!BT109,'supply-side CoS'!BT116,'supply-side CoS'!BT123,'supply-side CoS'!BT130,'supply-side CoS'!BT137)</f>
        <v>305.34000000000003</v>
      </c>
      <c r="BO36" s="106">
        <f>SUM('supply-side CoS'!BU25,'supply-side CoS'!BU32,'supply-side CoS'!BU39,'supply-side CoS'!BU46,'supply-side CoS'!BU53,'supply-side CoS'!BU60,'supply-side CoS'!BU67,'supply-side CoS'!BU74,'supply-side CoS'!BU81,'supply-side CoS'!BU88,'supply-side CoS'!BU95,'supply-side CoS'!BU102,'supply-side CoS'!BU109,'supply-side CoS'!BU116,'supply-side CoS'!BU123,'supply-side CoS'!BU130,'supply-side CoS'!BU137)</f>
        <v>305.34000000000003</v>
      </c>
      <c r="BP36" s="106">
        <f>SUM('supply-side CoS'!BV25,'supply-side CoS'!BV32,'supply-side CoS'!BV39,'supply-side CoS'!BV46,'supply-side CoS'!BV53,'supply-side CoS'!BV60,'supply-side CoS'!BV67,'supply-side CoS'!BV74,'supply-side CoS'!BV81,'supply-side CoS'!BV88,'supply-side CoS'!BV95,'supply-side CoS'!BV102,'supply-side CoS'!BV109,'supply-side CoS'!BV116,'supply-side CoS'!BV123,'supply-side CoS'!BV130,'supply-side CoS'!BV137)</f>
        <v>305.34000000000003</v>
      </c>
      <c r="BQ36" s="106">
        <f>SUM('supply-side CoS'!BW25,'supply-side CoS'!BW32,'supply-side CoS'!BW39,'supply-side CoS'!BW46,'supply-side CoS'!BW53,'supply-side CoS'!BW60,'supply-side CoS'!BW67,'supply-side CoS'!BW74,'supply-side CoS'!BW81,'supply-side CoS'!BW88,'supply-side CoS'!BW95,'supply-side CoS'!BW102,'supply-side CoS'!BW109,'supply-side CoS'!BW116,'supply-side CoS'!BW123,'supply-side CoS'!BW130,'supply-side CoS'!BW137)</f>
        <v>305.34000000000003</v>
      </c>
      <c r="BR36" s="106">
        <f>SUM('supply-side CoS'!BX25,'supply-side CoS'!BX32,'supply-side CoS'!BX39,'supply-side CoS'!BX46,'supply-side CoS'!BX53,'supply-side CoS'!BX60,'supply-side CoS'!BX67,'supply-side CoS'!BX74,'supply-side CoS'!BX81,'supply-side CoS'!BX88,'supply-side CoS'!BX95,'supply-side CoS'!BX102,'supply-side CoS'!BX109,'supply-side CoS'!BX116,'supply-side CoS'!BX123,'supply-side CoS'!BX130,'supply-side CoS'!BX137)</f>
        <v>305.34000000000003</v>
      </c>
      <c r="BS36" s="106">
        <f>SUM('supply-side CoS'!BY25,'supply-side CoS'!BY32,'supply-side CoS'!BY39,'supply-side CoS'!BY46,'supply-side CoS'!BY53,'supply-side CoS'!BY60,'supply-side CoS'!BY67,'supply-side CoS'!BY74,'supply-side CoS'!BY81,'supply-side CoS'!BY88,'supply-side CoS'!BY95,'supply-side CoS'!BY102,'supply-side CoS'!BY109,'supply-side CoS'!BY116,'supply-side CoS'!BY123,'supply-side CoS'!BY130,'supply-side CoS'!BY137)</f>
        <v>305.34000000000003</v>
      </c>
      <c r="BT36" s="106">
        <f>SUM('supply-side CoS'!BZ25,'supply-side CoS'!BZ32,'supply-side CoS'!BZ39,'supply-side CoS'!BZ46,'supply-side CoS'!BZ53,'supply-side CoS'!BZ60,'supply-side CoS'!BZ67,'supply-side CoS'!BZ74,'supply-side CoS'!BZ81,'supply-side CoS'!BZ88,'supply-side CoS'!BZ95,'supply-side CoS'!BZ102,'supply-side CoS'!BZ109,'supply-side CoS'!BZ116,'supply-side CoS'!BZ123,'supply-side CoS'!BZ130,'supply-side CoS'!BZ137)</f>
        <v>305.34000000000003</v>
      </c>
      <c r="BU36" s="106">
        <f>SUM('supply-side CoS'!CA25,'supply-side CoS'!CA32,'supply-side CoS'!CA39,'supply-side CoS'!CA46,'supply-side CoS'!CA53,'supply-side CoS'!CA60,'supply-side CoS'!CA67,'supply-side CoS'!CA74,'supply-side CoS'!CA81,'supply-side CoS'!CA88,'supply-side CoS'!CA95,'supply-side CoS'!CA102,'supply-side CoS'!CA109,'supply-side CoS'!CA116,'supply-side CoS'!CA123,'supply-side CoS'!CA130,'supply-side CoS'!CA137)</f>
        <v>305.34000000000003</v>
      </c>
      <c r="BV36" s="106">
        <f>SUM('supply-side CoS'!CB25,'supply-side CoS'!CB32,'supply-side CoS'!CB39,'supply-side CoS'!CB46,'supply-side CoS'!CB53,'supply-side CoS'!CB60,'supply-side CoS'!CB67,'supply-side CoS'!CB74,'supply-side CoS'!CB81,'supply-side CoS'!CB88,'supply-side CoS'!CB95,'supply-side CoS'!CB102,'supply-side CoS'!CB109,'supply-side CoS'!CB116,'supply-side CoS'!CB123,'supply-side CoS'!CB130,'supply-side CoS'!CB137)</f>
        <v>305.34000000000003</v>
      </c>
      <c r="BW36" s="106">
        <f>SUM('supply-side CoS'!CC25,'supply-side CoS'!CC32,'supply-side CoS'!CC39,'supply-side CoS'!CC46,'supply-side CoS'!CC53,'supply-side CoS'!CC60,'supply-side CoS'!CC67,'supply-side CoS'!CC74,'supply-side CoS'!CC81,'supply-side CoS'!CC88,'supply-side CoS'!CC95,'supply-side CoS'!CC102,'supply-side CoS'!CC109,'supply-side CoS'!CC116,'supply-side CoS'!CC123,'supply-side CoS'!CC130,'supply-side CoS'!CC137)</f>
        <v>305.34000000000003</v>
      </c>
      <c r="BX36" s="106">
        <f>SUM('supply-side CoS'!CD25,'supply-side CoS'!CD32,'supply-side CoS'!CD39,'supply-side CoS'!CD46,'supply-side CoS'!CD53,'supply-side CoS'!CD60,'supply-side CoS'!CD67,'supply-side CoS'!CD74,'supply-side CoS'!CD81,'supply-side CoS'!CD88,'supply-side CoS'!CD95,'supply-side CoS'!CD102,'supply-side CoS'!CD109,'supply-side CoS'!CD116,'supply-side CoS'!CD123,'supply-side CoS'!CD130,'supply-side CoS'!CD137)</f>
        <v>305.34000000000003</v>
      </c>
      <c r="BY36" s="106">
        <f>SUM('supply-side CoS'!CE25,'supply-side CoS'!CE32,'supply-side CoS'!CE39,'supply-side CoS'!CE46,'supply-side CoS'!CE53,'supply-side CoS'!CE60,'supply-side CoS'!CE67,'supply-side CoS'!CE74,'supply-side CoS'!CE81,'supply-side CoS'!CE88,'supply-side CoS'!CE95,'supply-side CoS'!CE102,'supply-side CoS'!CE109,'supply-side CoS'!CE116,'supply-side CoS'!CE123,'supply-side CoS'!CE130,'supply-side CoS'!CE137)</f>
        <v>305.34000000000003</v>
      </c>
      <c r="BZ36" s="106">
        <f>SUM('supply-side CoS'!CF25,'supply-side CoS'!CF32,'supply-side CoS'!CF39,'supply-side CoS'!CF46,'supply-side CoS'!CF53,'supply-side CoS'!CF60,'supply-side CoS'!CF67,'supply-side CoS'!CF74,'supply-side CoS'!CF81,'supply-side CoS'!CF88,'supply-side CoS'!CF95,'supply-side CoS'!CF102,'supply-side CoS'!CF109,'supply-side CoS'!CF116,'supply-side CoS'!CF123,'supply-side CoS'!CF130,'supply-side CoS'!CF137)</f>
        <v>305.34000000000003</v>
      </c>
      <c r="CA36" s="106">
        <f>SUM('supply-side CoS'!CG25,'supply-side CoS'!CG32,'supply-side CoS'!CG39,'supply-side CoS'!CG46,'supply-side CoS'!CG53,'supply-side CoS'!CG60,'supply-side CoS'!CG67,'supply-side CoS'!CG74,'supply-side CoS'!CG81,'supply-side CoS'!CG88,'supply-side CoS'!CG95,'supply-side CoS'!CG102,'supply-side CoS'!CG109,'supply-side CoS'!CG116,'supply-side CoS'!CG123,'supply-side CoS'!CG130,'supply-side CoS'!CG137)</f>
        <v>305.34000000000003</v>
      </c>
      <c r="CB36" s="106">
        <f>SUM('supply-side CoS'!CH25,'supply-side CoS'!CH32,'supply-side CoS'!CH39,'supply-side CoS'!CH46,'supply-side CoS'!CH53,'supply-side CoS'!CH60,'supply-side CoS'!CH67,'supply-side CoS'!CH74,'supply-side CoS'!CH81,'supply-side CoS'!CH88,'supply-side CoS'!CH95,'supply-side CoS'!CH102,'supply-side CoS'!CH109,'supply-side CoS'!CH116,'supply-side CoS'!CH123,'supply-side CoS'!CH130,'supply-side CoS'!CH137)</f>
        <v>305.34000000000003</v>
      </c>
    </row>
    <row r="37" spans="1:83" x14ac:dyDescent="0.2">
      <c r="A37" s="3" t="s">
        <v>308</v>
      </c>
      <c r="B37" s="3"/>
      <c r="C37" s="3"/>
      <c r="D37" s="82">
        <f>'DSM CoS'!I39</f>
        <v>31.080000000000002</v>
      </c>
      <c r="E37" s="82">
        <f>'DSM CoS'!J39</f>
        <v>51.06</v>
      </c>
      <c r="F37" s="82">
        <f>'DSM CoS'!K39</f>
        <v>98.81</v>
      </c>
      <c r="G37" s="82">
        <f>'DSM CoS'!L39</f>
        <v>174.32</v>
      </c>
      <c r="H37" s="82">
        <f>'DSM CoS'!M39</f>
        <v>318.72000000000003</v>
      </c>
      <c r="I37" s="82">
        <f>'DSM CoS'!N39</f>
        <v>467.57000000000005</v>
      </c>
      <c r="J37" s="82">
        <f>'DSM CoS'!O39</f>
        <v>565.31000000000006</v>
      </c>
      <c r="K37" s="82">
        <f>'DSM CoS'!P39</f>
        <v>635.27</v>
      </c>
      <c r="L37" s="82">
        <f>'DSM CoS'!Q39</f>
        <v>691.91000000000008</v>
      </c>
      <c r="M37" s="82">
        <f>'DSM CoS'!R39</f>
        <v>699.67000000000007</v>
      </c>
      <c r="N37" s="82">
        <f>'DSM CoS'!S39</f>
        <v>872.99</v>
      </c>
      <c r="O37" s="82">
        <f>'DSM CoS'!T39</f>
        <v>852.98</v>
      </c>
      <c r="P37" s="82">
        <f>'DSM CoS'!U39</f>
        <v>910.75</v>
      </c>
      <c r="Q37" s="82">
        <f>'DSM CoS'!V39</f>
        <v>969.63000000000011</v>
      </c>
      <c r="R37" s="82">
        <f>'DSM CoS'!W39</f>
        <v>1081.8499999999999</v>
      </c>
      <c r="S37" s="82">
        <f>'DSM CoS'!X39</f>
        <v>1188.51</v>
      </c>
      <c r="T37" s="82">
        <f>'DSM CoS'!Y39</f>
        <v>1174.0700000000002</v>
      </c>
      <c r="U37" s="82">
        <f>'DSM CoS'!Z39</f>
        <v>1202.93</v>
      </c>
      <c r="V37" s="82">
        <f>'DSM CoS'!AA39</f>
        <v>1227.3600000000001</v>
      </c>
      <c r="W37" s="82">
        <f>'DSM CoS'!AB39</f>
        <v>1335.14</v>
      </c>
      <c r="X37" s="82">
        <f>'DSM CoS'!AC39</f>
        <v>1361.79</v>
      </c>
      <c r="Y37" s="82">
        <f>'DSM CoS'!AD39</f>
        <v>1383.99</v>
      </c>
      <c r="Z37" s="82">
        <f>'DSM CoS'!AE39</f>
        <v>1398.42</v>
      </c>
      <c r="AA37" s="82">
        <f>'DSM CoS'!AF39</f>
        <v>1407.3000000000002</v>
      </c>
      <c r="AB37" s="82">
        <f>'DSM CoS'!AG39</f>
        <v>1413.96</v>
      </c>
      <c r="AC37" s="82">
        <f>'DSM CoS'!AH39</f>
        <v>1426.17</v>
      </c>
      <c r="AD37" s="82">
        <f>'DSM CoS'!AI39</f>
        <v>1445.04</v>
      </c>
      <c r="AE37" s="82">
        <f>'DSM CoS'!AJ39</f>
        <v>1445.04</v>
      </c>
      <c r="AF37" s="82">
        <f>'DSM CoS'!AK39</f>
        <v>1445.04</v>
      </c>
      <c r="AG37" s="82">
        <f>'DSM CoS'!AL39</f>
        <v>1445.04</v>
      </c>
      <c r="AH37" s="82">
        <f>'DSM CoS'!AM39</f>
        <v>1445.04</v>
      </c>
      <c r="AI37" s="82">
        <f>'DSM CoS'!AN39</f>
        <v>1445.04</v>
      </c>
      <c r="AJ37" s="82">
        <f>'DSM CoS'!AO39</f>
        <v>1445.04</v>
      </c>
      <c r="AK37" s="82">
        <f>'DSM CoS'!AP39</f>
        <v>1445.04</v>
      </c>
      <c r="AL37" s="82">
        <f>'DSM CoS'!AQ39</f>
        <v>1445.04</v>
      </c>
      <c r="AM37" s="82">
        <f>'DSM CoS'!AR39</f>
        <v>1445.04</v>
      </c>
      <c r="AN37" s="82">
        <f>'DSM CoS'!AS39</f>
        <v>1445.04</v>
      </c>
      <c r="AO37" s="82">
        <f>'DSM CoS'!AT39</f>
        <v>1445.04</v>
      </c>
      <c r="AP37" s="82">
        <f>'DSM CoS'!AU39</f>
        <v>1445.04</v>
      </c>
      <c r="AQ37" s="82">
        <f>'DSM CoS'!AV39</f>
        <v>1445.04</v>
      </c>
      <c r="AR37" s="82">
        <f>'DSM CoS'!AW39</f>
        <v>1445.04</v>
      </c>
      <c r="AS37" s="82">
        <f>'DSM CoS'!AX39</f>
        <v>1445.04</v>
      </c>
      <c r="AT37" s="82">
        <f>'DSM CoS'!AY39</f>
        <v>1445.04</v>
      </c>
      <c r="AU37" s="82">
        <f>'DSM CoS'!AZ39</f>
        <v>1445.04</v>
      </c>
      <c r="AV37" s="82">
        <f>'DSM CoS'!BA39</f>
        <v>1445.04</v>
      </c>
      <c r="AW37" s="82">
        <f>'DSM CoS'!BB39</f>
        <v>1445.04</v>
      </c>
      <c r="AX37" s="82">
        <f>'DSM CoS'!BC39</f>
        <v>1445.04</v>
      </c>
      <c r="AY37" s="82">
        <f>'DSM CoS'!BD39</f>
        <v>1445.04</v>
      </c>
      <c r="AZ37" s="82">
        <f>'DSM CoS'!BE39</f>
        <v>1445.04</v>
      </c>
      <c r="BA37" s="82">
        <f>'DSM CoS'!BF39</f>
        <v>1445.04</v>
      </c>
      <c r="BB37" s="82">
        <f>'DSM CoS'!BG39</f>
        <v>1445.04</v>
      </c>
      <c r="BC37" s="82">
        <f>'DSM CoS'!BH39</f>
        <v>1445.04</v>
      </c>
      <c r="BD37" s="82">
        <f>'DSM CoS'!BI39</f>
        <v>1445.04</v>
      </c>
      <c r="BE37" s="82">
        <f>'DSM CoS'!BJ39</f>
        <v>1445.04</v>
      </c>
      <c r="BF37" s="82">
        <f>'DSM CoS'!BK39</f>
        <v>1445.04</v>
      </c>
      <c r="BG37" s="82">
        <f>'DSM CoS'!BL39</f>
        <v>1445.04</v>
      </c>
      <c r="BH37" s="82">
        <f>'DSM CoS'!BM39</f>
        <v>1445.04</v>
      </c>
      <c r="BI37" s="82">
        <f>'DSM CoS'!BN39</f>
        <v>1445.04</v>
      </c>
      <c r="BJ37" s="82">
        <f>'DSM CoS'!BO39</f>
        <v>1445.04</v>
      </c>
      <c r="BK37" s="82">
        <f>'DSM CoS'!BP39</f>
        <v>1445.04</v>
      </c>
      <c r="BL37" s="82">
        <f>'DSM CoS'!BQ39</f>
        <v>1445.04</v>
      </c>
      <c r="BM37" s="82">
        <f>'DSM CoS'!BR39</f>
        <v>1445.04</v>
      </c>
      <c r="BN37" s="82">
        <f>'DSM CoS'!BS39</f>
        <v>1445.04</v>
      </c>
      <c r="BO37" s="82">
        <f>'DSM CoS'!BT39</f>
        <v>1445.04</v>
      </c>
      <c r="BP37" s="82">
        <f>'DSM CoS'!BU39</f>
        <v>1445.04</v>
      </c>
      <c r="BQ37" s="82">
        <f>'DSM CoS'!BV39</f>
        <v>1445.04</v>
      </c>
      <c r="BR37" s="82">
        <f>'DSM CoS'!BW39</f>
        <v>1445.04</v>
      </c>
      <c r="BS37" s="82">
        <f>'DSM CoS'!BX39</f>
        <v>1445.04</v>
      </c>
      <c r="BT37" s="82">
        <f>'DSM CoS'!BY39</f>
        <v>1445.04</v>
      </c>
      <c r="BU37" s="82">
        <f>'DSM CoS'!BZ39</f>
        <v>1445.04</v>
      </c>
      <c r="BV37" s="82">
        <f>'DSM CoS'!CA39</f>
        <v>1445.04</v>
      </c>
      <c r="BW37" s="82">
        <f>'DSM CoS'!CB39</f>
        <v>1445.04</v>
      </c>
      <c r="BX37" s="82">
        <f>'DSM CoS'!CC39</f>
        <v>1445.04</v>
      </c>
      <c r="BY37" s="82">
        <f>'DSM CoS'!CD39</f>
        <v>1445.04</v>
      </c>
      <c r="BZ37" s="82">
        <f>'DSM CoS'!CE39</f>
        <v>1445.04</v>
      </c>
      <c r="CA37" s="82">
        <f>'DSM CoS'!CF39</f>
        <v>1445.04</v>
      </c>
      <c r="CB37" s="82">
        <f>'DSM CoS'!CG39</f>
        <v>1445.04</v>
      </c>
    </row>
    <row r="38" spans="1:83" s="62" customFormat="1" x14ac:dyDescent="0.2">
      <c r="A38" s="130" t="s">
        <v>343</v>
      </c>
      <c r="B38" s="130"/>
      <c r="C38" s="130"/>
      <c r="D38" s="139"/>
      <c r="E38" s="139"/>
      <c r="F38" s="139"/>
      <c r="G38" s="139"/>
      <c r="H38" s="139"/>
      <c r="I38" s="139"/>
      <c r="J38" s="139"/>
      <c r="K38" s="139">
        <v>100</v>
      </c>
      <c r="L38" s="139">
        <v>100</v>
      </c>
      <c r="M38" s="139">
        <v>51</v>
      </c>
      <c r="N38" s="139">
        <v>97</v>
      </c>
      <c r="O38" s="139">
        <v>100</v>
      </c>
      <c r="P38" s="139">
        <v>29</v>
      </c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</row>
    <row r="39" spans="1:83" s="62" customFormat="1" x14ac:dyDescent="0.2">
      <c r="A39" s="130" t="s">
        <v>347</v>
      </c>
      <c r="B39" s="130"/>
      <c r="C39" s="130"/>
      <c r="D39" s="139"/>
      <c r="E39" s="139"/>
      <c r="F39" s="139"/>
      <c r="G39" s="139"/>
      <c r="H39" s="139"/>
      <c r="I39" s="139"/>
      <c r="J39" s="139"/>
      <c r="K39" s="139">
        <v>87</v>
      </c>
      <c r="L39" s="139">
        <v>225</v>
      </c>
      <c r="M39" s="139"/>
      <c r="N39" s="139"/>
      <c r="O39" s="139">
        <v>87</v>
      </c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</row>
    <row r="40" spans="1:83" x14ac:dyDescent="0.2">
      <c r="A40" s="3" t="s">
        <v>309</v>
      </c>
      <c r="B40" s="3"/>
      <c r="C40" s="3"/>
      <c r="D40" s="110">
        <f>SUM(D35:D39)</f>
        <v>31.080000000000002</v>
      </c>
      <c r="E40" s="110">
        <f t="shared" ref="E40:BP40" si="84">SUM(E35:E39)</f>
        <v>51.06</v>
      </c>
      <c r="F40" s="110">
        <f t="shared" si="84"/>
        <v>98.81</v>
      </c>
      <c r="G40" s="110">
        <f t="shared" si="84"/>
        <v>174.32</v>
      </c>
      <c r="H40" s="110">
        <f t="shared" si="84"/>
        <v>318.72000000000003</v>
      </c>
      <c r="I40" s="110">
        <f t="shared" si="84"/>
        <v>467.57000000000005</v>
      </c>
      <c r="J40" s="110">
        <f t="shared" si="84"/>
        <v>565.31000000000006</v>
      </c>
      <c r="K40" s="110">
        <f t="shared" si="84"/>
        <v>0.26999999999998181</v>
      </c>
      <c r="L40" s="110">
        <f t="shared" si="84"/>
        <v>-8.9999999999918145E-2</v>
      </c>
      <c r="M40" s="110">
        <f t="shared" si="84"/>
        <v>-0.32999999999992724</v>
      </c>
      <c r="N40" s="110">
        <f t="shared" si="84"/>
        <v>-9.9999999999909051E-3</v>
      </c>
      <c r="O40" s="110">
        <f t="shared" si="84"/>
        <v>-1.999999999998181E-2</v>
      </c>
      <c r="P40" s="110">
        <f t="shared" si="84"/>
        <v>0.30999999999994543</v>
      </c>
      <c r="Q40" s="110">
        <f t="shared" si="84"/>
        <v>69.970000000000141</v>
      </c>
      <c r="R40" s="110">
        <f t="shared" si="84"/>
        <v>242.18999999999994</v>
      </c>
      <c r="S40" s="110">
        <f t="shared" si="84"/>
        <v>348.85</v>
      </c>
      <c r="T40" s="110">
        <f t="shared" si="84"/>
        <v>334.4100000000002</v>
      </c>
      <c r="U40" s="110">
        <f t="shared" si="84"/>
        <v>363.2700000000001</v>
      </c>
      <c r="V40" s="110">
        <f t="shared" si="84"/>
        <v>387.70000000000016</v>
      </c>
      <c r="W40" s="110">
        <f t="shared" si="84"/>
        <v>495.48000000000013</v>
      </c>
      <c r="X40" s="110">
        <f t="shared" si="84"/>
        <v>522.13</v>
      </c>
      <c r="Y40" s="110">
        <f t="shared" si="84"/>
        <v>544.33000000000004</v>
      </c>
      <c r="Z40" s="110">
        <f t="shared" si="84"/>
        <v>558.7600000000001</v>
      </c>
      <c r="AA40" s="110">
        <f t="shared" si="84"/>
        <v>567.64000000000021</v>
      </c>
      <c r="AB40" s="110">
        <f t="shared" si="84"/>
        <v>574.30000000000007</v>
      </c>
      <c r="AC40" s="110">
        <f t="shared" si="84"/>
        <v>586.5100000000001</v>
      </c>
      <c r="AD40" s="110">
        <f t="shared" si="84"/>
        <v>605.38</v>
      </c>
      <c r="AE40" s="110">
        <f t="shared" si="84"/>
        <v>605.38</v>
      </c>
      <c r="AF40" s="110">
        <f t="shared" si="84"/>
        <v>605.38</v>
      </c>
      <c r="AG40" s="110">
        <f t="shared" si="84"/>
        <v>605.38</v>
      </c>
      <c r="AH40" s="110">
        <f t="shared" si="84"/>
        <v>605.38</v>
      </c>
      <c r="AI40" s="110">
        <f t="shared" si="84"/>
        <v>605.38</v>
      </c>
      <c r="AJ40" s="110">
        <f t="shared" si="84"/>
        <v>605.38</v>
      </c>
      <c r="AK40" s="110">
        <f t="shared" si="84"/>
        <v>605.38</v>
      </c>
      <c r="AL40" s="110">
        <f t="shared" si="84"/>
        <v>605.38</v>
      </c>
      <c r="AM40" s="110">
        <f t="shared" si="84"/>
        <v>605.38</v>
      </c>
      <c r="AN40" s="110">
        <f t="shared" si="84"/>
        <v>605.38</v>
      </c>
      <c r="AO40" s="110">
        <f t="shared" si="84"/>
        <v>605.38</v>
      </c>
      <c r="AP40" s="110">
        <f t="shared" si="84"/>
        <v>605.38</v>
      </c>
      <c r="AQ40" s="110">
        <f t="shared" si="84"/>
        <v>605.38</v>
      </c>
      <c r="AR40" s="110">
        <f t="shared" si="84"/>
        <v>605.38</v>
      </c>
      <c r="AS40" s="110">
        <f t="shared" si="84"/>
        <v>605.38</v>
      </c>
      <c r="AT40" s="110">
        <f t="shared" si="84"/>
        <v>605.38</v>
      </c>
      <c r="AU40" s="110">
        <f t="shared" si="84"/>
        <v>605.38</v>
      </c>
      <c r="AV40" s="110">
        <f t="shared" si="84"/>
        <v>605.38</v>
      </c>
      <c r="AW40" s="110">
        <f t="shared" si="84"/>
        <v>605.38</v>
      </c>
      <c r="AX40" s="110">
        <f t="shared" si="84"/>
        <v>605.38</v>
      </c>
      <c r="AY40" s="110">
        <f t="shared" si="84"/>
        <v>605.38</v>
      </c>
      <c r="AZ40" s="110">
        <f t="shared" si="84"/>
        <v>605.38</v>
      </c>
      <c r="BA40" s="110">
        <f t="shared" si="84"/>
        <v>605.38</v>
      </c>
      <c r="BB40" s="110">
        <f t="shared" si="84"/>
        <v>605.38</v>
      </c>
      <c r="BC40" s="110">
        <f t="shared" si="84"/>
        <v>605.38</v>
      </c>
      <c r="BD40" s="110">
        <f t="shared" si="84"/>
        <v>605.38</v>
      </c>
      <c r="BE40" s="110">
        <f t="shared" si="84"/>
        <v>605.38</v>
      </c>
      <c r="BF40" s="110">
        <f t="shared" si="84"/>
        <v>605.38</v>
      </c>
      <c r="BG40" s="110">
        <f t="shared" si="84"/>
        <v>605.38</v>
      </c>
      <c r="BH40" s="110">
        <f t="shared" si="84"/>
        <v>605.38</v>
      </c>
      <c r="BI40" s="110">
        <f t="shared" si="84"/>
        <v>605.38</v>
      </c>
      <c r="BJ40" s="110">
        <f t="shared" si="84"/>
        <v>605.38</v>
      </c>
      <c r="BK40" s="110">
        <f t="shared" si="84"/>
        <v>605.38</v>
      </c>
      <c r="BL40" s="110">
        <f t="shared" si="84"/>
        <v>605.38</v>
      </c>
      <c r="BM40" s="110">
        <f t="shared" si="84"/>
        <v>605.38</v>
      </c>
      <c r="BN40" s="110">
        <f t="shared" si="84"/>
        <v>605.38</v>
      </c>
      <c r="BO40" s="110">
        <f t="shared" si="84"/>
        <v>605.38</v>
      </c>
      <c r="BP40" s="110">
        <f t="shared" si="84"/>
        <v>605.38</v>
      </c>
      <c r="BQ40" s="110">
        <f t="shared" ref="BQ40:CB40" si="85">SUM(BQ35:BQ39)</f>
        <v>605.38</v>
      </c>
      <c r="BR40" s="110">
        <f t="shared" si="85"/>
        <v>605.38</v>
      </c>
      <c r="BS40" s="110">
        <f t="shared" si="85"/>
        <v>605.38</v>
      </c>
      <c r="BT40" s="110">
        <f t="shared" si="85"/>
        <v>605.38</v>
      </c>
      <c r="BU40" s="110">
        <f t="shared" si="85"/>
        <v>605.38</v>
      </c>
      <c r="BV40" s="110">
        <f t="shared" si="85"/>
        <v>605.38</v>
      </c>
      <c r="BW40" s="110">
        <f t="shared" si="85"/>
        <v>605.38</v>
      </c>
      <c r="BX40" s="110">
        <f t="shared" si="85"/>
        <v>605.38</v>
      </c>
      <c r="BY40" s="110">
        <f t="shared" si="85"/>
        <v>605.38</v>
      </c>
      <c r="BZ40" s="110">
        <f t="shared" si="85"/>
        <v>605.38</v>
      </c>
      <c r="CA40" s="110">
        <f t="shared" si="85"/>
        <v>605.38</v>
      </c>
      <c r="CB40" s="110">
        <f t="shared" si="85"/>
        <v>605.38</v>
      </c>
      <c r="CE40">
        <v>0</v>
      </c>
    </row>
    <row r="41" spans="1:83" x14ac:dyDescent="0.2">
      <c r="A41" s="2" t="s">
        <v>355</v>
      </c>
      <c r="E41" s="131">
        <f t="shared" ref="E41" si="86">IF(E34="Deficit",MAX(E40,0),0)</f>
        <v>0</v>
      </c>
      <c r="F41" s="131">
        <f t="shared" ref="F41" si="87">IF(F34="Deficit",MAX(F40,0),0)</f>
        <v>0</v>
      </c>
      <c r="G41" s="131">
        <f t="shared" ref="G41" si="88">IF(G34="Deficit",MAX(G40,0),0)</f>
        <v>0</v>
      </c>
      <c r="H41" s="131">
        <f t="shared" ref="H41" si="89">IF(H34="Deficit",MAX(H40,0),0)</f>
        <v>0</v>
      </c>
      <c r="I41" s="131">
        <f t="shared" ref="I41" si="90">IF(I34="Deficit",MAX(I40,0),0)</f>
        <v>0</v>
      </c>
      <c r="J41" s="131">
        <f t="shared" ref="J41" si="91">IF(J34="Deficit",MAX(J40,0),0)</f>
        <v>0</v>
      </c>
      <c r="K41" s="131">
        <f t="shared" ref="K41" si="92">IF(K34="Deficit",MAX(K40,0),0)</f>
        <v>0</v>
      </c>
      <c r="L41" s="131">
        <f t="shared" ref="L41" si="93">IF(L34="Deficit",MAX(L40,0),0)</f>
        <v>0</v>
      </c>
      <c r="M41" s="131">
        <f t="shared" ref="M41" si="94">IF(M34="Deficit",MAX(M40,0),0)</f>
        <v>0</v>
      </c>
      <c r="N41" s="131">
        <f t="shared" ref="N41" si="95">IF(N34="Deficit",MAX(N40,0),0)</f>
        <v>0</v>
      </c>
      <c r="O41" s="131">
        <f t="shared" ref="O41" si="96">IF(O34="Deficit",MAX(O40,0),0)</f>
        <v>0</v>
      </c>
      <c r="P41" s="131">
        <f t="shared" ref="P41" si="97">IF(P34="Deficit",MAX(P40,0),0)</f>
        <v>0</v>
      </c>
      <c r="Q41" s="131">
        <f t="shared" ref="Q41" si="98">IF(Q34="Deficit",MAX(Q40,0),0)</f>
        <v>0</v>
      </c>
      <c r="R41" s="131">
        <f t="shared" ref="R41" si="99">IF(R34="Deficit",MAX(R40,0),0)</f>
        <v>0</v>
      </c>
      <c r="S41" s="131">
        <f t="shared" ref="S41" si="100">IF(S34="Deficit",MAX(S40,0),0)</f>
        <v>0</v>
      </c>
      <c r="T41" s="131">
        <f t="shared" ref="T41" si="101">IF(T34="Deficit",MAX(T40,0),0)</f>
        <v>0</v>
      </c>
      <c r="U41" s="131">
        <f t="shared" ref="U41" si="102">IF(U34="Deficit",MAX(U40,0),0)</f>
        <v>0</v>
      </c>
      <c r="V41" s="131">
        <f t="shared" ref="V41" si="103">IF(V34="Deficit",MAX(V40,0),0)</f>
        <v>0</v>
      </c>
      <c r="W41" s="131">
        <f t="shared" ref="W41" si="104">IF(W34="Deficit",MAX(W40,0),0)</f>
        <v>0</v>
      </c>
      <c r="X41" s="131">
        <f t="shared" ref="X41:AF41" si="105">IF(X34="Deficit",MAX(X40,0),0)</f>
        <v>522.13</v>
      </c>
      <c r="Y41" s="131">
        <f t="shared" si="105"/>
        <v>544.33000000000004</v>
      </c>
      <c r="Z41" s="131">
        <f t="shared" si="105"/>
        <v>558.7600000000001</v>
      </c>
      <c r="AA41" s="131">
        <f t="shared" si="105"/>
        <v>567.64000000000021</v>
      </c>
      <c r="AB41" s="131">
        <f t="shared" si="105"/>
        <v>574.30000000000007</v>
      </c>
      <c r="AC41" s="131">
        <f t="shared" si="105"/>
        <v>586.5100000000001</v>
      </c>
      <c r="AD41" s="131">
        <f t="shared" si="105"/>
        <v>605.38</v>
      </c>
      <c r="AE41" s="131">
        <f t="shared" si="105"/>
        <v>605.38</v>
      </c>
      <c r="AF41" s="131">
        <f t="shared" si="105"/>
        <v>605.38</v>
      </c>
      <c r="AG41" s="131">
        <f t="shared" ref="AG41" si="106">IF(AG34="Deficit",MAX(AG40,0),0)</f>
        <v>605.38</v>
      </c>
      <c r="AH41" s="131">
        <f t="shared" ref="AH41" si="107">IF(AH34="Deficit",MAX(AH40,0),0)</f>
        <v>605.38</v>
      </c>
      <c r="AI41" s="131">
        <f t="shared" ref="AI41" si="108">IF(AI34="Deficit",MAX(AI40,0),0)</f>
        <v>605.38</v>
      </c>
      <c r="AJ41" s="131">
        <f t="shared" ref="AJ41" si="109">IF(AJ34="Deficit",MAX(AJ40,0),0)</f>
        <v>605.38</v>
      </c>
      <c r="AK41" s="131">
        <f t="shared" ref="AK41" si="110">IF(AK34="Deficit",MAX(AK40,0),0)</f>
        <v>605.38</v>
      </c>
      <c r="AL41" s="131">
        <f t="shared" ref="AL41" si="111">IF(AL34="Deficit",MAX(AL40,0),0)</f>
        <v>605.38</v>
      </c>
      <c r="AM41" s="131">
        <f t="shared" ref="AM41" si="112">IF(AM34="Deficit",MAX(AM40,0),0)</f>
        <v>605.38</v>
      </c>
      <c r="AN41" s="131">
        <f t="shared" ref="AN41" si="113">IF(AN34="Deficit",MAX(AN40,0),0)</f>
        <v>605.38</v>
      </c>
      <c r="AO41" s="131">
        <f t="shared" ref="AO41" si="114">IF(AO34="Deficit",MAX(AO40,0),0)</f>
        <v>605.38</v>
      </c>
      <c r="AP41" s="131">
        <f t="shared" ref="AP41" si="115">IF(AP34="Deficit",MAX(AP40,0),0)</f>
        <v>605.38</v>
      </c>
      <c r="AQ41" s="131">
        <f t="shared" ref="AQ41" si="116">IF(AQ34="Deficit",MAX(AQ40,0),0)</f>
        <v>605.38</v>
      </c>
      <c r="AR41" s="131">
        <f t="shared" ref="AR41" si="117">IF(AR34="Deficit",MAX(AR40,0),0)</f>
        <v>605.38</v>
      </c>
      <c r="AS41" s="131">
        <f t="shared" ref="AS41" si="118">IF(AS34="Deficit",MAX(AS40,0),0)</f>
        <v>605.38</v>
      </c>
      <c r="AT41" s="131">
        <f t="shared" ref="AT41" si="119">IF(AT34="Deficit",MAX(AT40,0),0)</f>
        <v>605.38</v>
      </c>
      <c r="AU41" s="131">
        <f t="shared" ref="AU41" si="120">IF(AU34="Deficit",MAX(AU40,0),0)</f>
        <v>605.38</v>
      </c>
      <c r="AV41" s="131">
        <f t="shared" ref="AV41" si="121">IF(AV34="Deficit",MAX(AV40,0),0)</f>
        <v>605.38</v>
      </c>
      <c r="AW41" s="131">
        <f t="shared" ref="AW41" si="122">IF(AW34="Deficit",MAX(AW40,0),0)</f>
        <v>605.38</v>
      </c>
      <c r="AX41" s="131">
        <f t="shared" ref="AX41" si="123">IF(AX34="Deficit",MAX(AX40,0),0)</f>
        <v>605.38</v>
      </c>
      <c r="AY41" s="131">
        <f t="shared" ref="AY41" si="124">IF(AY34="Deficit",MAX(AY40,0),0)</f>
        <v>605.38</v>
      </c>
      <c r="AZ41" s="131">
        <f t="shared" ref="AZ41" si="125">IF(AZ34="Deficit",MAX(AZ40,0),0)</f>
        <v>605.38</v>
      </c>
      <c r="BA41" s="131">
        <f t="shared" ref="BA41" si="126">IF(BA34="Deficit",MAX(BA40,0),0)</f>
        <v>605.38</v>
      </c>
      <c r="BB41" s="131">
        <f t="shared" ref="BB41" si="127">IF(BB34="Deficit",MAX(BB40,0),0)</f>
        <v>605.38</v>
      </c>
      <c r="BC41" s="131">
        <f t="shared" ref="BC41" si="128">IF(BC34="Deficit",MAX(BC40,0),0)</f>
        <v>605.38</v>
      </c>
      <c r="BD41" s="131">
        <f t="shared" ref="BD41" si="129">IF(BD34="Deficit",MAX(BD40,0),0)</f>
        <v>605.38</v>
      </c>
      <c r="BE41" s="131">
        <f t="shared" ref="BE41" si="130">IF(BE34="Deficit",MAX(BE40,0),0)</f>
        <v>605.38</v>
      </c>
      <c r="BF41" s="131">
        <f t="shared" ref="BF41" si="131">IF(BF34="Deficit",MAX(BF40,0),0)</f>
        <v>605.38</v>
      </c>
      <c r="BG41" s="131">
        <f t="shared" ref="BG41" si="132">IF(BG34="Deficit",MAX(BG40,0),0)</f>
        <v>605.38</v>
      </c>
      <c r="BH41" s="131">
        <f t="shared" ref="BH41" si="133">IF(BH34="Deficit",MAX(BH40,0),0)</f>
        <v>605.38</v>
      </c>
      <c r="BI41" s="131">
        <f t="shared" ref="BI41" si="134">IF(BI34="Deficit",MAX(BI40,0),0)</f>
        <v>605.38</v>
      </c>
      <c r="BJ41" s="131">
        <f t="shared" ref="BJ41" si="135">IF(BJ34="Deficit",MAX(BJ40,0),0)</f>
        <v>605.38</v>
      </c>
      <c r="BK41" s="131">
        <f t="shared" ref="BK41" si="136">IF(BK34="Deficit",MAX(BK40,0),0)</f>
        <v>605.38</v>
      </c>
      <c r="BL41" s="131">
        <f t="shared" ref="BL41" si="137">IF(BL34="Deficit",MAX(BL40,0),0)</f>
        <v>605.38</v>
      </c>
      <c r="BM41" s="131">
        <f t="shared" ref="BM41" si="138">IF(BM34="Deficit",MAX(BM40,0),0)</f>
        <v>605.38</v>
      </c>
      <c r="BN41" s="131">
        <f t="shared" ref="BN41" si="139">IF(BN34="Deficit",MAX(BN40,0),0)</f>
        <v>605.38</v>
      </c>
      <c r="BO41" s="131">
        <f t="shared" ref="BO41" si="140">IF(BO34="Deficit",MAX(BO40,0),0)</f>
        <v>605.38</v>
      </c>
      <c r="BP41" s="131">
        <f t="shared" ref="BP41" si="141">IF(BP34="Deficit",MAX(BP40,0),0)</f>
        <v>605.38</v>
      </c>
      <c r="BQ41" s="131">
        <f t="shared" ref="BQ41" si="142">IF(BQ34="Deficit",MAX(BQ40,0),0)</f>
        <v>605.38</v>
      </c>
      <c r="BR41" s="131">
        <f t="shared" ref="BR41" si="143">IF(BR34="Deficit",MAX(BR40,0),0)</f>
        <v>605.38</v>
      </c>
      <c r="BS41" s="131">
        <f t="shared" ref="BS41" si="144">IF(BS34="Deficit",MAX(BS40,0),0)</f>
        <v>605.38</v>
      </c>
      <c r="BT41" s="131">
        <f t="shared" ref="BT41" si="145">IF(BT34="Deficit",MAX(BT40,0),0)</f>
        <v>605.38</v>
      </c>
      <c r="BU41" s="131">
        <f t="shared" ref="BU41" si="146">IF(BU34="Deficit",MAX(BU40,0),0)</f>
        <v>605.38</v>
      </c>
      <c r="BV41" s="131">
        <f t="shared" ref="BV41" si="147">IF(BV34="Deficit",MAX(BV40,0),0)</f>
        <v>605.38</v>
      </c>
      <c r="BW41" s="131">
        <f t="shared" ref="BW41" si="148">IF(BW34="Deficit",MAX(BW40,0),0)</f>
        <v>605.38</v>
      </c>
      <c r="BX41" s="131">
        <f t="shared" ref="BX41" si="149">IF(BX34="Deficit",MAX(BX40,0),0)</f>
        <v>605.38</v>
      </c>
      <c r="BY41" s="131">
        <f t="shared" ref="BY41" si="150">IF(BY34="Deficit",MAX(BY40,0),0)</f>
        <v>605.38</v>
      </c>
      <c r="BZ41" s="131">
        <f t="shared" ref="BZ41" si="151">IF(BZ34="Deficit",MAX(BZ40,0),0)</f>
        <v>605.38</v>
      </c>
      <c r="CA41" s="131">
        <f t="shared" ref="CA41" si="152">IF(CA34="Deficit",MAX(CA40,0),0)</f>
        <v>605.38</v>
      </c>
      <c r="CB41" s="131">
        <f t="shared" ref="CB41" si="153">IF(CB34="Deficit",MAX(CB40,0),0)</f>
        <v>605.38</v>
      </c>
    </row>
  </sheetData>
  <conditionalFormatting sqref="D26:CB26">
    <cfRule type="cellIs" dxfId="2" priority="8" operator="lessThan">
      <formula>$CE$26</formula>
    </cfRule>
  </conditionalFormatting>
  <conditionalFormatting sqref="D40:CB40">
    <cfRule type="cellIs" dxfId="1" priority="12" operator="lessThan">
      <formula>$CE$40</formula>
    </cfRule>
    <cfRule type="cellIs" dxfId="0" priority="13" operator="lessThan">
      <formula>$CE$26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U305"/>
  <sheetViews>
    <sheetView workbookViewId="0">
      <selection activeCell="Q37" sqref="Q37"/>
    </sheetView>
  </sheetViews>
  <sheetFormatPr baseColWidth="10" defaultColWidth="9.1640625" defaultRowHeight="13" outlineLevelRow="1" x14ac:dyDescent="0.15"/>
  <cols>
    <col min="1" max="1" width="30" style="3" customWidth="1"/>
    <col min="2" max="2" width="9.1640625" style="3"/>
    <col min="3" max="3" width="11" style="3" bestFit="1" customWidth="1"/>
    <col min="4" max="7" width="10.5" style="3" customWidth="1"/>
    <col min="8" max="8" width="12.33203125" style="3" customWidth="1"/>
    <col min="9" max="85" width="10.5" style="3" customWidth="1"/>
    <col min="86" max="16384" width="9.1640625" style="3"/>
  </cols>
  <sheetData>
    <row r="1" spans="1:115" ht="26" x14ac:dyDescent="0.3">
      <c r="A1" s="77" t="s">
        <v>237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115" ht="15" x14ac:dyDescent="0.2">
      <c r="B2" s="2"/>
      <c r="C2" s="2"/>
      <c r="D2" s="2"/>
      <c r="E2"/>
      <c r="F2"/>
      <c r="G2"/>
      <c r="H2"/>
      <c r="I2"/>
      <c r="J2"/>
      <c r="K2"/>
      <c r="L2" s="2"/>
      <c r="M2" s="2"/>
      <c r="N2" s="2"/>
      <c r="O2" s="2"/>
      <c r="P2" s="2"/>
      <c r="Q2" s="4"/>
      <c r="R2" s="2"/>
      <c r="S2" s="5"/>
      <c r="T2" s="2"/>
      <c r="U2" s="2"/>
      <c r="V2" s="2"/>
      <c r="W2" s="4"/>
      <c r="X2" s="2"/>
      <c r="Y2" s="2"/>
      <c r="Z2" s="2"/>
      <c r="AA2" s="4"/>
      <c r="AB2" s="2"/>
      <c r="AC2" s="2"/>
      <c r="AE2" s="4"/>
      <c r="AF2" s="2"/>
      <c r="AG2" s="2"/>
      <c r="AH2" s="2"/>
      <c r="AI2" s="2"/>
      <c r="AJ2" s="2"/>
      <c r="AK2" s="4"/>
      <c r="AL2" s="2"/>
      <c r="AM2" s="2"/>
      <c r="AN2" s="2"/>
    </row>
    <row r="3" spans="1:115" ht="15" x14ac:dyDescent="0.2">
      <c r="A3" s="6" t="s">
        <v>0</v>
      </c>
      <c r="B3" s="6"/>
      <c r="C3" s="6"/>
      <c r="D3" s="7"/>
      <c r="E3"/>
      <c r="F3"/>
      <c r="G3" s="26" t="s">
        <v>211</v>
      </c>
      <c r="H3" s="27"/>
      <c r="I3" s="27"/>
      <c r="J3"/>
      <c r="K3"/>
      <c r="L3" s="7"/>
      <c r="M3" s="7"/>
      <c r="N3" s="7"/>
      <c r="O3" s="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E3" s="2"/>
      <c r="AF3" s="2"/>
      <c r="AG3" s="2"/>
      <c r="AH3" s="7"/>
      <c r="AI3" s="2"/>
      <c r="AJ3" s="2"/>
      <c r="AK3" s="2"/>
      <c r="AL3" s="2"/>
      <c r="AM3" s="2"/>
      <c r="AN3" s="2"/>
    </row>
    <row r="4" spans="1:115" ht="15" x14ac:dyDescent="0.2">
      <c r="B4" s="2" t="s">
        <v>1</v>
      </c>
      <c r="C4" s="2" t="s">
        <v>2</v>
      </c>
      <c r="D4" s="8"/>
      <c r="E4"/>
      <c r="F4"/>
      <c r="I4" s="39"/>
      <c r="J4"/>
      <c r="O4" s="8"/>
      <c r="P4" s="2"/>
      <c r="Q4" s="9"/>
      <c r="R4" s="10"/>
      <c r="S4" s="9"/>
      <c r="T4" s="9"/>
      <c r="U4" s="10"/>
      <c r="V4" s="2"/>
      <c r="Z4" s="2"/>
      <c r="AE4" s="2"/>
      <c r="AF4" s="11"/>
      <c r="AG4" s="12"/>
      <c r="AH4" s="10"/>
      <c r="AI4" s="2"/>
      <c r="AJ4" s="2"/>
      <c r="AK4" s="2"/>
      <c r="AL4" s="13"/>
      <c r="AM4" s="14"/>
      <c r="AN4" s="2"/>
    </row>
    <row r="5" spans="1:115" ht="15" outlineLevel="1" x14ac:dyDescent="0.2">
      <c r="A5" s="3" t="s">
        <v>3</v>
      </c>
      <c r="B5" s="8">
        <v>0.06</v>
      </c>
      <c r="C5" s="15">
        <f>(1+B5)/(1+B6)-1</f>
        <v>3.9215686274509887E-2</v>
      </c>
      <c r="D5" s="8"/>
      <c r="E5"/>
      <c r="F5"/>
      <c r="G5" s="40" t="s">
        <v>310</v>
      </c>
      <c r="I5" s="29">
        <f>C301</f>
        <v>2091.6162622981556</v>
      </c>
      <c r="J5" t="s">
        <v>212</v>
      </c>
      <c r="K5"/>
      <c r="L5" s="8"/>
      <c r="M5" s="8"/>
      <c r="N5" s="8"/>
      <c r="O5" s="8"/>
      <c r="P5" s="2"/>
      <c r="Q5" s="9"/>
      <c r="R5" s="10"/>
      <c r="S5" s="9"/>
      <c r="T5" s="9"/>
      <c r="U5" s="10"/>
      <c r="V5" s="2"/>
      <c r="Z5" s="2"/>
      <c r="AE5" s="2"/>
      <c r="AF5" s="11"/>
      <c r="AG5" s="12"/>
      <c r="AH5" s="10"/>
      <c r="AI5" s="2"/>
      <c r="AJ5" s="2"/>
      <c r="AK5" s="2"/>
      <c r="AL5" s="2"/>
      <c r="AM5" s="2"/>
      <c r="AN5" s="2"/>
    </row>
    <row r="6" spans="1:115" ht="15" outlineLevel="1" x14ac:dyDescent="0.2">
      <c r="A6" s="17" t="s">
        <v>4</v>
      </c>
      <c r="B6" s="18">
        <v>0.02</v>
      </c>
      <c r="C6" s="2"/>
      <c r="D6" s="2"/>
      <c r="E6"/>
      <c r="F6"/>
      <c r="G6" s="40"/>
      <c r="I6" s="29"/>
      <c r="J6"/>
      <c r="K6"/>
      <c r="L6" s="2"/>
      <c r="M6" s="2"/>
      <c r="N6" s="2"/>
      <c r="O6" s="2"/>
      <c r="P6" s="2"/>
      <c r="Q6" s="9"/>
      <c r="R6" s="10"/>
      <c r="S6" s="9"/>
      <c r="T6" s="9"/>
      <c r="U6" s="10"/>
      <c r="V6" s="2"/>
      <c r="W6" s="2"/>
      <c r="X6" s="2"/>
      <c r="Y6" s="2"/>
      <c r="Z6" s="2"/>
      <c r="AE6" s="2"/>
      <c r="AF6" s="10"/>
      <c r="AG6" s="12"/>
      <c r="AH6" s="5"/>
      <c r="AI6" s="2"/>
      <c r="AJ6" s="2"/>
      <c r="AK6" s="2"/>
      <c r="AL6" s="2"/>
      <c r="AM6" s="2"/>
      <c r="AN6" s="2"/>
    </row>
    <row r="7" spans="1:115" ht="15" outlineLevel="1" x14ac:dyDescent="0.2">
      <c r="B7" s="21" t="s">
        <v>6</v>
      </c>
      <c r="C7" s="7" t="s">
        <v>7</v>
      </c>
      <c r="D7" s="2"/>
      <c r="E7"/>
      <c r="F7"/>
      <c r="G7"/>
      <c r="H7"/>
      <c r="I7"/>
      <c r="J7"/>
      <c r="K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E7" s="2"/>
      <c r="AF7" s="2"/>
      <c r="AG7" s="2"/>
      <c r="AH7" s="2"/>
      <c r="AI7" s="2"/>
      <c r="AJ7" s="2"/>
      <c r="AK7" s="2"/>
      <c r="AL7" s="13"/>
      <c r="AM7" s="15"/>
      <c r="AN7" s="2"/>
    </row>
    <row r="8" spans="1:115" ht="15" x14ac:dyDescent="0.2">
      <c r="A8" s="3" t="s">
        <v>8</v>
      </c>
      <c r="B8" s="22">
        <v>3.4299999999999997E-2</v>
      </c>
      <c r="C8" s="8">
        <v>1</v>
      </c>
      <c r="D8" s="2"/>
      <c r="E8" s="2"/>
      <c r="F8" s="2"/>
      <c r="G8" s="2"/>
      <c r="H8" s="2"/>
      <c r="J8" s="2"/>
      <c r="K8" s="2"/>
      <c r="M8" s="2"/>
      <c r="N8" s="2"/>
      <c r="O8" s="2"/>
      <c r="P8" s="9"/>
      <c r="Q8" s="10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E8" s="2"/>
      <c r="AF8" s="2"/>
      <c r="AG8" s="2"/>
      <c r="AH8" s="13"/>
      <c r="AI8" s="15"/>
      <c r="AJ8" s="2"/>
      <c r="AK8" s="2"/>
      <c r="AL8" s="2"/>
      <c r="AM8" s="2"/>
      <c r="AN8" s="2"/>
    </row>
    <row r="9" spans="1:115" x14ac:dyDescent="0.15">
      <c r="A9" s="3" t="s">
        <v>9</v>
      </c>
      <c r="B9" s="23">
        <v>8.7499999999999994E-2</v>
      </c>
      <c r="C9" s="24">
        <f>1-C8</f>
        <v>0</v>
      </c>
      <c r="D9" s="17"/>
      <c r="E9" s="17"/>
      <c r="F9" s="17"/>
      <c r="G9" s="17"/>
      <c r="H9" s="17"/>
      <c r="J9" s="9"/>
      <c r="K9" s="9"/>
      <c r="M9" s="17"/>
      <c r="N9" s="17"/>
      <c r="O9" s="17"/>
      <c r="P9" s="17"/>
    </row>
    <row r="10" spans="1:115" x14ac:dyDescent="0.15">
      <c r="A10" s="58"/>
      <c r="C10" s="59"/>
      <c r="E10" s="17"/>
      <c r="F10" s="17"/>
      <c r="G10" s="17"/>
      <c r="H10" s="17"/>
      <c r="I10" s="17">
        <v>2018</v>
      </c>
      <c r="J10" s="17">
        <f t="shared" ref="J10:AO10" si="0">I10+1</f>
        <v>2019</v>
      </c>
      <c r="K10" s="64">
        <f t="shared" si="0"/>
        <v>2020</v>
      </c>
      <c r="L10" s="64">
        <f t="shared" si="0"/>
        <v>2021</v>
      </c>
      <c r="M10" s="64">
        <f t="shared" si="0"/>
        <v>2022</v>
      </c>
      <c r="N10" s="64">
        <f t="shared" si="0"/>
        <v>2023</v>
      </c>
      <c r="O10" s="64">
        <f t="shared" si="0"/>
        <v>2024</v>
      </c>
      <c r="P10" s="64">
        <f t="shared" si="0"/>
        <v>2025</v>
      </c>
      <c r="Q10" s="64">
        <f t="shared" si="0"/>
        <v>2026</v>
      </c>
      <c r="R10" s="64">
        <f t="shared" si="0"/>
        <v>2027</v>
      </c>
      <c r="S10" s="64">
        <f t="shared" si="0"/>
        <v>2028</v>
      </c>
      <c r="T10" s="64">
        <f t="shared" si="0"/>
        <v>2029</v>
      </c>
      <c r="U10" s="64">
        <f t="shared" si="0"/>
        <v>2030</v>
      </c>
      <c r="V10" s="64">
        <f t="shared" si="0"/>
        <v>2031</v>
      </c>
      <c r="W10" s="64">
        <f t="shared" si="0"/>
        <v>2032</v>
      </c>
      <c r="X10" s="64">
        <f t="shared" si="0"/>
        <v>2033</v>
      </c>
      <c r="Y10" s="64">
        <f t="shared" si="0"/>
        <v>2034</v>
      </c>
      <c r="Z10" s="64">
        <f t="shared" si="0"/>
        <v>2035</v>
      </c>
      <c r="AA10" s="64">
        <f t="shared" si="0"/>
        <v>2036</v>
      </c>
      <c r="AB10" s="64">
        <f t="shared" si="0"/>
        <v>2037</v>
      </c>
      <c r="AC10" s="64">
        <f t="shared" si="0"/>
        <v>2038</v>
      </c>
      <c r="AD10" s="64">
        <f t="shared" si="0"/>
        <v>2039</v>
      </c>
      <c r="AE10" s="64">
        <f t="shared" si="0"/>
        <v>2040</v>
      </c>
      <c r="AF10" s="64">
        <f t="shared" si="0"/>
        <v>2041</v>
      </c>
      <c r="AG10" s="64">
        <f t="shared" si="0"/>
        <v>2042</v>
      </c>
      <c r="AH10" s="64">
        <f t="shared" si="0"/>
        <v>2043</v>
      </c>
      <c r="AI10" s="64">
        <f t="shared" si="0"/>
        <v>2044</v>
      </c>
      <c r="AJ10" s="64">
        <f t="shared" si="0"/>
        <v>2045</v>
      </c>
      <c r="AK10" s="64">
        <f t="shared" si="0"/>
        <v>2046</v>
      </c>
      <c r="AL10" s="64">
        <f t="shared" si="0"/>
        <v>2047</v>
      </c>
      <c r="AM10" s="64">
        <f t="shared" si="0"/>
        <v>2048</v>
      </c>
      <c r="AN10" s="64">
        <f t="shared" si="0"/>
        <v>2049</v>
      </c>
      <c r="AO10" s="64">
        <f t="shared" si="0"/>
        <v>2050</v>
      </c>
      <c r="AP10" s="64">
        <f t="shared" ref="AP10:BU10" si="1">AO10+1</f>
        <v>2051</v>
      </c>
      <c r="AQ10" s="64">
        <f t="shared" si="1"/>
        <v>2052</v>
      </c>
      <c r="AR10" s="64">
        <f t="shared" si="1"/>
        <v>2053</v>
      </c>
      <c r="AS10" s="64">
        <f t="shared" si="1"/>
        <v>2054</v>
      </c>
      <c r="AT10" s="64">
        <f t="shared" si="1"/>
        <v>2055</v>
      </c>
      <c r="AU10" s="64">
        <f t="shared" si="1"/>
        <v>2056</v>
      </c>
      <c r="AV10" s="64">
        <f t="shared" si="1"/>
        <v>2057</v>
      </c>
      <c r="AW10" s="64">
        <f t="shared" si="1"/>
        <v>2058</v>
      </c>
      <c r="AX10" s="64">
        <f t="shared" si="1"/>
        <v>2059</v>
      </c>
      <c r="AY10" s="64">
        <f t="shared" si="1"/>
        <v>2060</v>
      </c>
      <c r="AZ10" s="64">
        <f t="shared" si="1"/>
        <v>2061</v>
      </c>
      <c r="BA10" s="64">
        <f t="shared" si="1"/>
        <v>2062</v>
      </c>
      <c r="BB10" s="64">
        <f t="shared" si="1"/>
        <v>2063</v>
      </c>
      <c r="BC10" s="64">
        <f t="shared" si="1"/>
        <v>2064</v>
      </c>
      <c r="BD10" s="64">
        <f t="shared" si="1"/>
        <v>2065</v>
      </c>
      <c r="BE10" s="64">
        <f t="shared" si="1"/>
        <v>2066</v>
      </c>
      <c r="BF10" s="64">
        <f t="shared" si="1"/>
        <v>2067</v>
      </c>
      <c r="BG10" s="64">
        <f t="shared" si="1"/>
        <v>2068</v>
      </c>
      <c r="BH10" s="64">
        <f t="shared" si="1"/>
        <v>2069</v>
      </c>
      <c r="BI10" s="64">
        <f t="shared" si="1"/>
        <v>2070</v>
      </c>
      <c r="BJ10" s="64">
        <f t="shared" si="1"/>
        <v>2071</v>
      </c>
      <c r="BK10" s="64">
        <f t="shared" si="1"/>
        <v>2072</v>
      </c>
      <c r="BL10" s="64">
        <f t="shared" si="1"/>
        <v>2073</v>
      </c>
      <c r="BM10" s="64">
        <f t="shared" si="1"/>
        <v>2074</v>
      </c>
      <c r="BN10" s="64">
        <f t="shared" si="1"/>
        <v>2075</v>
      </c>
      <c r="BO10" s="64">
        <f t="shared" si="1"/>
        <v>2076</v>
      </c>
      <c r="BP10" s="64">
        <f t="shared" si="1"/>
        <v>2077</v>
      </c>
      <c r="BQ10" s="64">
        <f t="shared" si="1"/>
        <v>2078</v>
      </c>
      <c r="BR10" s="64">
        <f t="shared" si="1"/>
        <v>2079</v>
      </c>
      <c r="BS10" s="64">
        <f t="shared" si="1"/>
        <v>2080</v>
      </c>
      <c r="BT10" s="64">
        <f t="shared" si="1"/>
        <v>2081</v>
      </c>
      <c r="BU10" s="64">
        <f t="shared" si="1"/>
        <v>2082</v>
      </c>
      <c r="BV10" s="64">
        <f t="shared" ref="BV10:CG10" si="2">BU10+1</f>
        <v>2083</v>
      </c>
      <c r="BW10" s="64">
        <f t="shared" si="2"/>
        <v>2084</v>
      </c>
      <c r="BX10" s="64">
        <f t="shared" si="2"/>
        <v>2085</v>
      </c>
      <c r="BY10" s="64">
        <f t="shared" si="2"/>
        <v>2086</v>
      </c>
      <c r="BZ10" s="64">
        <f t="shared" si="2"/>
        <v>2087</v>
      </c>
      <c r="CA10" s="64">
        <f t="shared" si="2"/>
        <v>2088</v>
      </c>
      <c r="CB10" s="64">
        <f t="shared" si="2"/>
        <v>2089</v>
      </c>
      <c r="CC10" s="64">
        <f t="shared" si="2"/>
        <v>2090</v>
      </c>
      <c r="CD10" s="64">
        <f t="shared" si="2"/>
        <v>2091</v>
      </c>
      <c r="CE10" s="64">
        <f t="shared" si="2"/>
        <v>2092</v>
      </c>
      <c r="CF10" s="64">
        <f t="shared" si="2"/>
        <v>2093</v>
      </c>
      <c r="CG10" s="64">
        <f t="shared" si="2"/>
        <v>2094</v>
      </c>
    </row>
    <row r="11" spans="1:115" x14ac:dyDescent="0.15">
      <c r="A11" s="17" t="s">
        <v>87</v>
      </c>
      <c r="B11" s="17"/>
      <c r="C11" s="17"/>
      <c r="D11" s="17"/>
      <c r="E11" s="17"/>
      <c r="F11" s="17"/>
      <c r="G11" s="17"/>
      <c r="H11" s="17"/>
      <c r="I11" s="17" t="s">
        <v>10</v>
      </c>
      <c r="J11" s="17" t="s">
        <v>11</v>
      </c>
      <c r="K11" s="17" t="s">
        <v>12</v>
      </c>
      <c r="L11" s="17" t="s">
        <v>13</v>
      </c>
      <c r="M11" s="17" t="s">
        <v>14</v>
      </c>
      <c r="N11" s="17" t="s">
        <v>15</v>
      </c>
      <c r="O11" s="17" t="s">
        <v>16</v>
      </c>
      <c r="P11" s="17" t="s">
        <v>17</v>
      </c>
      <c r="Q11" s="17" t="s">
        <v>18</v>
      </c>
      <c r="R11" s="17" t="s">
        <v>19</v>
      </c>
      <c r="S11" s="17" t="s">
        <v>20</v>
      </c>
      <c r="T11" s="17" t="s">
        <v>21</v>
      </c>
      <c r="U11" s="17" t="s">
        <v>22</v>
      </c>
      <c r="V11" s="17" t="s">
        <v>23</v>
      </c>
      <c r="W11" s="17" t="s">
        <v>24</v>
      </c>
      <c r="X11" s="17" t="s">
        <v>25</v>
      </c>
      <c r="Y11" s="17" t="s">
        <v>26</v>
      </c>
      <c r="Z11" s="17" t="s">
        <v>27</v>
      </c>
      <c r="AA11" s="17" t="s">
        <v>28</v>
      </c>
      <c r="AB11" s="17" t="s">
        <v>29</v>
      </c>
      <c r="AC11" s="17" t="s">
        <v>30</v>
      </c>
      <c r="AD11" s="17" t="s">
        <v>31</v>
      </c>
      <c r="AE11" s="17" t="s">
        <v>32</v>
      </c>
      <c r="AF11" s="17" t="s">
        <v>33</v>
      </c>
      <c r="AG11" s="17" t="s">
        <v>34</v>
      </c>
      <c r="AH11" s="17" t="s">
        <v>35</v>
      </c>
      <c r="AI11" s="17" t="s">
        <v>36</v>
      </c>
      <c r="AJ11" s="17" t="s">
        <v>37</v>
      </c>
      <c r="AK11" s="17" t="s">
        <v>38</v>
      </c>
      <c r="AL11" s="17" t="s">
        <v>39</v>
      </c>
      <c r="AM11" s="17" t="s">
        <v>40</v>
      </c>
      <c r="AN11" s="17" t="s">
        <v>41</v>
      </c>
      <c r="AO11" s="17" t="s">
        <v>42</v>
      </c>
      <c r="AP11" s="17" t="s">
        <v>43</v>
      </c>
      <c r="AQ11" s="17" t="s">
        <v>44</v>
      </c>
      <c r="AR11" s="17" t="s">
        <v>45</v>
      </c>
      <c r="AS11" s="17" t="s">
        <v>46</v>
      </c>
      <c r="AT11" s="17" t="s">
        <v>47</v>
      </c>
      <c r="AU11" s="17" t="s">
        <v>48</v>
      </c>
      <c r="AV11" s="17" t="s">
        <v>49</v>
      </c>
      <c r="AW11" s="17" t="s">
        <v>50</v>
      </c>
      <c r="AX11" s="17" t="s">
        <v>51</v>
      </c>
      <c r="AY11" s="17" t="s">
        <v>52</v>
      </c>
      <c r="AZ11" s="17" t="s">
        <v>53</v>
      </c>
      <c r="BA11" s="17" t="s">
        <v>54</v>
      </c>
      <c r="BB11" s="17" t="s">
        <v>55</v>
      </c>
      <c r="BC11" s="17" t="s">
        <v>56</v>
      </c>
      <c r="BD11" s="17" t="s">
        <v>57</v>
      </c>
      <c r="BE11" s="17" t="s">
        <v>58</v>
      </c>
      <c r="BF11" s="17" t="s">
        <v>59</v>
      </c>
      <c r="BG11" s="17" t="s">
        <v>60</v>
      </c>
      <c r="BH11" s="17" t="s">
        <v>61</v>
      </c>
      <c r="BI11" s="17" t="s">
        <v>62</v>
      </c>
      <c r="BJ11" s="17" t="s">
        <v>63</v>
      </c>
      <c r="BK11" s="17" t="s">
        <v>64</v>
      </c>
      <c r="BL11" s="17" t="s">
        <v>65</v>
      </c>
      <c r="BM11" s="17" t="s">
        <v>66</v>
      </c>
      <c r="BN11" s="17" t="s">
        <v>67</v>
      </c>
      <c r="BO11" s="17" t="s">
        <v>68</v>
      </c>
      <c r="BP11" s="17" t="s">
        <v>69</v>
      </c>
      <c r="BQ11" s="17" t="s">
        <v>70</v>
      </c>
      <c r="BR11" s="17" t="s">
        <v>71</v>
      </c>
      <c r="BS11" s="17" t="s">
        <v>72</v>
      </c>
      <c r="BT11" s="17" t="s">
        <v>73</v>
      </c>
      <c r="BU11" s="17" t="s">
        <v>74</v>
      </c>
      <c r="BV11" s="17" t="s">
        <v>75</v>
      </c>
      <c r="BW11" s="17" t="s">
        <v>76</v>
      </c>
      <c r="BX11" s="17" t="s">
        <v>77</v>
      </c>
      <c r="BY11" s="17" t="s">
        <v>78</v>
      </c>
      <c r="BZ11" s="17" t="s">
        <v>79</v>
      </c>
      <c r="CA11" s="17" t="s">
        <v>80</v>
      </c>
      <c r="CB11" s="17" t="s">
        <v>81</v>
      </c>
      <c r="CC11" s="17" t="s">
        <v>82</v>
      </c>
      <c r="CD11" s="17" t="s">
        <v>83</v>
      </c>
      <c r="CE11" s="17" t="s">
        <v>84</v>
      </c>
      <c r="CF11" s="17" t="s">
        <v>85</v>
      </c>
      <c r="CG11" s="17" t="s">
        <v>86</v>
      </c>
    </row>
    <row r="12" spans="1:115" x14ac:dyDescent="0.15">
      <c r="A12" s="17" t="s">
        <v>223</v>
      </c>
      <c r="I12" s="3">
        <v>0</v>
      </c>
      <c r="J12" s="3">
        <f t="shared" ref="J12:BP12" si="3">+I12+1</f>
        <v>1</v>
      </c>
      <c r="K12" s="3">
        <f t="shared" si="3"/>
        <v>2</v>
      </c>
      <c r="L12" s="3">
        <f t="shared" si="3"/>
        <v>3</v>
      </c>
      <c r="M12" s="3">
        <f t="shared" si="3"/>
        <v>4</v>
      </c>
      <c r="N12" s="3">
        <f t="shared" si="3"/>
        <v>5</v>
      </c>
      <c r="O12" s="3">
        <f t="shared" si="3"/>
        <v>6</v>
      </c>
      <c r="P12" s="3">
        <f t="shared" si="3"/>
        <v>7</v>
      </c>
      <c r="Q12" s="3">
        <f t="shared" si="3"/>
        <v>8</v>
      </c>
      <c r="R12" s="3">
        <f t="shared" si="3"/>
        <v>9</v>
      </c>
      <c r="S12" s="3">
        <f t="shared" si="3"/>
        <v>10</v>
      </c>
      <c r="T12" s="3">
        <f t="shared" si="3"/>
        <v>11</v>
      </c>
      <c r="U12" s="3">
        <f t="shared" si="3"/>
        <v>12</v>
      </c>
      <c r="V12" s="3">
        <f t="shared" si="3"/>
        <v>13</v>
      </c>
      <c r="W12" s="3">
        <f t="shared" si="3"/>
        <v>14</v>
      </c>
      <c r="X12" s="3">
        <f t="shared" si="3"/>
        <v>15</v>
      </c>
      <c r="Y12" s="3">
        <f t="shared" si="3"/>
        <v>16</v>
      </c>
      <c r="Z12" s="3">
        <f t="shared" si="3"/>
        <v>17</v>
      </c>
      <c r="AA12" s="3">
        <f t="shared" si="3"/>
        <v>18</v>
      </c>
      <c r="AB12" s="3">
        <f t="shared" si="3"/>
        <v>19</v>
      </c>
      <c r="AC12" s="3">
        <f t="shared" si="3"/>
        <v>20</v>
      </c>
      <c r="AD12" s="3">
        <f t="shared" si="3"/>
        <v>21</v>
      </c>
      <c r="AE12" s="3">
        <f t="shared" si="3"/>
        <v>22</v>
      </c>
      <c r="AF12" s="3">
        <f t="shared" si="3"/>
        <v>23</v>
      </c>
      <c r="AG12" s="3">
        <f t="shared" si="3"/>
        <v>24</v>
      </c>
      <c r="AH12" s="3">
        <f t="shared" si="3"/>
        <v>25</v>
      </c>
      <c r="AI12" s="3">
        <f t="shared" si="3"/>
        <v>26</v>
      </c>
      <c r="AJ12" s="3">
        <f t="shared" si="3"/>
        <v>27</v>
      </c>
      <c r="AK12" s="3">
        <f t="shared" si="3"/>
        <v>28</v>
      </c>
      <c r="AL12" s="3">
        <f t="shared" si="3"/>
        <v>29</v>
      </c>
      <c r="AM12" s="3">
        <f t="shared" si="3"/>
        <v>30</v>
      </c>
      <c r="AN12" s="3">
        <f t="shared" si="3"/>
        <v>31</v>
      </c>
      <c r="AO12" s="3">
        <f t="shared" si="3"/>
        <v>32</v>
      </c>
      <c r="AP12" s="3">
        <f t="shared" si="3"/>
        <v>33</v>
      </c>
      <c r="AQ12" s="3">
        <f t="shared" si="3"/>
        <v>34</v>
      </c>
      <c r="AR12" s="3">
        <f t="shared" si="3"/>
        <v>35</v>
      </c>
      <c r="AS12" s="3">
        <f t="shared" si="3"/>
        <v>36</v>
      </c>
      <c r="AT12" s="3">
        <f t="shared" si="3"/>
        <v>37</v>
      </c>
      <c r="AU12" s="3">
        <f t="shared" si="3"/>
        <v>38</v>
      </c>
      <c r="AV12" s="3">
        <f t="shared" si="3"/>
        <v>39</v>
      </c>
      <c r="AW12" s="3">
        <f t="shared" si="3"/>
        <v>40</v>
      </c>
      <c r="AX12" s="3">
        <f t="shared" si="3"/>
        <v>41</v>
      </c>
      <c r="AY12" s="3">
        <f t="shared" si="3"/>
        <v>42</v>
      </c>
      <c r="AZ12" s="3">
        <f t="shared" si="3"/>
        <v>43</v>
      </c>
      <c r="BA12" s="3">
        <f t="shared" si="3"/>
        <v>44</v>
      </c>
      <c r="BB12" s="3">
        <f t="shared" si="3"/>
        <v>45</v>
      </c>
      <c r="BC12" s="3">
        <f t="shared" si="3"/>
        <v>46</v>
      </c>
      <c r="BD12" s="3">
        <f t="shared" si="3"/>
        <v>47</v>
      </c>
      <c r="BE12" s="3">
        <f t="shared" si="3"/>
        <v>48</v>
      </c>
      <c r="BF12" s="3">
        <f t="shared" si="3"/>
        <v>49</v>
      </c>
      <c r="BG12" s="3">
        <f t="shared" si="3"/>
        <v>50</v>
      </c>
      <c r="BH12" s="3">
        <f t="shared" si="3"/>
        <v>51</v>
      </c>
      <c r="BI12" s="3">
        <f t="shared" si="3"/>
        <v>52</v>
      </c>
      <c r="BJ12" s="3">
        <f t="shared" si="3"/>
        <v>53</v>
      </c>
      <c r="BK12" s="3">
        <f t="shared" si="3"/>
        <v>54</v>
      </c>
      <c r="BL12" s="3">
        <f t="shared" si="3"/>
        <v>55</v>
      </c>
      <c r="BM12" s="3">
        <f t="shared" si="3"/>
        <v>56</v>
      </c>
      <c r="BN12" s="3">
        <f t="shared" si="3"/>
        <v>57</v>
      </c>
      <c r="BO12" s="3">
        <f t="shared" si="3"/>
        <v>58</v>
      </c>
      <c r="BP12" s="3">
        <f t="shared" si="3"/>
        <v>59</v>
      </c>
      <c r="BQ12" s="3">
        <f t="shared" ref="BQ12:CC12" si="4">+BP12+1</f>
        <v>60</v>
      </c>
      <c r="BR12" s="3">
        <f t="shared" si="4"/>
        <v>61</v>
      </c>
      <c r="BS12" s="3">
        <f t="shared" si="4"/>
        <v>62</v>
      </c>
      <c r="BT12" s="3">
        <f t="shared" si="4"/>
        <v>63</v>
      </c>
      <c r="BU12" s="3">
        <f t="shared" si="4"/>
        <v>64</v>
      </c>
      <c r="BV12" s="3">
        <f t="shared" si="4"/>
        <v>65</v>
      </c>
      <c r="BW12" s="3">
        <f t="shared" si="4"/>
        <v>66</v>
      </c>
      <c r="BX12" s="3">
        <f t="shared" si="4"/>
        <v>67</v>
      </c>
      <c r="BY12" s="3">
        <f t="shared" si="4"/>
        <v>68</v>
      </c>
      <c r="BZ12" s="3">
        <f t="shared" si="4"/>
        <v>69</v>
      </c>
      <c r="CA12" s="3">
        <f t="shared" si="4"/>
        <v>70</v>
      </c>
      <c r="CB12" s="3">
        <f t="shared" si="4"/>
        <v>71</v>
      </c>
      <c r="CC12" s="3">
        <f t="shared" si="4"/>
        <v>72</v>
      </c>
      <c r="CD12" s="3">
        <f t="shared" ref="CD12:CG12" si="5">+CC12+1</f>
        <v>73</v>
      </c>
      <c r="CE12" s="3">
        <f t="shared" si="5"/>
        <v>74</v>
      </c>
      <c r="CF12" s="3">
        <f t="shared" si="5"/>
        <v>75</v>
      </c>
      <c r="CG12" s="3">
        <f t="shared" si="5"/>
        <v>76</v>
      </c>
    </row>
    <row r="13" spans="1:115" ht="15" x14ac:dyDescent="0.2">
      <c r="A13" s="17" t="s">
        <v>88</v>
      </c>
      <c r="C13" s="25"/>
      <c r="D13" s="25"/>
      <c r="E13" s="25"/>
      <c r="F13" s="25"/>
      <c r="G13" s="25"/>
      <c r="H13" s="25"/>
      <c r="I13" s="25">
        <v>1</v>
      </c>
      <c r="J13" s="25">
        <f t="shared" ref="J13:AI13" si="6">1/(1+$B$5)^J12</f>
        <v>0.94339622641509424</v>
      </c>
      <c r="K13" s="25">
        <f t="shared" si="6"/>
        <v>0.88999644001423983</v>
      </c>
      <c r="L13" s="25">
        <f t="shared" si="6"/>
        <v>0.8396192830323016</v>
      </c>
      <c r="M13" s="25">
        <f t="shared" si="6"/>
        <v>0.79209366323802044</v>
      </c>
      <c r="N13" s="25">
        <f t="shared" si="6"/>
        <v>0.74725817286605689</v>
      </c>
      <c r="O13" s="25">
        <f t="shared" si="6"/>
        <v>0.70496054043967626</v>
      </c>
      <c r="P13" s="25">
        <f t="shared" si="6"/>
        <v>0.66505711362233599</v>
      </c>
      <c r="Q13" s="25">
        <f t="shared" si="6"/>
        <v>0.62741237134182648</v>
      </c>
      <c r="R13" s="25">
        <f t="shared" si="6"/>
        <v>0.59189846353002495</v>
      </c>
      <c r="S13" s="25">
        <f t="shared" si="6"/>
        <v>0.55839477691511785</v>
      </c>
      <c r="T13" s="25">
        <f t="shared" si="6"/>
        <v>0.52678752539162055</v>
      </c>
      <c r="U13" s="25">
        <f t="shared" si="6"/>
        <v>0.4969693635770005</v>
      </c>
      <c r="V13" s="25">
        <f t="shared" si="6"/>
        <v>0.46883902224245327</v>
      </c>
      <c r="W13" s="25">
        <f t="shared" si="6"/>
        <v>0.44230096437967292</v>
      </c>
      <c r="X13" s="25">
        <f t="shared" si="6"/>
        <v>0.41726506073554037</v>
      </c>
      <c r="Y13" s="25">
        <f t="shared" si="6"/>
        <v>0.39364628371277405</v>
      </c>
      <c r="Z13" s="25">
        <f t="shared" si="6"/>
        <v>0.37136441859695657</v>
      </c>
      <c r="AA13" s="25">
        <f t="shared" si="6"/>
        <v>0.35034379112920433</v>
      </c>
      <c r="AB13" s="25">
        <f t="shared" si="6"/>
        <v>0.3305130104992493</v>
      </c>
      <c r="AC13" s="25">
        <f t="shared" si="6"/>
        <v>0.31180472688608429</v>
      </c>
      <c r="AD13" s="25">
        <f t="shared" si="6"/>
        <v>0.29415540272272095</v>
      </c>
      <c r="AE13" s="25">
        <f t="shared" si="6"/>
        <v>0.27750509690822728</v>
      </c>
      <c r="AF13" s="25">
        <f t="shared" si="6"/>
        <v>0.26179726123417668</v>
      </c>
      <c r="AG13" s="25">
        <f t="shared" si="6"/>
        <v>0.24697854833412897</v>
      </c>
      <c r="AH13" s="25">
        <f t="shared" si="6"/>
        <v>0.23299863050389524</v>
      </c>
      <c r="AI13" s="25">
        <f t="shared" si="6"/>
        <v>0.21981002877725966</v>
      </c>
      <c r="AJ13" s="25">
        <f t="shared" ref="AJ13:BO13" si="7">1/(1+$B$5)^AJ12</f>
        <v>0.20736795167666003</v>
      </c>
      <c r="AK13" s="25">
        <f t="shared" si="7"/>
        <v>0.1956301430911887</v>
      </c>
      <c r="AL13" s="25">
        <f t="shared" si="7"/>
        <v>0.18455673876527234</v>
      </c>
      <c r="AM13" s="25">
        <f t="shared" si="7"/>
        <v>0.17411013091063426</v>
      </c>
      <c r="AN13" s="25">
        <f t="shared" si="7"/>
        <v>0.16425484048173042</v>
      </c>
      <c r="AO13" s="25">
        <f t="shared" si="7"/>
        <v>0.15495739668087777</v>
      </c>
      <c r="AP13" s="25">
        <f t="shared" si="7"/>
        <v>0.14618622328384695</v>
      </c>
      <c r="AQ13" s="25">
        <f t="shared" si="7"/>
        <v>0.1379115313998556</v>
      </c>
      <c r="AR13" s="25">
        <f t="shared" si="7"/>
        <v>0.13010521830175056</v>
      </c>
      <c r="AS13" s="25">
        <f t="shared" si="7"/>
        <v>0.12274077198278353</v>
      </c>
      <c r="AT13" s="25">
        <f t="shared" si="7"/>
        <v>0.11579318111583352</v>
      </c>
      <c r="AU13" s="25">
        <f t="shared" si="7"/>
        <v>0.10923885010927689</v>
      </c>
      <c r="AV13" s="25">
        <f t="shared" si="7"/>
        <v>0.10305551897101592</v>
      </c>
      <c r="AW13" s="25">
        <f t="shared" si="7"/>
        <v>9.7222187708505589E-2</v>
      </c>
      <c r="AX13" s="25">
        <f t="shared" si="7"/>
        <v>9.171904500802415E-2</v>
      </c>
      <c r="AY13" s="25">
        <f t="shared" si="7"/>
        <v>8.6527400950966171E-2</v>
      </c>
      <c r="AZ13" s="25">
        <f t="shared" si="7"/>
        <v>8.162962353864732E-2</v>
      </c>
      <c r="BA13" s="25">
        <f t="shared" si="7"/>
        <v>7.7009078810044637E-2</v>
      </c>
      <c r="BB13" s="25">
        <f t="shared" si="7"/>
        <v>7.2650074349098717E-2</v>
      </c>
      <c r="BC13" s="25">
        <f t="shared" si="7"/>
        <v>6.8537805989715761E-2</v>
      </c>
      <c r="BD13" s="25">
        <f t="shared" si="7"/>
        <v>6.465830753746768E-2</v>
      </c>
      <c r="BE13" s="25">
        <f t="shared" si="7"/>
        <v>6.0998403337233678E-2</v>
      </c>
      <c r="BF13" s="25">
        <f t="shared" si="7"/>
        <v>5.7545663525692139E-2</v>
      </c>
      <c r="BG13" s="25">
        <f t="shared" si="7"/>
        <v>5.4288361816690701E-2</v>
      </c>
      <c r="BH13" s="25">
        <f t="shared" si="7"/>
        <v>5.12154356761233E-2</v>
      </c>
      <c r="BI13" s="25">
        <f t="shared" si="7"/>
        <v>4.8316448751059712E-2</v>
      </c>
      <c r="BJ13" s="25">
        <f t="shared" si="7"/>
        <v>4.5581555425528025E-2</v>
      </c>
      <c r="BK13" s="25">
        <f t="shared" si="7"/>
        <v>4.3001467382573606E-2</v>
      </c>
      <c r="BL13" s="25">
        <f t="shared" si="7"/>
        <v>4.0567422059031695E-2</v>
      </c>
      <c r="BM13" s="25">
        <f t="shared" si="7"/>
        <v>3.827115288587897E-2</v>
      </c>
      <c r="BN13" s="25">
        <f t="shared" si="7"/>
        <v>3.6104861213093364E-2</v>
      </c>
      <c r="BO13" s="25">
        <f t="shared" si="7"/>
        <v>3.406118982367299E-2</v>
      </c>
      <c r="BP13" s="25">
        <f t="shared" ref="BP13:CG13" si="8">1/(1+$B$5)^BP12</f>
        <v>3.21331979468613E-2</v>
      </c>
      <c r="BQ13" s="25">
        <f t="shared" si="8"/>
        <v>3.0314337685718208E-2</v>
      </c>
      <c r="BR13" s="25">
        <f t="shared" si="8"/>
        <v>2.8598431778979437E-2</v>
      </c>
      <c r="BS13" s="25">
        <f t="shared" si="8"/>
        <v>2.6979652621678712E-2</v>
      </c>
      <c r="BT13" s="25">
        <f t="shared" si="8"/>
        <v>2.5452502473281798E-2</v>
      </c>
      <c r="BU13" s="25">
        <f t="shared" si="8"/>
        <v>2.4011794786114912E-2</v>
      </c>
      <c r="BV13" s="25">
        <f t="shared" si="8"/>
        <v>2.2652636590674444E-2</v>
      </c>
      <c r="BW13" s="25">
        <f t="shared" si="8"/>
        <v>2.1370411877994759E-2</v>
      </c>
      <c r="BX13" s="25">
        <f t="shared" si="8"/>
        <v>2.0160765922636562E-2</v>
      </c>
      <c r="BY13" s="25">
        <f t="shared" si="8"/>
        <v>1.9019590493053358E-2</v>
      </c>
      <c r="BZ13" s="25">
        <f t="shared" si="8"/>
        <v>1.7943009899106941E-2</v>
      </c>
      <c r="CA13" s="25">
        <f t="shared" si="8"/>
        <v>1.692736782934617E-2</v>
      </c>
      <c r="CB13" s="25">
        <f t="shared" si="8"/>
        <v>1.5969214933345442E-2</v>
      </c>
      <c r="CC13" s="25">
        <f t="shared" si="8"/>
        <v>1.5065297106929661E-2</v>
      </c>
      <c r="CD13" s="25">
        <f t="shared" si="8"/>
        <v>1.4212544440499682E-2</v>
      </c>
      <c r="CE13" s="25">
        <f t="shared" si="8"/>
        <v>1.3408060792924227E-2</v>
      </c>
      <c r="CF13" s="25">
        <f t="shared" si="8"/>
        <v>1.2649113955588891E-2</v>
      </c>
      <c r="CG13" s="25">
        <f t="shared" si="8"/>
        <v>1.1933126373197067E-2</v>
      </c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</row>
    <row r="14" spans="1:115" ht="15" x14ac:dyDescent="0.2">
      <c r="A14" s="17" t="s">
        <v>89</v>
      </c>
      <c r="C14" s="25"/>
      <c r="D14" s="25"/>
      <c r="E14" s="25"/>
      <c r="F14" s="25"/>
      <c r="G14" s="25"/>
      <c r="H14" s="25"/>
      <c r="I14" s="25">
        <v>1</v>
      </c>
      <c r="J14" s="25">
        <f t="shared" ref="J14:AI14" si="9">1/(1+$C$5)^J12</f>
        <v>0.96226415094339612</v>
      </c>
      <c r="K14" s="25">
        <f t="shared" si="9"/>
        <v>0.92595229619081498</v>
      </c>
      <c r="L14" s="25">
        <f t="shared" si="9"/>
        <v>0.89101070010814276</v>
      </c>
      <c r="M14" s="25">
        <f t="shared" si="9"/>
        <v>0.85738765482104295</v>
      </c>
      <c r="N14" s="25">
        <f t="shared" si="9"/>
        <v>0.82503340369572042</v>
      </c>
      <c r="O14" s="25">
        <f t="shared" si="9"/>
        <v>0.79390006770720267</v>
      </c>
      <c r="P14" s="25">
        <f t="shared" si="9"/>
        <v>0.76394157458617606</v>
      </c>
      <c r="Q14" s="25">
        <f t="shared" si="9"/>
        <v>0.73511359063952786</v>
      </c>
      <c r="R14" s="25">
        <f t="shared" si="9"/>
        <v>0.70737345514369665</v>
      </c>
      <c r="S14" s="25">
        <f t="shared" si="9"/>
        <v>0.68068011721374566</v>
      </c>
      <c r="T14" s="25">
        <f t="shared" si="9"/>
        <v>0.65499407505473639</v>
      </c>
      <c r="U14" s="25">
        <f t="shared" si="9"/>
        <v>0.63027731750550098</v>
      </c>
      <c r="V14" s="25">
        <f t="shared" si="9"/>
        <v>0.60649326778831214</v>
      </c>
      <c r="W14" s="25">
        <f t="shared" si="9"/>
        <v>0.58360672938120595</v>
      </c>
      <c r="X14" s="25">
        <f t="shared" si="9"/>
        <v>0.56158383393285849</v>
      </c>
      <c r="Y14" s="25">
        <f t="shared" si="9"/>
        <v>0.54039199114293934</v>
      </c>
      <c r="Z14" s="25">
        <f t="shared" si="9"/>
        <v>0.5199998405337718</v>
      </c>
      <c r="AA14" s="25">
        <f t="shared" si="9"/>
        <v>0.50037720504193128</v>
      </c>
      <c r="AB14" s="25">
        <f t="shared" si="9"/>
        <v>0.48149504636110363</v>
      </c>
      <c r="AC14" s="25">
        <f t="shared" si="9"/>
        <v>0.4633254219701185</v>
      </c>
      <c r="AD14" s="25">
        <f t="shared" si="9"/>
        <v>0.4458414437825669</v>
      </c>
      <c r="AE14" s="25">
        <f t="shared" si="9"/>
        <v>0.42901723835680955</v>
      </c>
      <c r="AF14" s="25">
        <f t="shared" si="9"/>
        <v>0.41282790860749596</v>
      </c>
      <c r="AG14" s="25">
        <f t="shared" si="9"/>
        <v>0.39724949696193002</v>
      </c>
      <c r="AH14" s="25">
        <f t="shared" si="9"/>
        <v>0.3822589499067629</v>
      </c>
      <c r="AI14" s="25">
        <f t="shared" si="9"/>
        <v>0.36783408387254529</v>
      </c>
      <c r="AJ14" s="25">
        <f t="shared" ref="AJ14:BO14" si="10">1/(1+$C$5)^AJ12</f>
        <v>0.35395355240565679</v>
      </c>
      <c r="AK14" s="25">
        <f t="shared" si="10"/>
        <v>0.34059681457902824</v>
      </c>
      <c r="AL14" s="25">
        <f t="shared" si="10"/>
        <v>0.32774410459491393</v>
      </c>
      <c r="AM14" s="25">
        <f t="shared" si="10"/>
        <v>0.31537640253472843</v>
      </c>
      <c r="AN14" s="25">
        <f t="shared" si="10"/>
        <v>0.30347540621266322</v>
      </c>
      <c r="AO14" s="25">
        <f t="shared" si="10"/>
        <v>0.29202350409143057</v>
      </c>
      <c r="AP14" s="25">
        <f t="shared" si="10"/>
        <v>0.28100374922005583</v>
      </c>
      <c r="AQ14" s="25">
        <f t="shared" si="10"/>
        <v>0.27039983415514801</v>
      </c>
      <c r="AR14" s="25">
        <f t="shared" si="10"/>
        <v>0.26019606682853863</v>
      </c>
      <c r="AS14" s="25">
        <f t="shared" si="10"/>
        <v>0.25037734732557493</v>
      </c>
      <c r="AT14" s="25">
        <f t="shared" si="10"/>
        <v>0.2409291455397041</v>
      </c>
      <c r="AU14" s="25">
        <f t="shared" si="10"/>
        <v>0.23183747967028132</v>
      </c>
      <c r="AV14" s="25">
        <f t="shared" si="10"/>
        <v>0.22308889553178013</v>
      </c>
      <c r="AW14" s="25">
        <f t="shared" si="10"/>
        <v>0.2146704466437884</v>
      </c>
      <c r="AX14" s="25">
        <f t="shared" si="10"/>
        <v>0.20656967507232465</v>
      </c>
      <c r="AY14" s="25">
        <f t="shared" si="10"/>
        <v>0.1987745929941237</v>
      </c>
      <c r="AZ14" s="25">
        <f t="shared" si="10"/>
        <v>0.19127366495660958</v>
      </c>
      <c r="BA14" s="25">
        <f t="shared" si="10"/>
        <v>0.18405579080730355</v>
      </c>
      <c r="BB14" s="25">
        <f t="shared" si="10"/>
        <v>0.1771102892674053</v>
      </c>
      <c r="BC14" s="25">
        <f t="shared" si="10"/>
        <v>0.17042688212523902</v>
      </c>
      <c r="BD14" s="25">
        <f t="shared" si="10"/>
        <v>0.1639956790261734</v>
      </c>
      <c r="BE14" s="25">
        <f t="shared" si="10"/>
        <v>0.15780716283650648</v>
      </c>
      <c r="BF14" s="25">
        <f t="shared" si="10"/>
        <v>0.15185217555965716</v>
      </c>
      <c r="BG14" s="25">
        <f t="shared" si="10"/>
        <v>0.14612190478382101</v>
      </c>
      <c r="BH14" s="25">
        <f t="shared" si="10"/>
        <v>0.1406078706410353</v>
      </c>
      <c r="BI14" s="25">
        <f t="shared" si="10"/>
        <v>0.13530191325835469</v>
      </c>
      <c r="BJ14" s="25">
        <f t="shared" si="10"/>
        <v>0.13019618068256775</v>
      </c>
      <c r="BK14" s="25">
        <f t="shared" si="10"/>
        <v>0.12528311726058403</v>
      </c>
      <c r="BL14" s="25">
        <f t="shared" si="10"/>
        <v>0.12055545245829782</v>
      </c>
      <c r="BM14" s="25">
        <f t="shared" si="10"/>
        <v>0.11600619010138091</v>
      </c>
      <c r="BN14" s="25">
        <f t="shared" si="10"/>
        <v>0.11162859802208352</v>
      </c>
      <c r="BO14" s="25">
        <f t="shared" si="10"/>
        <v>0.10741619809672186</v>
      </c>
      <c r="BP14" s="25">
        <f t="shared" ref="BP14:CG14" si="11">1/(1+$C$5)^BP12</f>
        <v>0.1033627566591097</v>
      </c>
      <c r="BQ14" s="25">
        <f t="shared" si="11"/>
        <v>9.9462275275747081E-2</v>
      </c>
      <c r="BR14" s="25">
        <f t="shared" si="11"/>
        <v>9.5708981869115098E-2</v>
      </c>
      <c r="BS14" s="25">
        <f t="shared" si="11"/>
        <v>9.2097322175940924E-2</v>
      </c>
      <c r="BT14" s="25">
        <f t="shared" si="11"/>
        <v>8.8621951527792217E-2</v>
      </c>
      <c r="BU14" s="25">
        <f t="shared" si="11"/>
        <v>8.5277726941837773E-2</v>
      </c>
      <c r="BV14" s="25">
        <f t="shared" si="11"/>
        <v>8.2059699510070305E-2</v>
      </c>
      <c r="BW14" s="25">
        <f t="shared" si="11"/>
        <v>7.8963107075728012E-2</v>
      </c>
      <c r="BX14" s="25">
        <f t="shared" si="11"/>
        <v>7.5983367186077899E-2</v>
      </c>
      <c r="BY14" s="25">
        <f t="shared" si="11"/>
        <v>7.3116070311131556E-2</v>
      </c>
      <c r="BZ14" s="25">
        <f t="shared" si="11"/>
        <v>7.0356973318258659E-2</v>
      </c>
      <c r="CA14" s="25">
        <f t="shared" si="11"/>
        <v>6.7701993193041349E-2</v>
      </c>
      <c r="CB14" s="25">
        <f t="shared" si="11"/>
        <v>6.514720099707752E-2</v>
      </c>
      <c r="CC14" s="25">
        <f t="shared" si="11"/>
        <v>6.2688816053791563E-2</v>
      </c>
      <c r="CD14" s="25">
        <f t="shared" si="11"/>
        <v>6.0323200353648493E-2</v>
      </c>
      <c r="CE14" s="25">
        <f t="shared" si="11"/>
        <v>5.8046853170491935E-2</v>
      </c>
      <c r="CF14" s="25">
        <f t="shared" si="11"/>
        <v>5.5856405881039406E-2</v>
      </c>
      <c r="CG14" s="25">
        <f t="shared" si="11"/>
        <v>5.3748616979868095E-2</v>
      </c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</row>
    <row r="15" spans="1:115" ht="15" x14ac:dyDescent="0.2">
      <c r="A15" s="9" t="s">
        <v>204</v>
      </c>
      <c r="C15" s="25"/>
      <c r="D15" s="25"/>
      <c r="E15" s="25"/>
      <c r="F15" s="25"/>
      <c r="G15" s="25"/>
      <c r="H15" s="25"/>
      <c r="I15" s="25">
        <v>1</v>
      </c>
      <c r="J15" s="25">
        <f t="shared" ref="J15:AO15" si="12">(1+$B$6)^J12</f>
        <v>1.02</v>
      </c>
      <c r="K15" s="25">
        <f t="shared" si="12"/>
        <v>1.0404</v>
      </c>
      <c r="L15" s="25">
        <f t="shared" si="12"/>
        <v>1.0612079999999999</v>
      </c>
      <c r="M15" s="25">
        <f t="shared" si="12"/>
        <v>1.08243216</v>
      </c>
      <c r="N15" s="25">
        <f t="shared" si="12"/>
        <v>1.1040808032</v>
      </c>
      <c r="O15" s="25">
        <f t="shared" si="12"/>
        <v>1.1261624192640001</v>
      </c>
      <c r="P15" s="25">
        <f t="shared" si="12"/>
        <v>1.1486856676492798</v>
      </c>
      <c r="Q15" s="25">
        <f t="shared" si="12"/>
        <v>1.1716593810022655</v>
      </c>
      <c r="R15" s="25">
        <f t="shared" si="12"/>
        <v>1.1950925686223108</v>
      </c>
      <c r="S15" s="25">
        <f t="shared" si="12"/>
        <v>1.2189944199947571</v>
      </c>
      <c r="T15" s="25">
        <f t="shared" si="12"/>
        <v>1.243374308394652</v>
      </c>
      <c r="U15" s="25">
        <f t="shared" si="12"/>
        <v>1.2682417945625453</v>
      </c>
      <c r="V15" s="25">
        <f t="shared" si="12"/>
        <v>1.2936066304537961</v>
      </c>
      <c r="W15" s="25">
        <f t="shared" si="12"/>
        <v>1.3194787630628722</v>
      </c>
      <c r="X15" s="25">
        <f t="shared" si="12"/>
        <v>1.3458683383241292</v>
      </c>
      <c r="Y15" s="25">
        <f t="shared" si="12"/>
        <v>1.372785705090612</v>
      </c>
      <c r="Z15" s="25">
        <f t="shared" si="12"/>
        <v>1.4002414191924244</v>
      </c>
      <c r="AA15" s="25">
        <f t="shared" si="12"/>
        <v>1.4282462475762727</v>
      </c>
      <c r="AB15" s="25">
        <f t="shared" si="12"/>
        <v>1.4568111725277981</v>
      </c>
      <c r="AC15" s="25">
        <f t="shared" si="12"/>
        <v>1.4859473959783542</v>
      </c>
      <c r="AD15" s="25">
        <f t="shared" si="12"/>
        <v>1.5156663438979212</v>
      </c>
      <c r="AE15" s="25">
        <f t="shared" si="12"/>
        <v>1.5459796707758797</v>
      </c>
      <c r="AF15" s="25">
        <f t="shared" si="12"/>
        <v>1.576899264191397</v>
      </c>
      <c r="AG15" s="25">
        <f t="shared" si="12"/>
        <v>1.608437249475225</v>
      </c>
      <c r="AH15" s="25">
        <f t="shared" si="12"/>
        <v>1.6406059944647295</v>
      </c>
      <c r="AI15" s="25">
        <f t="shared" si="12"/>
        <v>1.6734181143540243</v>
      </c>
      <c r="AJ15" s="25">
        <f t="shared" si="12"/>
        <v>1.7068864766411045</v>
      </c>
      <c r="AK15" s="25">
        <f t="shared" si="12"/>
        <v>1.7410242061739269</v>
      </c>
      <c r="AL15" s="25">
        <f t="shared" si="12"/>
        <v>1.7758446902974052</v>
      </c>
      <c r="AM15" s="25">
        <f t="shared" si="12"/>
        <v>1.8113615841033535</v>
      </c>
      <c r="AN15" s="25">
        <f t="shared" si="12"/>
        <v>1.8475888157854201</v>
      </c>
      <c r="AO15" s="25">
        <f t="shared" si="12"/>
        <v>1.8845405921011289</v>
      </c>
      <c r="AP15" s="25">
        <f t="shared" ref="AP15:BU15" si="13">(1+$B$6)^AP12</f>
        <v>1.9222314039431516</v>
      </c>
      <c r="AQ15" s="25">
        <f t="shared" si="13"/>
        <v>1.9606760320220145</v>
      </c>
      <c r="AR15" s="25">
        <f t="shared" si="13"/>
        <v>1.9998895526624547</v>
      </c>
      <c r="AS15" s="25">
        <f t="shared" si="13"/>
        <v>2.0398873437157037</v>
      </c>
      <c r="AT15" s="25">
        <f t="shared" si="13"/>
        <v>2.080685090590018</v>
      </c>
      <c r="AU15" s="25">
        <f t="shared" si="13"/>
        <v>2.1222987924018186</v>
      </c>
      <c r="AV15" s="25">
        <f t="shared" si="13"/>
        <v>2.1647447682498542</v>
      </c>
      <c r="AW15" s="25">
        <f t="shared" si="13"/>
        <v>2.2080396636148518</v>
      </c>
      <c r="AX15" s="25">
        <f t="shared" si="13"/>
        <v>2.2522004568871488</v>
      </c>
      <c r="AY15" s="25">
        <f t="shared" si="13"/>
        <v>2.2972444660248916</v>
      </c>
      <c r="AZ15" s="25">
        <f t="shared" si="13"/>
        <v>2.3431893553453893</v>
      </c>
      <c r="BA15" s="25">
        <f t="shared" si="13"/>
        <v>2.3900531424522975</v>
      </c>
      <c r="BB15" s="25">
        <f t="shared" si="13"/>
        <v>2.4378542053013432</v>
      </c>
      <c r="BC15" s="25">
        <f t="shared" si="13"/>
        <v>2.4866112894073704</v>
      </c>
      <c r="BD15" s="25">
        <f t="shared" si="13"/>
        <v>2.5363435151955169</v>
      </c>
      <c r="BE15" s="25">
        <f t="shared" si="13"/>
        <v>2.5870703854994277</v>
      </c>
      <c r="BF15" s="25">
        <f t="shared" si="13"/>
        <v>2.6388117932094164</v>
      </c>
      <c r="BG15" s="25">
        <f t="shared" si="13"/>
        <v>2.6915880290736047</v>
      </c>
      <c r="BH15" s="25">
        <f t="shared" si="13"/>
        <v>2.7454197896550765</v>
      </c>
      <c r="BI15" s="25">
        <f t="shared" si="13"/>
        <v>2.8003281854481785</v>
      </c>
      <c r="BJ15" s="25">
        <f t="shared" si="13"/>
        <v>2.8563347491571416</v>
      </c>
      <c r="BK15" s="25">
        <f t="shared" si="13"/>
        <v>2.9134614441402849</v>
      </c>
      <c r="BL15" s="25">
        <f t="shared" si="13"/>
        <v>2.9717306730230897</v>
      </c>
      <c r="BM15" s="25">
        <f t="shared" si="13"/>
        <v>3.0311652864835517</v>
      </c>
      <c r="BN15" s="25">
        <f t="shared" si="13"/>
        <v>3.0917885922132227</v>
      </c>
      <c r="BO15" s="25">
        <f t="shared" si="13"/>
        <v>3.1536243640574875</v>
      </c>
      <c r="BP15" s="25">
        <f t="shared" si="13"/>
        <v>3.2166968513386367</v>
      </c>
      <c r="BQ15" s="25">
        <f t="shared" si="13"/>
        <v>3.2810307883654102</v>
      </c>
      <c r="BR15" s="25">
        <f t="shared" si="13"/>
        <v>3.346651404132718</v>
      </c>
      <c r="BS15" s="25">
        <f t="shared" si="13"/>
        <v>3.4135844322153726</v>
      </c>
      <c r="BT15" s="25">
        <f t="shared" si="13"/>
        <v>3.4818561208596792</v>
      </c>
      <c r="BU15" s="25">
        <f t="shared" si="13"/>
        <v>3.5514932432768735</v>
      </c>
      <c r="BV15" s="25">
        <f t="shared" ref="BV15:CG15" si="14">(1+$B$6)^BV12</f>
        <v>3.6225231081424112</v>
      </c>
      <c r="BW15" s="25">
        <f t="shared" si="14"/>
        <v>3.6949735703052591</v>
      </c>
      <c r="BX15" s="25">
        <f t="shared" si="14"/>
        <v>3.7688730417113643</v>
      </c>
      <c r="BY15" s="25">
        <f t="shared" si="14"/>
        <v>3.8442505025455915</v>
      </c>
      <c r="BZ15" s="25">
        <f t="shared" si="14"/>
        <v>3.9211355125965035</v>
      </c>
      <c r="CA15" s="25">
        <f t="shared" si="14"/>
        <v>3.9995582228484339</v>
      </c>
      <c r="CB15" s="25">
        <f t="shared" si="14"/>
        <v>4.0795493873054021</v>
      </c>
      <c r="CC15" s="25">
        <f t="shared" si="14"/>
        <v>4.1611403750515104</v>
      </c>
      <c r="CD15" s="25">
        <f t="shared" si="14"/>
        <v>4.2443631825525401</v>
      </c>
      <c r="CE15" s="25">
        <f t="shared" si="14"/>
        <v>4.3292504462035915</v>
      </c>
      <c r="CF15" s="25">
        <f t="shared" si="14"/>
        <v>4.4158354551276622</v>
      </c>
      <c r="CG15" s="25">
        <f t="shared" si="14"/>
        <v>4.5041521642302165</v>
      </c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</row>
    <row r="16" spans="1:115" ht="15" x14ac:dyDescent="0.2">
      <c r="A16" s="134" t="s">
        <v>344</v>
      </c>
      <c r="B16" s="3" t="s">
        <v>292</v>
      </c>
      <c r="C16" s="25"/>
      <c r="D16" s="25"/>
      <c r="E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</row>
    <row r="17" spans="1:115 16375:16375" ht="15" x14ac:dyDescent="0.2">
      <c r="A17" s="9" t="s">
        <v>363</v>
      </c>
      <c r="C17" s="25"/>
      <c r="D17" s="25"/>
      <c r="G17" s="25"/>
      <c r="H17" s="62"/>
      <c r="J17" s="71">
        <f>'DSM data'!B20</f>
        <v>6</v>
      </c>
      <c r="K17" s="71">
        <f>'DSM data'!C20</f>
        <v>77</v>
      </c>
      <c r="L17" s="71">
        <f>'DSM data'!D20</f>
        <v>91</v>
      </c>
      <c r="M17" s="71">
        <f>'DSM data'!E20</f>
        <v>104</v>
      </c>
      <c r="N17" s="71">
        <f>'DSM data'!F20</f>
        <v>106</v>
      </c>
      <c r="O17" s="71">
        <f>'DSM data'!G20</f>
        <v>108</v>
      </c>
      <c r="P17" s="71">
        <f>'DSM data'!H20</f>
        <v>114</v>
      </c>
      <c r="Q17" s="71">
        <f>'DSM data'!I20</f>
        <v>123</v>
      </c>
      <c r="R17" s="71">
        <f>'DSM data'!J20</f>
        <v>122</v>
      </c>
      <c r="S17" s="71">
        <f>'DSM data'!K20</f>
        <v>97</v>
      </c>
      <c r="T17" s="71">
        <f>'DSM data'!L20</f>
        <v>87</v>
      </c>
      <c r="U17" s="71">
        <f>'DSM data'!M20</f>
        <v>83</v>
      </c>
      <c r="V17" s="71">
        <f>'DSM data'!N20</f>
        <v>82</v>
      </c>
      <c r="W17" s="71">
        <f>'DSM data'!O20</f>
        <v>84</v>
      </c>
      <c r="X17" s="71">
        <f>'DSM data'!P20</f>
        <v>73</v>
      </c>
      <c r="Y17" s="71">
        <f>'DSM data'!Q20</f>
        <v>58</v>
      </c>
      <c r="Z17" s="71">
        <f>'DSM data'!R20</f>
        <v>49</v>
      </c>
      <c r="AA17" s="71">
        <f>'DSM data'!S20</f>
        <v>59</v>
      </c>
      <c r="AB17" s="71">
        <f>'DSM data'!T20</f>
        <v>59</v>
      </c>
      <c r="AC17" s="71">
        <f>'DSM data'!U20</f>
        <v>62</v>
      </c>
      <c r="AD17" s="71">
        <f>'DSM data'!V20</f>
        <v>75</v>
      </c>
      <c r="AE17" s="71">
        <f>'DSM data'!W20</f>
        <v>77</v>
      </c>
      <c r="AF17" s="71">
        <f>'DSM data'!X20</f>
        <v>78</v>
      </c>
      <c r="AG17" s="71">
        <f>'DSM data'!Y20</f>
        <v>79</v>
      </c>
      <c r="AH17" s="71">
        <f>'DSM data'!Z20</f>
        <v>81</v>
      </c>
      <c r="AI17" s="71">
        <f>'DSM data'!AA20</f>
        <v>82</v>
      </c>
      <c r="AJ17" s="71">
        <f>'DSM data'!AB20</f>
        <v>83</v>
      </c>
      <c r="AK17" s="71">
        <f>'DSM data'!AC20</f>
        <v>81</v>
      </c>
      <c r="AL17" s="71">
        <f>'DSM data'!AD20</f>
        <v>80</v>
      </c>
      <c r="AM17" s="71">
        <f>AL17</f>
        <v>80</v>
      </c>
      <c r="AN17" s="71">
        <f t="shared" ref="AN17:CG17" si="15">AM17</f>
        <v>80</v>
      </c>
      <c r="AO17" s="71">
        <f t="shared" si="15"/>
        <v>80</v>
      </c>
      <c r="AP17" s="71">
        <f t="shared" si="15"/>
        <v>80</v>
      </c>
      <c r="AQ17" s="71">
        <f t="shared" si="15"/>
        <v>80</v>
      </c>
      <c r="AR17" s="71">
        <f t="shared" si="15"/>
        <v>80</v>
      </c>
      <c r="AS17" s="71">
        <f t="shared" si="15"/>
        <v>80</v>
      </c>
      <c r="AT17" s="71">
        <f t="shared" si="15"/>
        <v>80</v>
      </c>
      <c r="AU17" s="71">
        <f t="shared" si="15"/>
        <v>80</v>
      </c>
      <c r="AV17" s="71">
        <f t="shared" si="15"/>
        <v>80</v>
      </c>
      <c r="AW17" s="71">
        <f t="shared" si="15"/>
        <v>80</v>
      </c>
      <c r="AX17" s="71">
        <f t="shared" si="15"/>
        <v>80</v>
      </c>
      <c r="AY17" s="71">
        <f t="shared" si="15"/>
        <v>80</v>
      </c>
      <c r="AZ17" s="71">
        <f t="shared" si="15"/>
        <v>80</v>
      </c>
      <c r="BA17" s="71">
        <f t="shared" si="15"/>
        <v>80</v>
      </c>
      <c r="BB17" s="71">
        <f t="shared" si="15"/>
        <v>80</v>
      </c>
      <c r="BC17" s="71">
        <f t="shared" si="15"/>
        <v>80</v>
      </c>
      <c r="BD17" s="71">
        <f t="shared" si="15"/>
        <v>80</v>
      </c>
      <c r="BE17" s="71">
        <f t="shared" si="15"/>
        <v>80</v>
      </c>
      <c r="BF17" s="71">
        <f t="shared" si="15"/>
        <v>80</v>
      </c>
      <c r="BG17" s="71">
        <f t="shared" si="15"/>
        <v>80</v>
      </c>
      <c r="BH17" s="71">
        <f t="shared" si="15"/>
        <v>80</v>
      </c>
      <c r="BI17" s="71">
        <f t="shared" si="15"/>
        <v>80</v>
      </c>
      <c r="BJ17" s="71">
        <f t="shared" si="15"/>
        <v>80</v>
      </c>
      <c r="BK17" s="71">
        <f t="shared" si="15"/>
        <v>80</v>
      </c>
      <c r="BL17" s="71">
        <f t="shared" si="15"/>
        <v>80</v>
      </c>
      <c r="BM17" s="71">
        <f t="shared" si="15"/>
        <v>80</v>
      </c>
      <c r="BN17" s="71">
        <f t="shared" si="15"/>
        <v>80</v>
      </c>
      <c r="BO17" s="71">
        <f t="shared" si="15"/>
        <v>80</v>
      </c>
      <c r="BP17" s="71">
        <f t="shared" si="15"/>
        <v>80</v>
      </c>
      <c r="BQ17" s="71">
        <f t="shared" si="15"/>
        <v>80</v>
      </c>
      <c r="BR17" s="71">
        <f t="shared" si="15"/>
        <v>80</v>
      </c>
      <c r="BS17" s="71">
        <f t="shared" si="15"/>
        <v>80</v>
      </c>
      <c r="BT17" s="71">
        <f t="shared" si="15"/>
        <v>80</v>
      </c>
      <c r="BU17" s="71">
        <f t="shared" si="15"/>
        <v>80</v>
      </c>
      <c r="BV17" s="71">
        <f t="shared" si="15"/>
        <v>80</v>
      </c>
      <c r="BW17" s="71">
        <f t="shared" si="15"/>
        <v>80</v>
      </c>
      <c r="BX17" s="71">
        <f t="shared" si="15"/>
        <v>80</v>
      </c>
      <c r="BY17" s="71">
        <f t="shared" si="15"/>
        <v>80</v>
      </c>
      <c r="BZ17" s="71">
        <f t="shared" si="15"/>
        <v>80</v>
      </c>
      <c r="CA17" s="71">
        <f t="shared" si="15"/>
        <v>80</v>
      </c>
      <c r="CB17" s="71">
        <f t="shared" si="15"/>
        <v>80</v>
      </c>
      <c r="CC17" s="71">
        <f t="shared" si="15"/>
        <v>80</v>
      </c>
      <c r="CD17" s="71">
        <f t="shared" si="15"/>
        <v>80</v>
      </c>
      <c r="CE17" s="71">
        <f t="shared" si="15"/>
        <v>80</v>
      </c>
      <c r="CF17" s="71">
        <f t="shared" si="15"/>
        <v>80</v>
      </c>
      <c r="CG17" s="71">
        <f t="shared" si="15"/>
        <v>80</v>
      </c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</row>
    <row r="18" spans="1:115 16375:16375" ht="15" x14ac:dyDescent="0.2">
      <c r="A18" s="75" t="s">
        <v>293</v>
      </c>
      <c r="C18" s="25"/>
      <c r="D18" s="2" t="s">
        <v>361</v>
      </c>
      <c r="E18" s="25"/>
      <c r="G18" s="25"/>
      <c r="H18" s="62"/>
      <c r="J18" s="71">
        <v>0</v>
      </c>
      <c r="K18" s="71">
        <v>13.780000000000001</v>
      </c>
      <c r="L18" s="71">
        <v>20.14</v>
      </c>
      <c r="M18" s="71">
        <v>24.380000000000003</v>
      </c>
      <c r="N18" s="71">
        <v>26.5</v>
      </c>
      <c r="O18" s="71">
        <v>10.600000000000001</v>
      </c>
      <c r="P18" s="71">
        <v>11.66</v>
      </c>
      <c r="Q18" s="71">
        <v>12.72</v>
      </c>
      <c r="R18" s="71">
        <v>12.72</v>
      </c>
      <c r="S18" s="71">
        <v>12.72</v>
      </c>
      <c r="T18" s="71">
        <v>12.72</v>
      </c>
      <c r="U18" s="71">
        <v>25.44</v>
      </c>
      <c r="V18" s="71">
        <v>25.44</v>
      </c>
      <c r="W18" s="71">
        <v>27.560000000000002</v>
      </c>
      <c r="X18" s="71">
        <v>28.62</v>
      </c>
      <c r="Y18" s="71">
        <v>13.780000000000001</v>
      </c>
      <c r="Z18" s="71">
        <v>13.780000000000001</v>
      </c>
      <c r="AA18" s="71">
        <v>13.780000000000001</v>
      </c>
      <c r="AB18" s="71">
        <v>13.780000000000001</v>
      </c>
      <c r="AC18" s="71">
        <v>14.84</v>
      </c>
      <c r="AD18" s="71">
        <v>15.9</v>
      </c>
      <c r="AE18" s="71">
        <v>16</v>
      </c>
      <c r="AF18" s="71">
        <v>16</v>
      </c>
      <c r="AG18" s="71">
        <v>16</v>
      </c>
      <c r="AH18" s="71">
        <v>16</v>
      </c>
      <c r="AI18" s="71">
        <v>16</v>
      </c>
      <c r="AJ18" s="71">
        <v>16</v>
      </c>
      <c r="AK18" s="71">
        <v>16</v>
      </c>
      <c r="AL18" s="71">
        <v>16</v>
      </c>
      <c r="AM18" s="71">
        <v>16</v>
      </c>
      <c r="AN18" s="71">
        <v>16</v>
      </c>
      <c r="AO18" s="71">
        <v>16</v>
      </c>
      <c r="AP18" s="71">
        <v>16</v>
      </c>
      <c r="AQ18" s="71">
        <v>16</v>
      </c>
      <c r="AR18" s="71">
        <v>16</v>
      </c>
      <c r="AS18" s="71">
        <v>16</v>
      </c>
      <c r="AT18" s="71">
        <v>16</v>
      </c>
      <c r="AU18" s="71">
        <v>16</v>
      </c>
      <c r="AV18" s="71">
        <v>16</v>
      </c>
      <c r="AW18" s="71">
        <v>16</v>
      </c>
      <c r="AX18" s="71">
        <v>16</v>
      </c>
      <c r="AY18" s="71">
        <v>16</v>
      </c>
      <c r="AZ18" s="71">
        <v>16</v>
      </c>
      <c r="BA18" s="71">
        <v>16</v>
      </c>
      <c r="BB18" s="71">
        <v>16</v>
      </c>
      <c r="BC18" s="71">
        <v>16</v>
      </c>
      <c r="BD18" s="71">
        <v>16</v>
      </c>
      <c r="BE18" s="71">
        <v>16</v>
      </c>
      <c r="BF18" s="71">
        <v>16</v>
      </c>
      <c r="BG18" s="71">
        <v>16</v>
      </c>
      <c r="BH18" s="71">
        <v>16</v>
      </c>
      <c r="BI18" s="71">
        <v>16</v>
      </c>
      <c r="BJ18" s="71">
        <v>16</v>
      </c>
      <c r="BK18" s="71">
        <v>16</v>
      </c>
      <c r="BL18" s="71">
        <v>16</v>
      </c>
      <c r="BM18" s="71">
        <v>16</v>
      </c>
      <c r="BN18" s="71">
        <v>16</v>
      </c>
      <c r="BO18" s="71">
        <v>16</v>
      </c>
      <c r="BP18" s="71">
        <v>16</v>
      </c>
      <c r="BQ18" s="71">
        <v>16</v>
      </c>
      <c r="BR18" s="71">
        <v>16</v>
      </c>
      <c r="BS18" s="71">
        <v>16</v>
      </c>
      <c r="BT18" s="71">
        <v>16</v>
      </c>
      <c r="BU18" s="71">
        <v>16</v>
      </c>
      <c r="BV18" s="71">
        <v>16</v>
      </c>
      <c r="BW18" s="71">
        <v>16</v>
      </c>
      <c r="BX18" s="71">
        <v>16</v>
      </c>
      <c r="BY18" s="71">
        <v>16</v>
      </c>
      <c r="BZ18" s="71">
        <v>16</v>
      </c>
      <c r="CA18" s="71">
        <v>16</v>
      </c>
      <c r="CB18" s="71">
        <v>16</v>
      </c>
      <c r="CC18" s="71">
        <v>16</v>
      </c>
      <c r="CD18" s="71">
        <v>16</v>
      </c>
      <c r="CE18" s="71">
        <v>16</v>
      </c>
      <c r="CF18" s="71">
        <v>16</v>
      </c>
      <c r="CG18" s="71">
        <v>16</v>
      </c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</row>
    <row r="19" spans="1:115 16375:16375" ht="15" x14ac:dyDescent="0.2">
      <c r="A19" s="74" t="s">
        <v>364</v>
      </c>
      <c r="C19" s="25"/>
      <c r="D19" s="2" t="s">
        <v>362</v>
      </c>
      <c r="E19" s="25"/>
      <c r="H19" s="62"/>
      <c r="J19" s="71">
        <v>5.3000000000000007</v>
      </c>
      <c r="K19" s="71">
        <v>7.42</v>
      </c>
      <c r="L19" s="71">
        <v>16.96</v>
      </c>
      <c r="M19" s="71">
        <v>12.72</v>
      </c>
      <c r="N19" s="71">
        <v>14.84</v>
      </c>
      <c r="O19" s="71">
        <v>4.24</v>
      </c>
      <c r="P19" s="71">
        <v>4.24</v>
      </c>
      <c r="Q19" s="71">
        <v>3.18</v>
      </c>
      <c r="R19" s="71">
        <v>3.18</v>
      </c>
      <c r="S19" s="71">
        <v>3.18</v>
      </c>
      <c r="T19" s="71">
        <v>3.18</v>
      </c>
      <c r="U19" s="71">
        <v>3.18</v>
      </c>
      <c r="V19" s="71">
        <v>3.18</v>
      </c>
      <c r="W19" s="71">
        <v>3.18</v>
      </c>
      <c r="X19" s="71">
        <v>3.18</v>
      </c>
      <c r="Y19" s="71">
        <v>3.18</v>
      </c>
      <c r="Z19" s="71">
        <v>3.18</v>
      </c>
      <c r="AA19" s="71">
        <v>3.18</v>
      </c>
      <c r="AB19" s="71">
        <v>3.18</v>
      </c>
      <c r="AC19" s="71">
        <v>3.18</v>
      </c>
      <c r="AD19" s="71">
        <v>3.18</v>
      </c>
      <c r="AE19" s="71">
        <v>3.18</v>
      </c>
      <c r="AF19" s="71">
        <v>3.18</v>
      </c>
      <c r="AG19" s="71">
        <v>3.18</v>
      </c>
      <c r="AH19" s="71">
        <v>3.18</v>
      </c>
      <c r="AI19" s="71">
        <v>3.18</v>
      </c>
      <c r="AJ19" s="71">
        <v>3.18</v>
      </c>
      <c r="AK19" s="71">
        <v>3.18</v>
      </c>
      <c r="AL19" s="71">
        <v>3.18</v>
      </c>
      <c r="AM19" s="71">
        <v>3.18</v>
      </c>
      <c r="AN19" s="71">
        <v>3.18</v>
      </c>
      <c r="AO19" s="71">
        <v>3.18</v>
      </c>
      <c r="AP19" s="71">
        <v>3.18</v>
      </c>
      <c r="AQ19" s="71">
        <v>3.18</v>
      </c>
      <c r="AR19" s="71">
        <v>3.18</v>
      </c>
      <c r="AS19" s="71">
        <v>3.18</v>
      </c>
      <c r="AT19" s="71">
        <v>3.18</v>
      </c>
      <c r="AU19" s="71">
        <v>3.18</v>
      </c>
      <c r="AV19" s="71">
        <v>3.18</v>
      </c>
      <c r="AW19" s="71">
        <v>3.18</v>
      </c>
      <c r="AX19" s="71">
        <v>3.18</v>
      </c>
      <c r="AY19" s="71">
        <v>3.18</v>
      </c>
      <c r="AZ19" s="71">
        <v>3.18</v>
      </c>
      <c r="BA19" s="71">
        <v>3.18</v>
      </c>
      <c r="BB19" s="71">
        <v>3.18</v>
      </c>
      <c r="BC19" s="71">
        <v>3.18</v>
      </c>
      <c r="BD19" s="71">
        <v>3.18</v>
      </c>
      <c r="BE19" s="71">
        <v>3.18</v>
      </c>
      <c r="BF19" s="71">
        <v>3.18</v>
      </c>
      <c r="BG19" s="71">
        <v>3.18</v>
      </c>
      <c r="BH19" s="71">
        <v>3.18</v>
      </c>
      <c r="BI19" s="71">
        <v>3.18</v>
      </c>
      <c r="BJ19" s="71">
        <v>3.18</v>
      </c>
      <c r="BK19" s="71">
        <v>3.18</v>
      </c>
      <c r="BL19" s="71">
        <v>3.18</v>
      </c>
      <c r="BM19" s="71">
        <v>3.18</v>
      </c>
      <c r="BN19" s="71">
        <v>3.18</v>
      </c>
      <c r="BO19" s="71">
        <v>3.18</v>
      </c>
      <c r="BP19" s="71">
        <v>3.18</v>
      </c>
      <c r="BQ19" s="71">
        <v>3.18</v>
      </c>
      <c r="BR19" s="71">
        <v>3.18</v>
      </c>
      <c r="BS19" s="71">
        <v>3.18</v>
      </c>
      <c r="BT19" s="71">
        <v>3.18</v>
      </c>
      <c r="BU19" s="71">
        <v>3.18</v>
      </c>
      <c r="BV19" s="71">
        <v>3.18</v>
      </c>
      <c r="BW19" s="71">
        <v>3.18</v>
      </c>
      <c r="BX19" s="71">
        <v>3.18</v>
      </c>
      <c r="BY19" s="71">
        <v>3.18</v>
      </c>
      <c r="BZ19" s="71">
        <v>3.18</v>
      </c>
      <c r="CA19" s="71">
        <v>3.18</v>
      </c>
      <c r="CB19" s="71">
        <v>3.18</v>
      </c>
      <c r="CC19" s="71">
        <v>3.18</v>
      </c>
      <c r="CD19" s="71">
        <v>3.18</v>
      </c>
      <c r="CE19" s="71">
        <v>3.18</v>
      </c>
      <c r="CF19" s="71">
        <v>3.18</v>
      </c>
      <c r="CG19" s="71">
        <v>3.18</v>
      </c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</row>
    <row r="20" spans="1:115 16375:16375" ht="15" x14ac:dyDescent="0.2">
      <c r="A20" s="3" t="s">
        <v>365</v>
      </c>
      <c r="B20" s="103">
        <v>0</v>
      </c>
      <c r="C20" s="25" t="s">
        <v>366</v>
      </c>
      <c r="E20" s="25"/>
      <c r="J20" s="71">
        <f>IF(plus=1,'DSM data'!B32,0)</f>
        <v>0</v>
      </c>
      <c r="K20" s="71">
        <f>IF(plus=1,'DSM data'!C32,0)</f>
        <v>0</v>
      </c>
      <c r="L20" s="71">
        <f>IF(plus=1,'DSM data'!D32,0)</f>
        <v>0</v>
      </c>
      <c r="M20" s="71">
        <f>IF(plus=1,'DSM data'!E32,0)</f>
        <v>0</v>
      </c>
      <c r="N20" s="71">
        <f>IF(plus=1,'DSM data'!F32,0)</f>
        <v>0</v>
      </c>
      <c r="O20" s="71">
        <f>IF(plus=1,'DSM data'!G32,0)</f>
        <v>0</v>
      </c>
      <c r="P20" s="71">
        <f>IF(plus=1,'DSM data'!H32,0)</f>
        <v>0</v>
      </c>
      <c r="Q20" s="71">
        <f>IF(plus=1,'DSM data'!I32,0)</f>
        <v>0</v>
      </c>
      <c r="R20" s="71">
        <f>IF(plus=1,'DSM data'!J32,0)</f>
        <v>0</v>
      </c>
      <c r="S20" s="71">
        <f>IF(plus=1,'DSM data'!K32,0)</f>
        <v>0</v>
      </c>
      <c r="T20" s="71">
        <f>IF(plus=1,'DSM data'!L32,0)</f>
        <v>0</v>
      </c>
      <c r="U20" s="71">
        <f>IF(plus=1,'DSM data'!M32,0)</f>
        <v>0</v>
      </c>
      <c r="V20" s="71">
        <f>IF(plus=1,'DSM data'!N32,0)</f>
        <v>0</v>
      </c>
      <c r="W20" s="71">
        <f>IF(plus=1,'DSM data'!O32,0)</f>
        <v>0</v>
      </c>
      <c r="X20" s="71">
        <f>IF(plus=1,'DSM data'!P32,0)</f>
        <v>0</v>
      </c>
      <c r="Y20" s="71">
        <f>IF(plus=1,'DSM data'!Q32,0)</f>
        <v>0</v>
      </c>
      <c r="Z20" s="71">
        <f>IF(plus=1,'DSM data'!R32,0)</f>
        <v>0</v>
      </c>
      <c r="AA20" s="71">
        <f>IF(plus=1,'DSM data'!S32,0)</f>
        <v>0</v>
      </c>
      <c r="AB20" s="71">
        <f>IF(plus=1,'DSM data'!T32,0)</f>
        <v>0</v>
      </c>
      <c r="AC20" s="71">
        <f>IF(plus=1,'DSM data'!U32,0)</f>
        <v>0</v>
      </c>
      <c r="AD20" s="71">
        <f>IF(plus=1,'DSM data'!V32,0)</f>
        <v>0</v>
      </c>
      <c r="AE20" s="71">
        <f>IF(plus=1,'DSM data'!W32,0)</f>
        <v>0</v>
      </c>
      <c r="AF20" s="71">
        <f>IF(plus=1,'DSM data'!X32,0)</f>
        <v>0</v>
      </c>
      <c r="AG20" s="71">
        <f>IF(plus=1,'DSM data'!Y32,0)</f>
        <v>0</v>
      </c>
      <c r="AH20" s="71">
        <f>IF(plus=1,'DSM data'!Z32,0)</f>
        <v>0</v>
      </c>
      <c r="AI20" s="71">
        <f>IF(plus=1,'DSM data'!AA32,0)</f>
        <v>0</v>
      </c>
      <c r="AJ20" s="71">
        <f>IF(plus=1,'DSM data'!AB32,0)</f>
        <v>0</v>
      </c>
      <c r="AK20" s="71">
        <f>IF(plus=1,'DSM data'!AC32,0)</f>
        <v>0</v>
      </c>
      <c r="AL20" s="71">
        <f>IF(plus=1,'DSM data'!AD32,0)</f>
        <v>0</v>
      </c>
      <c r="AM20" s="71">
        <f>AL20</f>
        <v>0</v>
      </c>
      <c r="AN20" s="71">
        <f t="shared" ref="AN20:CG20" si="16">AM20</f>
        <v>0</v>
      </c>
      <c r="AO20" s="71">
        <f t="shared" si="16"/>
        <v>0</v>
      </c>
      <c r="AP20" s="71">
        <f t="shared" si="16"/>
        <v>0</v>
      </c>
      <c r="AQ20" s="71">
        <f t="shared" si="16"/>
        <v>0</v>
      </c>
      <c r="AR20" s="71">
        <f t="shared" si="16"/>
        <v>0</v>
      </c>
      <c r="AS20" s="71">
        <f t="shared" si="16"/>
        <v>0</v>
      </c>
      <c r="AT20" s="71">
        <f t="shared" si="16"/>
        <v>0</v>
      </c>
      <c r="AU20" s="71">
        <f t="shared" si="16"/>
        <v>0</v>
      </c>
      <c r="AV20" s="71">
        <f t="shared" si="16"/>
        <v>0</v>
      </c>
      <c r="AW20" s="71">
        <f t="shared" si="16"/>
        <v>0</v>
      </c>
      <c r="AX20" s="71">
        <f t="shared" si="16"/>
        <v>0</v>
      </c>
      <c r="AY20" s="71">
        <f t="shared" si="16"/>
        <v>0</v>
      </c>
      <c r="AZ20" s="71">
        <f t="shared" si="16"/>
        <v>0</v>
      </c>
      <c r="BA20" s="71">
        <f t="shared" si="16"/>
        <v>0</v>
      </c>
      <c r="BB20" s="71">
        <f t="shared" si="16"/>
        <v>0</v>
      </c>
      <c r="BC20" s="71">
        <f t="shared" si="16"/>
        <v>0</v>
      </c>
      <c r="BD20" s="71">
        <f t="shared" si="16"/>
        <v>0</v>
      </c>
      <c r="BE20" s="71">
        <f t="shared" si="16"/>
        <v>0</v>
      </c>
      <c r="BF20" s="71">
        <f t="shared" si="16"/>
        <v>0</v>
      </c>
      <c r="BG20" s="71">
        <f t="shared" si="16"/>
        <v>0</v>
      </c>
      <c r="BH20" s="71">
        <f t="shared" si="16"/>
        <v>0</v>
      </c>
      <c r="BI20" s="71">
        <f t="shared" si="16"/>
        <v>0</v>
      </c>
      <c r="BJ20" s="71">
        <f t="shared" si="16"/>
        <v>0</v>
      </c>
      <c r="BK20" s="71">
        <f t="shared" si="16"/>
        <v>0</v>
      </c>
      <c r="BL20" s="71">
        <f t="shared" si="16"/>
        <v>0</v>
      </c>
      <c r="BM20" s="71">
        <f t="shared" si="16"/>
        <v>0</v>
      </c>
      <c r="BN20" s="71">
        <f t="shared" si="16"/>
        <v>0</v>
      </c>
      <c r="BO20" s="71">
        <f t="shared" si="16"/>
        <v>0</v>
      </c>
      <c r="BP20" s="71">
        <f t="shared" si="16"/>
        <v>0</v>
      </c>
      <c r="BQ20" s="71">
        <f t="shared" si="16"/>
        <v>0</v>
      </c>
      <c r="BR20" s="71">
        <f t="shared" si="16"/>
        <v>0</v>
      </c>
      <c r="BS20" s="71">
        <f t="shared" si="16"/>
        <v>0</v>
      </c>
      <c r="BT20" s="71">
        <f t="shared" si="16"/>
        <v>0</v>
      </c>
      <c r="BU20" s="71">
        <f t="shared" si="16"/>
        <v>0</v>
      </c>
      <c r="BV20" s="71">
        <f t="shared" si="16"/>
        <v>0</v>
      </c>
      <c r="BW20" s="71">
        <f t="shared" si="16"/>
        <v>0</v>
      </c>
      <c r="BX20" s="71">
        <f t="shared" si="16"/>
        <v>0</v>
      </c>
      <c r="BY20" s="71">
        <f t="shared" si="16"/>
        <v>0</v>
      </c>
      <c r="BZ20" s="71">
        <f t="shared" si="16"/>
        <v>0</v>
      </c>
      <c r="CA20" s="71">
        <f t="shared" si="16"/>
        <v>0</v>
      </c>
      <c r="CB20" s="71">
        <f t="shared" si="16"/>
        <v>0</v>
      </c>
      <c r="CC20" s="71">
        <f t="shared" si="16"/>
        <v>0</v>
      </c>
      <c r="CD20" s="71">
        <f t="shared" si="16"/>
        <v>0</v>
      </c>
      <c r="CE20" s="71">
        <f t="shared" si="16"/>
        <v>0</v>
      </c>
      <c r="CF20" s="71">
        <f t="shared" si="16"/>
        <v>0</v>
      </c>
      <c r="CG20" s="71">
        <f t="shared" si="16"/>
        <v>0</v>
      </c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</row>
    <row r="21" spans="1:115 16375:16375" ht="15" x14ac:dyDescent="0.2">
      <c r="A21" s="76" t="s">
        <v>345</v>
      </c>
      <c r="B21" s="3" t="s">
        <v>292</v>
      </c>
      <c r="E21" s="25"/>
      <c r="F21" s="25"/>
      <c r="J21" s="72">
        <f>SUM(J17:J20)</f>
        <v>11.3</v>
      </c>
      <c r="K21" s="72">
        <f t="shared" ref="K21:BV21" si="17">SUM(K17:K20)</f>
        <v>98.2</v>
      </c>
      <c r="L21" s="72">
        <f t="shared" si="17"/>
        <v>128.1</v>
      </c>
      <c r="M21" s="72">
        <f t="shared" si="17"/>
        <v>141.1</v>
      </c>
      <c r="N21" s="72">
        <f t="shared" si="17"/>
        <v>147.34</v>
      </c>
      <c r="O21" s="72">
        <f t="shared" si="17"/>
        <v>122.83999999999999</v>
      </c>
      <c r="P21" s="72">
        <f t="shared" si="17"/>
        <v>129.9</v>
      </c>
      <c r="Q21" s="72">
        <f t="shared" si="17"/>
        <v>138.9</v>
      </c>
      <c r="R21" s="72">
        <f t="shared" si="17"/>
        <v>137.9</v>
      </c>
      <c r="S21" s="72">
        <f t="shared" si="17"/>
        <v>112.9</v>
      </c>
      <c r="T21" s="72">
        <f t="shared" si="17"/>
        <v>102.9</v>
      </c>
      <c r="U21" s="72">
        <f t="shared" si="17"/>
        <v>111.62</v>
      </c>
      <c r="V21" s="72">
        <f t="shared" si="17"/>
        <v>110.62</v>
      </c>
      <c r="W21" s="72">
        <f t="shared" si="17"/>
        <v>114.74000000000001</v>
      </c>
      <c r="X21" s="72">
        <f t="shared" si="17"/>
        <v>104.80000000000001</v>
      </c>
      <c r="Y21" s="72">
        <f t="shared" si="17"/>
        <v>74.960000000000008</v>
      </c>
      <c r="Z21" s="72">
        <f t="shared" si="17"/>
        <v>65.960000000000008</v>
      </c>
      <c r="AA21" s="72">
        <f t="shared" si="17"/>
        <v>75.960000000000008</v>
      </c>
      <c r="AB21" s="72">
        <f t="shared" si="17"/>
        <v>75.960000000000008</v>
      </c>
      <c r="AC21" s="72">
        <f t="shared" si="17"/>
        <v>80.02000000000001</v>
      </c>
      <c r="AD21" s="72">
        <f t="shared" si="17"/>
        <v>94.080000000000013</v>
      </c>
      <c r="AE21" s="72">
        <f t="shared" si="17"/>
        <v>96.18</v>
      </c>
      <c r="AF21" s="72">
        <f t="shared" si="17"/>
        <v>97.18</v>
      </c>
      <c r="AG21" s="72">
        <f t="shared" si="17"/>
        <v>98.18</v>
      </c>
      <c r="AH21" s="72">
        <f t="shared" si="17"/>
        <v>100.18</v>
      </c>
      <c r="AI21" s="72">
        <f t="shared" si="17"/>
        <v>101.18</v>
      </c>
      <c r="AJ21" s="72">
        <f t="shared" si="17"/>
        <v>102.18</v>
      </c>
      <c r="AK21" s="72">
        <f t="shared" si="17"/>
        <v>100.18</v>
      </c>
      <c r="AL21" s="72">
        <f t="shared" si="17"/>
        <v>99.18</v>
      </c>
      <c r="AM21" s="72">
        <f t="shared" si="17"/>
        <v>99.18</v>
      </c>
      <c r="AN21" s="72">
        <f t="shared" si="17"/>
        <v>99.18</v>
      </c>
      <c r="AO21" s="72">
        <f t="shared" si="17"/>
        <v>99.18</v>
      </c>
      <c r="AP21" s="72">
        <f t="shared" si="17"/>
        <v>99.18</v>
      </c>
      <c r="AQ21" s="72">
        <f t="shared" si="17"/>
        <v>99.18</v>
      </c>
      <c r="AR21" s="72">
        <f t="shared" si="17"/>
        <v>99.18</v>
      </c>
      <c r="AS21" s="72">
        <f t="shared" si="17"/>
        <v>99.18</v>
      </c>
      <c r="AT21" s="72">
        <f t="shared" si="17"/>
        <v>99.18</v>
      </c>
      <c r="AU21" s="72">
        <f t="shared" si="17"/>
        <v>99.18</v>
      </c>
      <c r="AV21" s="72">
        <f t="shared" si="17"/>
        <v>99.18</v>
      </c>
      <c r="AW21" s="72">
        <f t="shared" si="17"/>
        <v>99.18</v>
      </c>
      <c r="AX21" s="72">
        <f t="shared" si="17"/>
        <v>99.18</v>
      </c>
      <c r="AY21" s="72">
        <f t="shared" si="17"/>
        <v>99.18</v>
      </c>
      <c r="AZ21" s="72">
        <f t="shared" si="17"/>
        <v>99.18</v>
      </c>
      <c r="BA21" s="72">
        <f t="shared" si="17"/>
        <v>99.18</v>
      </c>
      <c r="BB21" s="72">
        <f t="shared" si="17"/>
        <v>99.18</v>
      </c>
      <c r="BC21" s="72">
        <f t="shared" si="17"/>
        <v>99.18</v>
      </c>
      <c r="BD21" s="72">
        <f t="shared" si="17"/>
        <v>99.18</v>
      </c>
      <c r="BE21" s="72">
        <f t="shared" si="17"/>
        <v>99.18</v>
      </c>
      <c r="BF21" s="72">
        <f t="shared" si="17"/>
        <v>99.18</v>
      </c>
      <c r="BG21" s="72">
        <f t="shared" si="17"/>
        <v>99.18</v>
      </c>
      <c r="BH21" s="72">
        <f t="shared" si="17"/>
        <v>99.18</v>
      </c>
      <c r="BI21" s="72">
        <f t="shared" si="17"/>
        <v>99.18</v>
      </c>
      <c r="BJ21" s="72">
        <f t="shared" si="17"/>
        <v>99.18</v>
      </c>
      <c r="BK21" s="72">
        <f t="shared" si="17"/>
        <v>99.18</v>
      </c>
      <c r="BL21" s="72">
        <f t="shared" si="17"/>
        <v>99.18</v>
      </c>
      <c r="BM21" s="72">
        <f t="shared" si="17"/>
        <v>99.18</v>
      </c>
      <c r="BN21" s="72">
        <f t="shared" si="17"/>
        <v>99.18</v>
      </c>
      <c r="BO21" s="72">
        <f t="shared" si="17"/>
        <v>99.18</v>
      </c>
      <c r="BP21" s="72">
        <f t="shared" si="17"/>
        <v>99.18</v>
      </c>
      <c r="BQ21" s="72">
        <f t="shared" si="17"/>
        <v>99.18</v>
      </c>
      <c r="BR21" s="72">
        <f t="shared" si="17"/>
        <v>99.18</v>
      </c>
      <c r="BS21" s="72">
        <f t="shared" si="17"/>
        <v>99.18</v>
      </c>
      <c r="BT21" s="72">
        <f t="shared" si="17"/>
        <v>99.18</v>
      </c>
      <c r="BU21" s="72">
        <f t="shared" si="17"/>
        <v>99.18</v>
      </c>
      <c r="BV21" s="72">
        <f t="shared" si="17"/>
        <v>99.18</v>
      </c>
      <c r="BW21" s="72">
        <f t="shared" ref="BW21:CG21" si="18">SUM(BW17:BW20)</f>
        <v>99.18</v>
      </c>
      <c r="BX21" s="72">
        <f t="shared" si="18"/>
        <v>99.18</v>
      </c>
      <c r="BY21" s="72">
        <f t="shared" si="18"/>
        <v>99.18</v>
      </c>
      <c r="BZ21" s="72">
        <f t="shared" si="18"/>
        <v>99.18</v>
      </c>
      <c r="CA21" s="72">
        <f t="shared" si="18"/>
        <v>99.18</v>
      </c>
      <c r="CB21" s="72">
        <f t="shared" si="18"/>
        <v>99.18</v>
      </c>
      <c r="CC21" s="72">
        <f t="shared" si="18"/>
        <v>99.18</v>
      </c>
      <c r="CD21" s="72">
        <f t="shared" si="18"/>
        <v>99.18</v>
      </c>
      <c r="CE21" s="72">
        <f t="shared" si="18"/>
        <v>99.18</v>
      </c>
      <c r="CF21" s="72">
        <f t="shared" si="18"/>
        <v>99.18</v>
      </c>
      <c r="CG21" s="72">
        <f t="shared" si="18"/>
        <v>99.18</v>
      </c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</row>
    <row r="22" spans="1:115 16375:16375" ht="15" x14ac:dyDescent="0.2">
      <c r="B22" s="69"/>
      <c r="E22" s="25"/>
      <c r="F22" s="25"/>
      <c r="G22" s="25"/>
      <c r="H22" s="25"/>
      <c r="I22" s="2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</row>
    <row r="23" spans="1:115 16375:16375" ht="15" x14ac:dyDescent="0.2">
      <c r="A23" s="76" t="s">
        <v>345</v>
      </c>
      <c r="B23" s="3" t="s">
        <v>1</v>
      </c>
      <c r="C23" s="25"/>
      <c r="D23" s="25"/>
      <c r="E23" s="25"/>
      <c r="F23" s="25"/>
      <c r="G23" s="25" t="s">
        <v>294</v>
      </c>
      <c r="H23" s="25"/>
      <c r="I23" s="25"/>
      <c r="J23" s="29">
        <f t="shared" ref="J23:AO23" si="19">J21*J15</f>
        <v>11.526000000000002</v>
      </c>
      <c r="K23" s="29">
        <f t="shared" si="19"/>
        <v>102.16728000000001</v>
      </c>
      <c r="L23" s="29">
        <f t="shared" si="19"/>
        <v>135.94074479999998</v>
      </c>
      <c r="M23" s="29">
        <f t="shared" si="19"/>
        <v>152.73117777599998</v>
      </c>
      <c r="N23" s="29">
        <f t="shared" si="19"/>
        <v>162.675265543488</v>
      </c>
      <c r="O23" s="29">
        <f t="shared" si="19"/>
        <v>138.33779158238977</v>
      </c>
      <c r="P23" s="29">
        <f t="shared" si="19"/>
        <v>149.21426822764147</v>
      </c>
      <c r="Q23" s="29">
        <f t="shared" si="19"/>
        <v>162.74348802121469</v>
      </c>
      <c r="R23" s="29">
        <f t="shared" si="19"/>
        <v>164.80326521301666</v>
      </c>
      <c r="S23" s="29">
        <f t="shared" si="19"/>
        <v>137.62447001740807</v>
      </c>
      <c r="T23" s="29">
        <f t="shared" si="19"/>
        <v>127.9432163338097</v>
      </c>
      <c r="U23" s="29">
        <f t="shared" si="19"/>
        <v>141.56114910907129</v>
      </c>
      <c r="V23" s="29">
        <f t="shared" si="19"/>
        <v>143.09876546079892</v>
      </c>
      <c r="W23" s="29">
        <f t="shared" si="19"/>
        <v>151.39699327383397</v>
      </c>
      <c r="X23" s="29">
        <f t="shared" si="19"/>
        <v>141.04700185636875</v>
      </c>
      <c r="Y23" s="29">
        <f t="shared" si="19"/>
        <v>102.90401645359229</v>
      </c>
      <c r="Z23" s="29">
        <f t="shared" si="19"/>
        <v>92.359924009932328</v>
      </c>
      <c r="AA23" s="29">
        <f t="shared" si="19"/>
        <v>108.48958496589368</v>
      </c>
      <c r="AB23" s="29">
        <f t="shared" si="19"/>
        <v>110.65937666521155</v>
      </c>
      <c r="AC23" s="29">
        <f t="shared" si="19"/>
        <v>118.90551062618792</v>
      </c>
      <c r="AD23" s="29">
        <f t="shared" si="19"/>
        <v>142.59388963391643</v>
      </c>
      <c r="AE23" s="29">
        <f t="shared" si="19"/>
        <v>148.69232473522413</v>
      </c>
      <c r="AF23" s="29">
        <f t="shared" si="19"/>
        <v>153.24307049411996</v>
      </c>
      <c r="AG23" s="29">
        <f t="shared" si="19"/>
        <v>157.9163691534776</v>
      </c>
      <c r="AH23" s="29">
        <f t="shared" si="19"/>
        <v>164.35590852547662</v>
      </c>
      <c r="AI23" s="29">
        <f t="shared" si="19"/>
        <v>169.31644481034019</v>
      </c>
      <c r="AJ23" s="29">
        <f t="shared" si="19"/>
        <v>174.40966018318807</v>
      </c>
      <c r="AK23" s="29">
        <f t="shared" si="19"/>
        <v>174.41580497450403</v>
      </c>
      <c r="AL23" s="29">
        <f t="shared" si="19"/>
        <v>176.12827638369666</v>
      </c>
      <c r="AM23" s="29">
        <f t="shared" si="19"/>
        <v>179.65084191137061</v>
      </c>
      <c r="AN23" s="29">
        <f t="shared" si="19"/>
        <v>183.24385874959799</v>
      </c>
      <c r="AO23" s="29">
        <f t="shared" si="19"/>
        <v>186.90873592458999</v>
      </c>
      <c r="AP23" s="29">
        <f t="shared" ref="AP23:BU23" si="20">AP21*AP15</f>
        <v>190.64691064308178</v>
      </c>
      <c r="AQ23" s="29">
        <f t="shared" si="20"/>
        <v>194.45984885594342</v>
      </c>
      <c r="AR23" s="29">
        <f t="shared" si="20"/>
        <v>198.34904583306226</v>
      </c>
      <c r="AS23" s="29">
        <f t="shared" si="20"/>
        <v>202.31602674972351</v>
      </c>
      <c r="AT23" s="29">
        <f t="shared" si="20"/>
        <v>206.362347284718</v>
      </c>
      <c r="AU23" s="29">
        <f t="shared" si="20"/>
        <v>210.48959423041239</v>
      </c>
      <c r="AV23" s="29">
        <f t="shared" si="20"/>
        <v>214.69938611502056</v>
      </c>
      <c r="AW23" s="29">
        <f t="shared" si="20"/>
        <v>218.99337383732103</v>
      </c>
      <c r="AX23" s="29">
        <f t="shared" si="20"/>
        <v>223.37324131406743</v>
      </c>
      <c r="AY23" s="29">
        <f t="shared" si="20"/>
        <v>227.84070614034877</v>
      </c>
      <c r="AZ23" s="29">
        <f t="shared" si="20"/>
        <v>232.39752026315574</v>
      </c>
      <c r="BA23" s="29">
        <f t="shared" si="20"/>
        <v>237.04547066841889</v>
      </c>
      <c r="BB23" s="29">
        <f t="shared" si="20"/>
        <v>241.78638008178723</v>
      </c>
      <c r="BC23" s="29">
        <f t="shared" si="20"/>
        <v>246.62210768342302</v>
      </c>
      <c r="BD23" s="29">
        <f t="shared" si="20"/>
        <v>251.5545498370914</v>
      </c>
      <c r="BE23" s="29">
        <f t="shared" si="20"/>
        <v>256.58564083383328</v>
      </c>
      <c r="BF23" s="29">
        <f t="shared" si="20"/>
        <v>261.71735365050995</v>
      </c>
      <c r="BG23" s="29">
        <f t="shared" si="20"/>
        <v>266.95170072352016</v>
      </c>
      <c r="BH23" s="29">
        <f t="shared" si="20"/>
        <v>272.29073473799053</v>
      </c>
      <c r="BI23" s="29">
        <f t="shared" si="20"/>
        <v>277.73654943275034</v>
      </c>
      <c r="BJ23" s="29">
        <f t="shared" si="20"/>
        <v>283.2912804214053</v>
      </c>
      <c r="BK23" s="29">
        <f t="shared" si="20"/>
        <v>288.95710602983348</v>
      </c>
      <c r="BL23" s="29">
        <f t="shared" si="20"/>
        <v>294.73624815043007</v>
      </c>
      <c r="BM23" s="29">
        <f t="shared" si="20"/>
        <v>300.6309731134387</v>
      </c>
      <c r="BN23" s="29">
        <f t="shared" si="20"/>
        <v>306.64359257570743</v>
      </c>
      <c r="BO23" s="29">
        <f t="shared" si="20"/>
        <v>312.77646442722164</v>
      </c>
      <c r="BP23" s="29">
        <f t="shared" si="20"/>
        <v>319.03199371576602</v>
      </c>
      <c r="BQ23" s="29">
        <f t="shared" si="20"/>
        <v>325.41263359008138</v>
      </c>
      <c r="BR23" s="29">
        <f t="shared" si="20"/>
        <v>331.92088626188297</v>
      </c>
      <c r="BS23" s="29">
        <f t="shared" si="20"/>
        <v>338.5593039871207</v>
      </c>
      <c r="BT23" s="29">
        <f t="shared" si="20"/>
        <v>345.33049006686304</v>
      </c>
      <c r="BU23" s="29">
        <f t="shared" si="20"/>
        <v>352.23709986820035</v>
      </c>
      <c r="BV23" s="29">
        <f t="shared" ref="BV23:CG23" si="21">BV21*BV15</f>
        <v>359.28184186556439</v>
      </c>
      <c r="BW23" s="29">
        <f t="shared" si="21"/>
        <v>366.46747870287561</v>
      </c>
      <c r="BX23" s="29">
        <f t="shared" si="21"/>
        <v>373.79682827693313</v>
      </c>
      <c r="BY23" s="29">
        <f t="shared" si="21"/>
        <v>381.27276484247182</v>
      </c>
      <c r="BZ23" s="29">
        <f t="shared" si="21"/>
        <v>388.89822013932127</v>
      </c>
      <c r="CA23" s="29">
        <f t="shared" si="21"/>
        <v>396.67618454210771</v>
      </c>
      <c r="CB23" s="29">
        <f t="shared" si="21"/>
        <v>404.6097082329498</v>
      </c>
      <c r="CC23" s="29">
        <f t="shared" si="21"/>
        <v>412.70190239760882</v>
      </c>
      <c r="CD23" s="29">
        <f t="shared" si="21"/>
        <v>420.95594044556094</v>
      </c>
      <c r="CE23" s="29">
        <f t="shared" si="21"/>
        <v>429.37505925447221</v>
      </c>
      <c r="CF23" s="29">
        <f t="shared" si="21"/>
        <v>437.96256043956157</v>
      </c>
      <c r="CG23" s="29">
        <f t="shared" si="21"/>
        <v>446.72181164835291</v>
      </c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</row>
    <row r="24" spans="1:115 16375:16375" s="27" customFormat="1" x14ac:dyDescent="0.15">
      <c r="A24" s="27" t="s">
        <v>301</v>
      </c>
    </row>
    <row r="25" spans="1:115 16375:16375" outlineLevel="1" x14ac:dyDescent="0.15">
      <c r="A25" s="3" t="s">
        <v>303</v>
      </c>
      <c r="C25" s="82"/>
      <c r="D25" s="82"/>
      <c r="E25" s="82"/>
      <c r="F25" s="82"/>
      <c r="G25" s="83"/>
      <c r="H25" s="83"/>
      <c r="I25" s="82">
        <f>'DSM data'!B16</f>
        <v>152.07000000000002</v>
      </c>
      <c r="J25" s="82">
        <f>'DSM data'!C16</f>
        <v>288.60000000000002</v>
      </c>
      <c r="K25" s="82">
        <f>'DSM data'!D16</f>
        <v>470.64000000000004</v>
      </c>
      <c r="L25" s="82">
        <f>'DSM data'!E16</f>
        <v>793.65000000000009</v>
      </c>
      <c r="M25" s="82">
        <f>'DSM data'!F16</f>
        <v>1135.5300000000002</v>
      </c>
      <c r="N25" s="82">
        <f>'DSM data'!G16</f>
        <v>1435.23</v>
      </c>
      <c r="O25" s="82">
        <f>'DSM data'!H16</f>
        <v>1734.93</v>
      </c>
      <c r="P25" s="82">
        <f>'DSM data'!I16</f>
        <v>2051.2800000000002</v>
      </c>
      <c r="Q25" s="82">
        <f>'DSM data'!J16</f>
        <v>2279.94</v>
      </c>
      <c r="R25" s="82">
        <f>'DSM data'!K16</f>
        <v>2436.4500000000003</v>
      </c>
      <c r="S25" s="82">
        <f>'DSM data'!L16</f>
        <v>2565.21</v>
      </c>
      <c r="T25" s="82">
        <f>'DSM data'!M16</f>
        <v>2696.19</v>
      </c>
      <c r="U25" s="82">
        <f>'DSM data'!N16</f>
        <v>2823.84</v>
      </c>
      <c r="V25" s="82">
        <f>'DSM data'!O16</f>
        <v>2985.9</v>
      </c>
      <c r="W25" s="82">
        <f>'DSM data'!P16</f>
        <v>3095.7900000000004</v>
      </c>
      <c r="X25" s="82">
        <f>'DSM data'!Q16</f>
        <v>3242.3100000000004</v>
      </c>
      <c r="Y25" s="82">
        <f>'DSM data'!R16</f>
        <v>3258.9600000000005</v>
      </c>
      <c r="Z25" s="82">
        <f>'DSM data'!S16</f>
        <v>3505.38</v>
      </c>
      <c r="AA25" s="82">
        <f>'DSM data'!T16</f>
        <v>3601.9500000000003</v>
      </c>
      <c r="AB25" s="82">
        <f>'DSM data'!U16</f>
        <v>3539.7900000000004</v>
      </c>
      <c r="AC25" s="82">
        <f>'DSM data'!V16</f>
        <v>3599.7300000000005</v>
      </c>
      <c r="AD25" s="82">
        <f>'DSM data'!W16</f>
        <v>3694.0800000000004</v>
      </c>
      <c r="AE25" s="82">
        <f>'DSM data'!X16</f>
        <v>3736.26</v>
      </c>
      <c r="AF25" s="82">
        <f>'DSM data'!Y16</f>
        <v>3728.4900000000002</v>
      </c>
      <c r="AG25" s="82">
        <f>'DSM data'!Z16</f>
        <v>3700.7400000000002</v>
      </c>
      <c r="AH25" s="82">
        <f>'DSM data'!AA16</f>
        <v>3738.4800000000005</v>
      </c>
      <c r="AI25" s="82">
        <f>'DSM data'!AB16</f>
        <v>3825.0600000000004</v>
      </c>
      <c r="AJ25" s="82">
        <f>'DSM data'!AC16</f>
        <v>3825.0600000000004</v>
      </c>
      <c r="AK25" s="82">
        <f>'DSM data'!AD16</f>
        <v>3825.0600000000004</v>
      </c>
      <c r="AL25" s="82">
        <f>AK25</f>
        <v>3825.0600000000004</v>
      </c>
      <c r="AM25" s="82">
        <f t="shared" ref="AM25:CG25" si="22">AL25</f>
        <v>3825.0600000000004</v>
      </c>
      <c r="AN25" s="82">
        <f t="shared" si="22"/>
        <v>3825.0600000000004</v>
      </c>
      <c r="AO25" s="82">
        <f t="shared" si="22"/>
        <v>3825.0600000000004</v>
      </c>
      <c r="AP25" s="82">
        <f t="shared" si="22"/>
        <v>3825.0600000000004</v>
      </c>
      <c r="AQ25" s="82">
        <f t="shared" si="22"/>
        <v>3825.0600000000004</v>
      </c>
      <c r="AR25" s="82">
        <f t="shared" si="22"/>
        <v>3825.0600000000004</v>
      </c>
      <c r="AS25" s="82">
        <f t="shared" si="22"/>
        <v>3825.0600000000004</v>
      </c>
      <c r="AT25" s="82">
        <f t="shared" si="22"/>
        <v>3825.0600000000004</v>
      </c>
      <c r="AU25" s="82">
        <f t="shared" si="22"/>
        <v>3825.0600000000004</v>
      </c>
      <c r="AV25" s="82">
        <f t="shared" si="22"/>
        <v>3825.0600000000004</v>
      </c>
      <c r="AW25" s="82">
        <f t="shared" si="22"/>
        <v>3825.0600000000004</v>
      </c>
      <c r="AX25" s="82">
        <f t="shared" si="22"/>
        <v>3825.0600000000004</v>
      </c>
      <c r="AY25" s="82">
        <f t="shared" si="22"/>
        <v>3825.0600000000004</v>
      </c>
      <c r="AZ25" s="82">
        <f t="shared" si="22"/>
        <v>3825.0600000000004</v>
      </c>
      <c r="BA25" s="82">
        <f t="shared" si="22"/>
        <v>3825.0600000000004</v>
      </c>
      <c r="BB25" s="82">
        <f t="shared" si="22"/>
        <v>3825.0600000000004</v>
      </c>
      <c r="BC25" s="82">
        <f t="shared" si="22"/>
        <v>3825.0600000000004</v>
      </c>
      <c r="BD25" s="82">
        <f t="shared" si="22"/>
        <v>3825.0600000000004</v>
      </c>
      <c r="BE25" s="82">
        <f t="shared" si="22"/>
        <v>3825.0600000000004</v>
      </c>
      <c r="BF25" s="82">
        <f t="shared" si="22"/>
        <v>3825.0600000000004</v>
      </c>
      <c r="BG25" s="82">
        <f t="shared" si="22"/>
        <v>3825.0600000000004</v>
      </c>
      <c r="BH25" s="82">
        <f t="shared" si="22"/>
        <v>3825.0600000000004</v>
      </c>
      <c r="BI25" s="82">
        <f t="shared" si="22"/>
        <v>3825.0600000000004</v>
      </c>
      <c r="BJ25" s="82">
        <f t="shared" si="22"/>
        <v>3825.0600000000004</v>
      </c>
      <c r="BK25" s="82">
        <f t="shared" si="22"/>
        <v>3825.0600000000004</v>
      </c>
      <c r="BL25" s="82">
        <f t="shared" si="22"/>
        <v>3825.0600000000004</v>
      </c>
      <c r="BM25" s="82">
        <f t="shared" si="22"/>
        <v>3825.0600000000004</v>
      </c>
      <c r="BN25" s="82">
        <f t="shared" si="22"/>
        <v>3825.0600000000004</v>
      </c>
      <c r="BO25" s="82">
        <f t="shared" si="22"/>
        <v>3825.0600000000004</v>
      </c>
      <c r="BP25" s="82">
        <f t="shared" si="22"/>
        <v>3825.0600000000004</v>
      </c>
      <c r="BQ25" s="82">
        <f t="shared" si="22"/>
        <v>3825.0600000000004</v>
      </c>
      <c r="BR25" s="82">
        <f t="shared" si="22"/>
        <v>3825.0600000000004</v>
      </c>
      <c r="BS25" s="82">
        <f t="shared" si="22"/>
        <v>3825.0600000000004</v>
      </c>
      <c r="BT25" s="82">
        <f t="shared" si="22"/>
        <v>3825.0600000000004</v>
      </c>
      <c r="BU25" s="82">
        <f t="shared" si="22"/>
        <v>3825.0600000000004</v>
      </c>
      <c r="BV25" s="82">
        <f t="shared" si="22"/>
        <v>3825.0600000000004</v>
      </c>
      <c r="BW25" s="82">
        <f t="shared" si="22"/>
        <v>3825.0600000000004</v>
      </c>
      <c r="BX25" s="82">
        <f t="shared" si="22"/>
        <v>3825.0600000000004</v>
      </c>
      <c r="BY25" s="82">
        <f t="shared" si="22"/>
        <v>3825.0600000000004</v>
      </c>
      <c r="BZ25" s="82">
        <f t="shared" si="22"/>
        <v>3825.0600000000004</v>
      </c>
      <c r="CA25" s="82">
        <f t="shared" si="22"/>
        <v>3825.0600000000004</v>
      </c>
      <c r="CB25" s="82">
        <f t="shared" si="22"/>
        <v>3825.0600000000004</v>
      </c>
      <c r="CC25" s="82">
        <f t="shared" si="22"/>
        <v>3825.0600000000004</v>
      </c>
      <c r="CD25" s="82">
        <f t="shared" si="22"/>
        <v>3825.0600000000004</v>
      </c>
      <c r="CE25" s="82">
        <f t="shared" si="22"/>
        <v>3825.0600000000004</v>
      </c>
      <c r="CF25" s="82">
        <f t="shared" si="22"/>
        <v>3825.0600000000004</v>
      </c>
      <c r="CG25" s="82">
        <f t="shared" si="22"/>
        <v>3825.0600000000004</v>
      </c>
    </row>
    <row r="26" spans="1:115 16375:16375" outlineLevel="1" x14ac:dyDescent="0.15">
      <c r="A26" s="9" t="s">
        <v>304</v>
      </c>
      <c r="B26" s="2"/>
      <c r="C26" s="2"/>
      <c r="D26" s="2"/>
      <c r="E26" s="2"/>
      <c r="F26" s="2"/>
      <c r="G26" s="2"/>
      <c r="H26" s="2"/>
      <c r="I26" s="42">
        <f>IF(plus=1,'DSM data'!B28,0)</f>
        <v>0</v>
      </c>
      <c r="J26" s="42">
        <f>IF(plus=1,'DSM data'!C28,0)</f>
        <v>0</v>
      </c>
      <c r="K26" s="42">
        <f>IF(plus=1,'DSM data'!D28,0)</f>
        <v>0</v>
      </c>
      <c r="L26" s="42">
        <f>IF(plus=1,'DSM data'!E28,0)</f>
        <v>0</v>
      </c>
      <c r="M26" s="42">
        <f>IF(plus=1,'DSM data'!F28,0)</f>
        <v>0</v>
      </c>
      <c r="N26" s="42">
        <f>IF(plus=1,'DSM data'!G28,0)</f>
        <v>0</v>
      </c>
      <c r="O26" s="42">
        <f>IF(plus=1,'DSM data'!H28,0)</f>
        <v>0</v>
      </c>
      <c r="P26" s="42">
        <f>IF(plus=1,'DSM data'!I28,0)</f>
        <v>0</v>
      </c>
      <c r="Q26" s="42">
        <f>IF(plus=1,'DSM data'!J28,0)</f>
        <v>0</v>
      </c>
      <c r="R26" s="42">
        <f>IF(plus=1,'DSM data'!K28,0)</f>
        <v>0</v>
      </c>
      <c r="S26" s="42">
        <f>IF(plus=1,'DSM data'!L28,0)</f>
        <v>0</v>
      </c>
      <c r="T26" s="42">
        <f>IF(plus=1,'DSM data'!M28,0)</f>
        <v>0</v>
      </c>
      <c r="U26" s="42">
        <f>IF(plus=1,'DSM data'!N28,0)</f>
        <v>0</v>
      </c>
      <c r="V26" s="42">
        <f>IF(plus=1,'DSM data'!O28,0)</f>
        <v>0</v>
      </c>
      <c r="W26" s="42">
        <f>IF(plus=1,'DSM data'!P28,0)</f>
        <v>0</v>
      </c>
      <c r="X26" s="42">
        <f>IF(plus=1,'DSM data'!Q28,0)</f>
        <v>0</v>
      </c>
      <c r="Y26" s="42">
        <f>IF(plus=1,'DSM data'!R28,0)</f>
        <v>0</v>
      </c>
      <c r="Z26" s="42">
        <f>IF(plus=1,'DSM data'!S28,0)</f>
        <v>0</v>
      </c>
      <c r="AA26" s="42">
        <f>IF(plus=1,'DSM data'!T28,0)</f>
        <v>0</v>
      </c>
      <c r="AB26" s="42">
        <f>IF(plus=1,'DSM data'!U28,0)</f>
        <v>0</v>
      </c>
      <c r="AC26" s="42">
        <f>IF(plus=1,'DSM data'!V28,0)</f>
        <v>0</v>
      </c>
      <c r="AD26" s="42">
        <f>IF(plus=1,'DSM data'!W28,0)</f>
        <v>0</v>
      </c>
      <c r="AE26" s="42">
        <f>IF(plus=1,'DSM data'!X28,0)</f>
        <v>0</v>
      </c>
      <c r="AF26" s="42">
        <f>IF(plus=1,'DSM data'!Y28,0)</f>
        <v>0</v>
      </c>
      <c r="AG26" s="42">
        <f>IF(plus=1,'DSM data'!Z28,0)</f>
        <v>0</v>
      </c>
      <c r="AH26" s="42">
        <f>IF(plus=1,'DSM data'!AA28,0)</f>
        <v>0</v>
      </c>
      <c r="AI26" s="42">
        <f>IF(plus=1,'DSM data'!AB28,0)</f>
        <v>0</v>
      </c>
      <c r="AJ26" s="42">
        <f>IF(plus=1,'DSM data'!AC28,0)</f>
        <v>0</v>
      </c>
      <c r="AK26" s="42">
        <f>IF(plus=1,'DSM data'!AD28,0)</f>
        <v>0</v>
      </c>
      <c r="AL26" s="42">
        <f>IF(plus=1,'DSM data'!AE28,0)</f>
        <v>0</v>
      </c>
      <c r="AM26" s="42">
        <f>IF(plus=1,'DSM data'!AF28,0)</f>
        <v>0</v>
      </c>
      <c r="AN26" s="42">
        <f>IF(plus=1,'DSM data'!AG28,0)</f>
        <v>0</v>
      </c>
      <c r="AO26" s="42">
        <f>IF(plus=1,'DSM data'!AH28,0)</f>
        <v>0</v>
      </c>
      <c r="AP26" s="42">
        <f>IF(plus=1,'DSM data'!AI28,0)</f>
        <v>0</v>
      </c>
      <c r="AQ26" s="42">
        <f>IF(plus=1,'DSM data'!AJ28,0)</f>
        <v>0</v>
      </c>
      <c r="AR26" s="42">
        <f>IF(plus=1,'DSM data'!AK28,0)</f>
        <v>0</v>
      </c>
      <c r="AS26" s="42">
        <f>IF(plus=1,'DSM data'!AL28,0)</f>
        <v>0</v>
      </c>
      <c r="AT26" s="42">
        <f>IF(plus=1,'DSM data'!AM28,0)</f>
        <v>0</v>
      </c>
      <c r="AU26" s="42">
        <f>IF(plus=1,'DSM data'!AN28,0)</f>
        <v>0</v>
      </c>
      <c r="AV26" s="42">
        <f>IF(plus=1,'DSM data'!AO28,0)</f>
        <v>0</v>
      </c>
      <c r="AW26" s="42">
        <f>IF(plus=1,'DSM data'!AP28,0)</f>
        <v>0</v>
      </c>
      <c r="AX26" s="42">
        <f>IF(plus=1,'DSM data'!AQ28,0)</f>
        <v>0</v>
      </c>
      <c r="AY26" s="42">
        <f>IF(plus=1,'DSM data'!AR28,0)</f>
        <v>0</v>
      </c>
      <c r="AZ26" s="42">
        <f>IF(plus=1,'DSM data'!AS28,0)</f>
        <v>0</v>
      </c>
      <c r="BA26" s="42">
        <f>IF(plus=1,'DSM data'!AT28,0)</f>
        <v>0</v>
      </c>
      <c r="BB26" s="42">
        <f>IF(plus=1,'DSM data'!AU28,0)</f>
        <v>0</v>
      </c>
      <c r="BC26" s="42">
        <f>IF(plus=1,'DSM data'!AV28,0)</f>
        <v>0</v>
      </c>
      <c r="BD26" s="42">
        <f>IF(plus=1,'DSM data'!AW28,0)</f>
        <v>0</v>
      </c>
      <c r="BE26" s="42">
        <f>IF(plus=1,'DSM data'!AX28,0)</f>
        <v>0</v>
      </c>
      <c r="BF26" s="42">
        <f>IF(plus=1,'DSM data'!AY28,0)</f>
        <v>0</v>
      </c>
      <c r="BG26" s="42">
        <f>IF(plus=1,'DSM data'!AZ28,0)</f>
        <v>0</v>
      </c>
      <c r="BH26" s="42">
        <f>IF(plus=1,'DSM data'!BA28,0)</f>
        <v>0</v>
      </c>
      <c r="BI26" s="42">
        <f>IF(plus=1,'DSM data'!BB28,0)</f>
        <v>0</v>
      </c>
      <c r="BJ26" s="42">
        <f>IF(plus=1,'DSM data'!BC28,0)</f>
        <v>0</v>
      </c>
      <c r="BK26" s="42">
        <f>IF(plus=1,'DSM data'!BD28,0)</f>
        <v>0</v>
      </c>
      <c r="BL26" s="42">
        <f>IF(plus=1,'DSM data'!BE28,0)</f>
        <v>0</v>
      </c>
      <c r="BM26" s="42">
        <f>IF(plus=1,'DSM data'!BF28,0)</f>
        <v>0</v>
      </c>
      <c r="BN26" s="42">
        <f>IF(plus=1,'DSM data'!BG28,0)</f>
        <v>0</v>
      </c>
      <c r="BO26" s="42">
        <f>IF(plus=1,'DSM data'!BH28,0)</f>
        <v>0</v>
      </c>
      <c r="BP26" s="42">
        <f>IF(plus=1,'DSM data'!BI28,0)</f>
        <v>0</v>
      </c>
      <c r="BQ26" s="42">
        <f>IF(plus=1,'DSM data'!BJ28,0)</f>
        <v>0</v>
      </c>
      <c r="BR26" s="42">
        <f>IF(plus=1,'DSM data'!BK28,0)</f>
        <v>0</v>
      </c>
      <c r="BS26" s="42">
        <f>IF(plus=1,'DSM data'!BL28,0)</f>
        <v>0</v>
      </c>
      <c r="BT26" s="42">
        <f>IF(plus=1,'DSM data'!BM28,0)</f>
        <v>0</v>
      </c>
      <c r="BU26" s="42">
        <f>IF(plus=1,'DSM data'!BN28,0)</f>
        <v>0</v>
      </c>
      <c r="BV26" s="42">
        <f>IF(plus=1,'DSM data'!BO28,0)</f>
        <v>0</v>
      </c>
      <c r="BW26" s="42">
        <f>IF(plus=1,'DSM data'!BP28,0)</f>
        <v>0</v>
      </c>
      <c r="BX26" s="42">
        <f>IF(plus=1,'DSM data'!BQ28,0)</f>
        <v>0</v>
      </c>
      <c r="BY26" s="42">
        <f>IF(plus=1,'DSM data'!BR28,0)</f>
        <v>0</v>
      </c>
      <c r="BZ26" s="42">
        <f>IF(plus=1,'DSM data'!BS28,0)</f>
        <v>0</v>
      </c>
      <c r="CA26" s="42">
        <f>IF(plus=1,'DSM data'!BT28,0)</f>
        <v>0</v>
      </c>
      <c r="CB26" s="42">
        <f>IF(plus=1,'DSM data'!BU28,0)</f>
        <v>0</v>
      </c>
      <c r="CC26" s="42">
        <f>IF(plus=1,'DSM data'!BV28,0)</f>
        <v>0</v>
      </c>
      <c r="CD26" s="42">
        <f>IF(plus=1,'DSM data'!BW28,0)</f>
        <v>0</v>
      </c>
      <c r="CE26" s="42">
        <f>IF(plus=1,'DSM data'!BX28,0)</f>
        <v>0</v>
      </c>
      <c r="CF26" s="42">
        <f>IF(plus=1,'DSM data'!BY28,0)</f>
        <v>0</v>
      </c>
      <c r="CG26" s="42">
        <f>IF(plus=1,'DSM data'!BZ28,0)</f>
        <v>0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</row>
    <row r="27" spans="1:115 16375:16375" ht="15" outlineLevel="1" x14ac:dyDescent="0.2">
      <c r="A27" s="9" t="s">
        <v>305</v>
      </c>
      <c r="B27" s="2"/>
      <c r="C27" s="2"/>
      <c r="D27" s="16"/>
      <c r="E27" s="16"/>
      <c r="F27" s="16"/>
      <c r="G27" s="16"/>
      <c r="H27" s="16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XEU27" s="42">
        <v>2</v>
      </c>
    </row>
    <row r="28" spans="1:115 16375:16375" ht="15" outlineLevel="1" x14ac:dyDescent="0.2">
      <c r="A28" s="9" t="s">
        <v>342</v>
      </c>
      <c r="B28" s="2"/>
      <c r="C28" s="2"/>
      <c r="D28" s="2"/>
      <c r="E28" s="2"/>
      <c r="F28" s="2"/>
      <c r="G28" s="2"/>
      <c r="H28" s="2"/>
      <c r="I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</row>
    <row r="29" spans="1:115 16375:16375" ht="15" outlineLevel="1" x14ac:dyDescent="0.2">
      <c r="A29" s="9" t="s">
        <v>343</v>
      </c>
      <c r="B29" s="127">
        <v>75</v>
      </c>
      <c r="C29" s="2"/>
      <c r="D29" s="2"/>
      <c r="E29" s="2"/>
      <c r="F29" s="2"/>
      <c r="G29" s="2"/>
      <c r="H29" s="2"/>
      <c r="I29" s="84"/>
      <c r="S29" s="82">
        <f>S38*$B$29/1000</f>
        <v>7.5</v>
      </c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</row>
    <row r="30" spans="1:115 16375:16375" ht="15" outlineLevel="1" x14ac:dyDescent="0.2">
      <c r="A30" s="9" t="s">
        <v>306</v>
      </c>
      <c r="B30" s="2"/>
      <c r="C30" s="2"/>
      <c r="D30" s="2"/>
      <c r="E30" s="2"/>
      <c r="F30" s="2"/>
      <c r="G30" s="2"/>
      <c r="H30" s="2"/>
      <c r="I30" s="84">
        <f>SUM(I25:I29)</f>
        <v>152.07000000000002</v>
      </c>
      <c r="J30" s="84">
        <f t="shared" ref="J30:BU30" si="23">SUM(J25:J29)</f>
        <v>288.60000000000002</v>
      </c>
      <c r="K30" s="84">
        <f t="shared" si="23"/>
        <v>470.64000000000004</v>
      </c>
      <c r="L30" s="84">
        <f t="shared" si="23"/>
        <v>793.65000000000009</v>
      </c>
      <c r="M30" s="84">
        <f t="shared" si="23"/>
        <v>1135.5300000000002</v>
      </c>
      <c r="N30" s="84">
        <f t="shared" si="23"/>
        <v>1435.23</v>
      </c>
      <c r="O30" s="84">
        <f t="shared" si="23"/>
        <v>1734.93</v>
      </c>
      <c r="P30" s="84">
        <f t="shared" si="23"/>
        <v>2051.2800000000002</v>
      </c>
      <c r="Q30" s="84">
        <f t="shared" si="23"/>
        <v>2279.94</v>
      </c>
      <c r="R30" s="84">
        <f t="shared" si="23"/>
        <v>2436.4500000000003</v>
      </c>
      <c r="S30" s="84">
        <f t="shared" si="23"/>
        <v>2572.71</v>
      </c>
      <c r="T30" s="84">
        <f t="shared" si="23"/>
        <v>2696.19</v>
      </c>
      <c r="U30" s="84">
        <f t="shared" si="23"/>
        <v>2823.84</v>
      </c>
      <c r="V30" s="84">
        <f t="shared" si="23"/>
        <v>2985.9</v>
      </c>
      <c r="W30" s="84">
        <f t="shared" si="23"/>
        <v>3095.7900000000004</v>
      </c>
      <c r="X30" s="84">
        <f t="shared" si="23"/>
        <v>3242.3100000000004</v>
      </c>
      <c r="Y30" s="84">
        <f t="shared" si="23"/>
        <v>3258.9600000000005</v>
      </c>
      <c r="Z30" s="84">
        <f t="shared" si="23"/>
        <v>3505.38</v>
      </c>
      <c r="AA30" s="84">
        <f t="shared" si="23"/>
        <v>3601.9500000000003</v>
      </c>
      <c r="AB30" s="84">
        <f t="shared" si="23"/>
        <v>3539.7900000000004</v>
      </c>
      <c r="AC30" s="84">
        <f t="shared" si="23"/>
        <v>3599.7300000000005</v>
      </c>
      <c r="AD30" s="84">
        <f t="shared" si="23"/>
        <v>3694.0800000000004</v>
      </c>
      <c r="AE30" s="84">
        <f t="shared" si="23"/>
        <v>3736.26</v>
      </c>
      <c r="AF30" s="84">
        <f t="shared" si="23"/>
        <v>3728.4900000000002</v>
      </c>
      <c r="AG30" s="84">
        <f t="shared" si="23"/>
        <v>3700.7400000000002</v>
      </c>
      <c r="AH30" s="84">
        <f t="shared" si="23"/>
        <v>3738.4800000000005</v>
      </c>
      <c r="AI30" s="84">
        <f t="shared" si="23"/>
        <v>3825.0600000000004</v>
      </c>
      <c r="AJ30" s="84">
        <f t="shared" si="23"/>
        <v>3825.0600000000004</v>
      </c>
      <c r="AK30" s="84">
        <f t="shared" si="23"/>
        <v>3825.0600000000004</v>
      </c>
      <c r="AL30" s="84">
        <f t="shared" si="23"/>
        <v>3825.0600000000004</v>
      </c>
      <c r="AM30" s="84">
        <f t="shared" si="23"/>
        <v>3825.0600000000004</v>
      </c>
      <c r="AN30" s="84">
        <f t="shared" si="23"/>
        <v>3825.0600000000004</v>
      </c>
      <c r="AO30" s="84">
        <f t="shared" si="23"/>
        <v>3825.0600000000004</v>
      </c>
      <c r="AP30" s="84">
        <f t="shared" si="23"/>
        <v>3825.0600000000004</v>
      </c>
      <c r="AQ30" s="84">
        <f t="shared" si="23"/>
        <v>3825.0600000000004</v>
      </c>
      <c r="AR30" s="84">
        <f t="shared" si="23"/>
        <v>3825.0600000000004</v>
      </c>
      <c r="AS30" s="84">
        <f t="shared" si="23"/>
        <v>3825.0600000000004</v>
      </c>
      <c r="AT30" s="84">
        <f t="shared" si="23"/>
        <v>3825.0600000000004</v>
      </c>
      <c r="AU30" s="84">
        <f t="shared" si="23"/>
        <v>3825.0600000000004</v>
      </c>
      <c r="AV30" s="84">
        <f t="shared" si="23"/>
        <v>3825.0600000000004</v>
      </c>
      <c r="AW30" s="84">
        <f t="shared" si="23"/>
        <v>3825.0600000000004</v>
      </c>
      <c r="AX30" s="84">
        <f t="shared" si="23"/>
        <v>3825.0600000000004</v>
      </c>
      <c r="AY30" s="84">
        <f t="shared" si="23"/>
        <v>3825.0600000000004</v>
      </c>
      <c r="AZ30" s="84">
        <f t="shared" si="23"/>
        <v>3825.0600000000004</v>
      </c>
      <c r="BA30" s="84">
        <f t="shared" si="23"/>
        <v>3825.0600000000004</v>
      </c>
      <c r="BB30" s="84">
        <f t="shared" si="23"/>
        <v>3825.0600000000004</v>
      </c>
      <c r="BC30" s="84">
        <f t="shared" si="23"/>
        <v>3825.0600000000004</v>
      </c>
      <c r="BD30" s="84">
        <f t="shared" si="23"/>
        <v>3825.0600000000004</v>
      </c>
      <c r="BE30" s="84">
        <f t="shared" si="23"/>
        <v>3825.0600000000004</v>
      </c>
      <c r="BF30" s="84">
        <f t="shared" si="23"/>
        <v>3825.0600000000004</v>
      </c>
      <c r="BG30" s="84">
        <f t="shared" si="23"/>
        <v>3825.0600000000004</v>
      </c>
      <c r="BH30" s="84">
        <f t="shared" si="23"/>
        <v>3825.0600000000004</v>
      </c>
      <c r="BI30" s="84">
        <f t="shared" si="23"/>
        <v>3825.0600000000004</v>
      </c>
      <c r="BJ30" s="84">
        <f t="shared" si="23"/>
        <v>3825.0600000000004</v>
      </c>
      <c r="BK30" s="84">
        <f t="shared" si="23"/>
        <v>3825.0600000000004</v>
      </c>
      <c r="BL30" s="84">
        <f t="shared" si="23"/>
        <v>3825.0600000000004</v>
      </c>
      <c r="BM30" s="84">
        <f t="shared" si="23"/>
        <v>3825.0600000000004</v>
      </c>
      <c r="BN30" s="84">
        <f t="shared" si="23"/>
        <v>3825.0600000000004</v>
      </c>
      <c r="BO30" s="84">
        <f t="shared" si="23"/>
        <v>3825.0600000000004</v>
      </c>
      <c r="BP30" s="84">
        <f t="shared" si="23"/>
        <v>3825.0600000000004</v>
      </c>
      <c r="BQ30" s="84">
        <f t="shared" si="23"/>
        <v>3825.0600000000004</v>
      </c>
      <c r="BR30" s="84">
        <f t="shared" si="23"/>
        <v>3825.0600000000004</v>
      </c>
      <c r="BS30" s="84">
        <f t="shared" si="23"/>
        <v>3825.0600000000004</v>
      </c>
      <c r="BT30" s="84">
        <f t="shared" si="23"/>
        <v>3825.0600000000004</v>
      </c>
      <c r="BU30" s="84">
        <f t="shared" si="23"/>
        <v>3825.0600000000004</v>
      </c>
      <c r="BV30" s="84">
        <f t="shared" ref="BV30:CG30" si="24">SUM(BV25:BV29)</f>
        <v>3825.0600000000004</v>
      </c>
      <c r="BW30" s="84">
        <f t="shared" si="24"/>
        <v>3825.0600000000004</v>
      </c>
      <c r="BX30" s="84">
        <f t="shared" si="24"/>
        <v>3825.0600000000004</v>
      </c>
      <c r="BY30" s="84">
        <f t="shared" si="24"/>
        <v>3825.0600000000004</v>
      </c>
      <c r="BZ30" s="84">
        <f t="shared" si="24"/>
        <v>3825.0600000000004</v>
      </c>
      <c r="CA30" s="84">
        <f t="shared" si="24"/>
        <v>3825.0600000000004</v>
      </c>
      <c r="CB30" s="84">
        <f t="shared" si="24"/>
        <v>3825.0600000000004</v>
      </c>
      <c r="CC30" s="84">
        <f t="shared" si="24"/>
        <v>3825.0600000000004</v>
      </c>
      <c r="CD30" s="84">
        <f t="shared" si="24"/>
        <v>3825.0600000000004</v>
      </c>
      <c r="CE30" s="84">
        <f t="shared" si="24"/>
        <v>3825.0600000000004</v>
      </c>
      <c r="CF30" s="84">
        <f t="shared" si="24"/>
        <v>3825.0600000000004</v>
      </c>
      <c r="CG30" s="84">
        <f t="shared" si="24"/>
        <v>3825.0600000000004</v>
      </c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</row>
    <row r="31" spans="1:115 16375:16375" ht="15" outlineLevel="1" x14ac:dyDescent="0.2">
      <c r="A31" s="9"/>
      <c r="B31" s="2"/>
      <c r="C31" s="2"/>
      <c r="D31" s="2"/>
      <c r="E31" s="2"/>
      <c r="F31" s="2"/>
      <c r="G31" s="2"/>
      <c r="H31" s="2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</row>
    <row r="32" spans="1:115 16375:16375" ht="15" outlineLevel="1" x14ac:dyDescent="0.2">
      <c r="A32" s="126" t="s">
        <v>302</v>
      </c>
      <c r="B32" s="2"/>
      <c r="C32" s="2"/>
      <c r="D32" s="2"/>
      <c r="E32" s="2"/>
      <c r="F32" s="2"/>
      <c r="G32" s="2"/>
      <c r="H32" s="2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</row>
    <row r="33" spans="1:115" outlineLevel="1" x14ac:dyDescent="0.15">
      <c r="C33" s="82"/>
      <c r="D33" s="82"/>
      <c r="E33" s="82"/>
      <c r="F33" s="82"/>
      <c r="G33" s="83"/>
      <c r="H33" s="83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115" outlineLevel="1" x14ac:dyDescent="0.15">
      <c r="A34" s="3" t="s">
        <v>303</v>
      </c>
      <c r="B34" s="2"/>
      <c r="C34" s="2"/>
      <c r="D34" s="2"/>
      <c r="E34" s="2"/>
      <c r="F34" s="2"/>
      <c r="G34" s="2"/>
      <c r="H34" s="42"/>
      <c r="I34" s="42">
        <f>'DSM data'!B18</f>
        <v>31.080000000000002</v>
      </c>
      <c r="J34" s="42">
        <f>'DSM data'!C18</f>
        <v>51.06</v>
      </c>
      <c r="K34" s="42">
        <f>'DSM data'!D18</f>
        <v>78.81</v>
      </c>
      <c r="L34" s="42">
        <f>'DSM data'!E18</f>
        <v>124.32000000000001</v>
      </c>
      <c r="M34" s="42">
        <f>'DSM data'!F18</f>
        <v>168.72000000000003</v>
      </c>
      <c r="N34" s="42">
        <f>'DSM data'!G18</f>
        <v>207.57000000000002</v>
      </c>
      <c r="O34" s="42">
        <f>'DSM data'!H18</f>
        <v>245.31000000000003</v>
      </c>
      <c r="P34" s="42">
        <f>'DSM data'!I18</f>
        <v>285.27000000000004</v>
      </c>
      <c r="Q34" s="42">
        <f>'DSM data'!J18</f>
        <v>311.91000000000003</v>
      </c>
      <c r="R34" s="42">
        <f>'DSM data'!K18</f>
        <v>329.67</v>
      </c>
      <c r="S34" s="42">
        <f>'DSM data'!L18</f>
        <v>342.99</v>
      </c>
      <c r="T34" s="42">
        <f>'DSM data'!M18</f>
        <v>352.98</v>
      </c>
      <c r="U34" s="42">
        <f>'DSM data'!N18</f>
        <v>360.75000000000006</v>
      </c>
      <c r="V34" s="42">
        <f>'DSM data'!O18</f>
        <v>369.63000000000005</v>
      </c>
      <c r="W34" s="42">
        <f>'DSM data'!P18</f>
        <v>371.85</v>
      </c>
      <c r="X34" s="42">
        <f>'DSM data'!Q18</f>
        <v>378.51000000000005</v>
      </c>
      <c r="Y34" s="42">
        <f>'DSM data'!R18</f>
        <v>374.07000000000005</v>
      </c>
      <c r="Z34" s="42">
        <f>'DSM data'!S18</f>
        <v>402.93000000000006</v>
      </c>
      <c r="AA34" s="42">
        <f>'DSM data'!T18</f>
        <v>417.36</v>
      </c>
      <c r="AB34" s="42">
        <f>'DSM data'!U18</f>
        <v>415.14000000000004</v>
      </c>
      <c r="AC34" s="42">
        <f>'DSM data'!V18</f>
        <v>431.79</v>
      </c>
      <c r="AD34" s="42">
        <f>'DSM data'!W18</f>
        <v>453.99000000000007</v>
      </c>
      <c r="AE34" s="42">
        <f>'DSM data'!X18</f>
        <v>468.42</v>
      </c>
      <c r="AF34" s="42">
        <f>'DSM data'!Y18</f>
        <v>477.30000000000007</v>
      </c>
      <c r="AG34" s="42">
        <f>'DSM data'!Z18</f>
        <v>483.96000000000004</v>
      </c>
      <c r="AH34" s="42">
        <f>'DSM data'!AA18</f>
        <v>496.17</v>
      </c>
      <c r="AI34" s="42">
        <f>'DSM data'!AB18</f>
        <v>515.04000000000008</v>
      </c>
      <c r="AJ34" s="42">
        <f>'DSM data'!AC18</f>
        <v>515.04000000000008</v>
      </c>
      <c r="AK34" s="42">
        <f>'DSM data'!AD18</f>
        <v>515.04000000000008</v>
      </c>
      <c r="AL34" s="42">
        <f>AK34</f>
        <v>515.04000000000008</v>
      </c>
      <c r="AM34" s="42">
        <f t="shared" ref="AM34:CG34" si="25">AL34</f>
        <v>515.04000000000008</v>
      </c>
      <c r="AN34" s="42">
        <f t="shared" si="25"/>
        <v>515.04000000000008</v>
      </c>
      <c r="AO34" s="42">
        <f t="shared" si="25"/>
        <v>515.04000000000008</v>
      </c>
      <c r="AP34" s="42">
        <f t="shared" si="25"/>
        <v>515.04000000000008</v>
      </c>
      <c r="AQ34" s="42">
        <f t="shared" si="25"/>
        <v>515.04000000000008</v>
      </c>
      <c r="AR34" s="42">
        <f t="shared" si="25"/>
        <v>515.04000000000008</v>
      </c>
      <c r="AS34" s="42">
        <f t="shared" si="25"/>
        <v>515.04000000000008</v>
      </c>
      <c r="AT34" s="42">
        <f t="shared" si="25"/>
        <v>515.04000000000008</v>
      </c>
      <c r="AU34" s="42">
        <f t="shared" si="25"/>
        <v>515.04000000000008</v>
      </c>
      <c r="AV34" s="42">
        <f t="shared" si="25"/>
        <v>515.04000000000008</v>
      </c>
      <c r="AW34" s="42">
        <f t="shared" si="25"/>
        <v>515.04000000000008</v>
      </c>
      <c r="AX34" s="42">
        <f t="shared" si="25"/>
        <v>515.04000000000008</v>
      </c>
      <c r="AY34" s="42">
        <f t="shared" si="25"/>
        <v>515.04000000000008</v>
      </c>
      <c r="AZ34" s="42">
        <f t="shared" si="25"/>
        <v>515.04000000000008</v>
      </c>
      <c r="BA34" s="42">
        <f t="shared" si="25"/>
        <v>515.04000000000008</v>
      </c>
      <c r="BB34" s="42">
        <f t="shared" si="25"/>
        <v>515.04000000000008</v>
      </c>
      <c r="BC34" s="42">
        <f t="shared" si="25"/>
        <v>515.04000000000008</v>
      </c>
      <c r="BD34" s="42">
        <f t="shared" si="25"/>
        <v>515.04000000000008</v>
      </c>
      <c r="BE34" s="42">
        <f t="shared" si="25"/>
        <v>515.04000000000008</v>
      </c>
      <c r="BF34" s="42">
        <f t="shared" si="25"/>
        <v>515.04000000000008</v>
      </c>
      <c r="BG34" s="42">
        <f t="shared" si="25"/>
        <v>515.04000000000008</v>
      </c>
      <c r="BH34" s="42">
        <f t="shared" si="25"/>
        <v>515.04000000000008</v>
      </c>
      <c r="BI34" s="42">
        <f t="shared" si="25"/>
        <v>515.04000000000008</v>
      </c>
      <c r="BJ34" s="42">
        <f t="shared" si="25"/>
        <v>515.04000000000008</v>
      </c>
      <c r="BK34" s="42">
        <f t="shared" si="25"/>
        <v>515.04000000000008</v>
      </c>
      <c r="BL34" s="42">
        <f t="shared" si="25"/>
        <v>515.04000000000008</v>
      </c>
      <c r="BM34" s="42">
        <f t="shared" si="25"/>
        <v>515.04000000000008</v>
      </c>
      <c r="BN34" s="42">
        <f t="shared" si="25"/>
        <v>515.04000000000008</v>
      </c>
      <c r="BO34" s="42">
        <f t="shared" si="25"/>
        <v>515.04000000000008</v>
      </c>
      <c r="BP34" s="42">
        <f t="shared" si="25"/>
        <v>515.04000000000008</v>
      </c>
      <c r="BQ34" s="42">
        <f t="shared" si="25"/>
        <v>515.04000000000008</v>
      </c>
      <c r="BR34" s="42">
        <f t="shared" si="25"/>
        <v>515.04000000000008</v>
      </c>
      <c r="BS34" s="42">
        <f t="shared" si="25"/>
        <v>515.04000000000008</v>
      </c>
      <c r="BT34" s="42">
        <f t="shared" si="25"/>
        <v>515.04000000000008</v>
      </c>
      <c r="BU34" s="42">
        <f t="shared" si="25"/>
        <v>515.04000000000008</v>
      </c>
      <c r="BV34" s="42">
        <f t="shared" si="25"/>
        <v>515.04000000000008</v>
      </c>
      <c r="BW34" s="42">
        <f t="shared" si="25"/>
        <v>515.04000000000008</v>
      </c>
      <c r="BX34" s="42">
        <f t="shared" si="25"/>
        <v>515.04000000000008</v>
      </c>
      <c r="BY34" s="42">
        <f t="shared" si="25"/>
        <v>515.04000000000008</v>
      </c>
      <c r="BZ34" s="42">
        <f t="shared" si="25"/>
        <v>515.04000000000008</v>
      </c>
      <c r="CA34" s="42">
        <f t="shared" si="25"/>
        <v>515.04000000000008</v>
      </c>
      <c r="CB34" s="42">
        <f t="shared" si="25"/>
        <v>515.04000000000008</v>
      </c>
      <c r="CC34" s="42">
        <f t="shared" si="25"/>
        <v>515.04000000000008</v>
      </c>
      <c r="CD34" s="42">
        <f t="shared" si="25"/>
        <v>515.04000000000008</v>
      </c>
      <c r="CE34" s="42">
        <f t="shared" si="25"/>
        <v>515.04000000000008</v>
      </c>
      <c r="CF34" s="42">
        <f t="shared" si="25"/>
        <v>515.04000000000008</v>
      </c>
      <c r="CG34" s="42">
        <f t="shared" si="25"/>
        <v>515.04000000000008</v>
      </c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</row>
    <row r="35" spans="1:115" ht="15" outlineLevel="1" x14ac:dyDescent="0.2">
      <c r="A35" s="9" t="s">
        <v>304</v>
      </c>
      <c r="B35" s="2"/>
      <c r="C35" s="2"/>
      <c r="D35" s="16"/>
      <c r="E35" s="16"/>
      <c r="F35" s="16"/>
      <c r="G35" s="16"/>
      <c r="H35" s="16"/>
      <c r="I35" s="42">
        <f>IF(plus=1,'DSM data'!B30,0)</f>
        <v>0</v>
      </c>
      <c r="J35" s="42">
        <f>IF(plus=1,'DSM data'!C30,0)</f>
        <v>0</v>
      </c>
      <c r="K35" s="42">
        <f>IF(plus=1,'DSM data'!D30,0)</f>
        <v>0</v>
      </c>
      <c r="L35" s="42">
        <f>IF(plus=1,'DSM data'!E30,0)</f>
        <v>0</v>
      </c>
      <c r="M35" s="42">
        <f>IF(plus=1,'DSM data'!F30,0)</f>
        <v>0</v>
      </c>
      <c r="N35" s="42">
        <f>IF(plus=1,'DSM data'!G30,0)</f>
        <v>0</v>
      </c>
      <c r="O35" s="42">
        <f>IF(plus=1,'DSM data'!H30,0)</f>
        <v>0</v>
      </c>
      <c r="P35" s="42">
        <f>IF(plus=1,'DSM data'!I30,0)</f>
        <v>0</v>
      </c>
      <c r="Q35" s="42">
        <f>IF(plus=1,'DSM data'!J30,0)</f>
        <v>0</v>
      </c>
      <c r="R35" s="42">
        <f>IF(plus=1,'DSM data'!K30,0)</f>
        <v>0</v>
      </c>
      <c r="S35" s="42">
        <f>IF(plus=1,'DSM data'!L30,0)</f>
        <v>0</v>
      </c>
      <c r="T35" s="42">
        <f>IF(plus=1,'DSM data'!M30,0)</f>
        <v>0</v>
      </c>
      <c r="U35" s="42">
        <f>IF(plus=1,'DSM data'!N30,0)</f>
        <v>0</v>
      </c>
      <c r="V35" s="42">
        <f>IF(plus=1,'DSM data'!O30,0)</f>
        <v>0</v>
      </c>
      <c r="W35" s="42">
        <f>IF(plus=1,'DSM data'!P30,0)</f>
        <v>0</v>
      </c>
      <c r="X35" s="42">
        <f>IF(plus=1,'DSM data'!Q30,0)</f>
        <v>0</v>
      </c>
      <c r="Y35" s="42">
        <f>IF(plus=1,'DSM data'!R30,0)</f>
        <v>0</v>
      </c>
      <c r="Z35" s="42">
        <f>IF(plus=1,'DSM data'!S30,0)</f>
        <v>0</v>
      </c>
      <c r="AA35" s="42">
        <f>IF(plus=1,'DSM data'!T30,0)</f>
        <v>0</v>
      </c>
      <c r="AB35" s="42">
        <f>IF(plus=1,'DSM data'!U30,0)</f>
        <v>0</v>
      </c>
      <c r="AC35" s="42">
        <f>IF(plus=1,'DSM data'!V30,0)</f>
        <v>0</v>
      </c>
      <c r="AD35" s="42">
        <f>IF(plus=1,'DSM data'!W30,0)</f>
        <v>0</v>
      </c>
      <c r="AE35" s="42">
        <f>IF(plus=1,'DSM data'!X30,0)</f>
        <v>0</v>
      </c>
      <c r="AF35" s="42">
        <f>IF(plus=1,'DSM data'!Y30,0)</f>
        <v>0</v>
      </c>
      <c r="AG35" s="42">
        <f>IF(plus=1,'DSM data'!Z30,0)</f>
        <v>0</v>
      </c>
      <c r="AH35" s="42">
        <f>IF(plus=1,'DSM data'!AA30,0)</f>
        <v>0</v>
      </c>
      <c r="AI35" s="42">
        <f>IF(plus=1,'DSM data'!AB30,0)</f>
        <v>0</v>
      </c>
      <c r="AJ35" s="42">
        <f>IF(plus=1,'DSM data'!AC30,0)</f>
        <v>0</v>
      </c>
      <c r="AK35" s="42">
        <f>IF(plus=1,'DSM data'!AD30,0)</f>
        <v>0</v>
      </c>
      <c r="AL35" s="42">
        <f>IF(plus=1,'DSM data'!AE30,0)</f>
        <v>0</v>
      </c>
      <c r="AM35" s="42">
        <f>IF(plus=1,'DSM data'!AF30,0)</f>
        <v>0</v>
      </c>
      <c r="AN35" s="42">
        <f>IF(plus=1,'DSM data'!AG30,0)</f>
        <v>0</v>
      </c>
      <c r="AO35" s="42">
        <f>IF(plus=1,'DSM data'!AH30,0)</f>
        <v>0</v>
      </c>
      <c r="AP35" s="42">
        <f>IF(plus=1,'DSM data'!AI30,0)</f>
        <v>0</v>
      </c>
      <c r="AQ35" s="42">
        <f>IF(plus=1,'DSM data'!AJ30,0)</f>
        <v>0</v>
      </c>
      <c r="AR35" s="42">
        <f>IF(plus=1,'DSM data'!AK30,0)</f>
        <v>0</v>
      </c>
      <c r="AS35" s="42">
        <f>IF(plus=1,'DSM data'!AL30,0)</f>
        <v>0</v>
      </c>
      <c r="AT35" s="42">
        <f>IF(plus=1,'DSM data'!AM30,0)</f>
        <v>0</v>
      </c>
      <c r="AU35" s="42">
        <f>IF(plus=1,'DSM data'!AN30,0)</f>
        <v>0</v>
      </c>
      <c r="AV35" s="42">
        <f>IF(plus=1,'DSM data'!AO30,0)</f>
        <v>0</v>
      </c>
      <c r="AW35" s="42">
        <f>IF(plus=1,'DSM data'!AP30,0)</f>
        <v>0</v>
      </c>
      <c r="AX35" s="42">
        <f>IF(plus=1,'DSM data'!AQ30,0)</f>
        <v>0</v>
      </c>
      <c r="AY35" s="42">
        <f>IF(plus=1,'DSM data'!AR30,0)</f>
        <v>0</v>
      </c>
      <c r="AZ35" s="42">
        <f>IF(plus=1,'DSM data'!AS30,0)</f>
        <v>0</v>
      </c>
      <c r="BA35" s="42">
        <f>IF(plus=1,'DSM data'!AT30,0)</f>
        <v>0</v>
      </c>
      <c r="BB35" s="42">
        <f>IF(plus=1,'DSM data'!AU30,0)</f>
        <v>0</v>
      </c>
      <c r="BC35" s="42">
        <f>IF(plus=1,'DSM data'!AV30,0)</f>
        <v>0</v>
      </c>
      <c r="BD35" s="42">
        <f>IF(plus=1,'DSM data'!AW30,0)</f>
        <v>0</v>
      </c>
      <c r="BE35" s="42">
        <f>IF(plus=1,'DSM data'!AX30,0)</f>
        <v>0</v>
      </c>
      <c r="BF35" s="42">
        <f>IF(plus=1,'DSM data'!AY30,0)</f>
        <v>0</v>
      </c>
      <c r="BG35" s="42">
        <f>IF(plus=1,'DSM data'!AZ30,0)</f>
        <v>0</v>
      </c>
      <c r="BH35" s="42">
        <f>IF(plus=1,'DSM data'!BA30,0)</f>
        <v>0</v>
      </c>
      <c r="BI35" s="42">
        <f>IF(plus=1,'DSM data'!BB30,0)</f>
        <v>0</v>
      </c>
      <c r="BJ35" s="42">
        <f>IF(plus=1,'DSM data'!BC30,0)</f>
        <v>0</v>
      </c>
      <c r="BK35" s="42">
        <f>IF(plus=1,'DSM data'!BD30,0)</f>
        <v>0</v>
      </c>
      <c r="BL35" s="42">
        <f>IF(plus=1,'DSM data'!BE30,0)</f>
        <v>0</v>
      </c>
      <c r="BM35" s="42">
        <f>IF(plus=1,'DSM data'!BF30,0)</f>
        <v>0</v>
      </c>
      <c r="BN35" s="42">
        <f>IF(plus=1,'DSM data'!BG30,0)</f>
        <v>0</v>
      </c>
      <c r="BO35" s="42">
        <f>IF(plus=1,'DSM data'!BH30,0)</f>
        <v>0</v>
      </c>
      <c r="BP35" s="42">
        <f>IF(plus=1,'DSM data'!BI30,0)</f>
        <v>0</v>
      </c>
      <c r="BQ35" s="42">
        <f>IF(plus=1,'DSM data'!BJ30,0)</f>
        <v>0</v>
      </c>
      <c r="BR35" s="42">
        <f>IF(plus=1,'DSM data'!BK30,0)</f>
        <v>0</v>
      </c>
      <c r="BS35" s="42">
        <f>IF(plus=1,'DSM data'!BL30,0)</f>
        <v>0</v>
      </c>
      <c r="BT35" s="42">
        <f>IF(plus=1,'DSM data'!BM30,0)</f>
        <v>0</v>
      </c>
      <c r="BU35" s="42">
        <f>IF(plus=1,'DSM data'!BN30,0)</f>
        <v>0</v>
      </c>
      <c r="BV35" s="42">
        <f>IF(plus=1,'DSM data'!BO30,0)</f>
        <v>0</v>
      </c>
      <c r="BW35" s="42">
        <f>IF(plus=1,'DSM data'!BP30,0)</f>
        <v>0</v>
      </c>
      <c r="BX35" s="42">
        <f>IF(plus=1,'DSM data'!BQ30,0)</f>
        <v>0</v>
      </c>
      <c r="BY35" s="42">
        <f>IF(plus=1,'DSM data'!BR30,0)</f>
        <v>0</v>
      </c>
      <c r="BZ35" s="42">
        <f>IF(plus=1,'DSM data'!BS30,0)</f>
        <v>0</v>
      </c>
      <c r="CA35" s="42">
        <f>IF(plus=1,'DSM data'!BT30,0)</f>
        <v>0</v>
      </c>
      <c r="CB35" s="42">
        <f>IF(plus=1,'DSM data'!BU30,0)</f>
        <v>0</v>
      </c>
      <c r="CC35" s="42">
        <f>IF(plus=1,'DSM data'!BV30,0)</f>
        <v>0</v>
      </c>
      <c r="CD35" s="42">
        <f>IF(plus=1,'DSM data'!BW30,0)</f>
        <v>0</v>
      </c>
      <c r="CE35" s="42">
        <f>IF(plus=1,'DSM data'!BX30,0)</f>
        <v>0</v>
      </c>
      <c r="CF35" s="42">
        <f>IF(plus=1,'DSM data'!BY30,0)</f>
        <v>0</v>
      </c>
      <c r="CG35" s="42">
        <f>IF(plus=1,'DSM data'!BZ30,0)</f>
        <v>0</v>
      </c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</row>
    <row r="36" spans="1:115" ht="15" outlineLevel="1" x14ac:dyDescent="0.2">
      <c r="A36" s="9" t="s">
        <v>341</v>
      </c>
      <c r="B36" s="2"/>
      <c r="C36" s="2"/>
      <c r="D36" s="2" t="s">
        <v>356</v>
      </c>
      <c r="E36" s="2"/>
      <c r="F36" s="2"/>
      <c r="G36" s="2"/>
      <c r="H36" s="2"/>
      <c r="I36" s="16"/>
      <c r="J36" s="16">
        <v>0</v>
      </c>
      <c r="K36" s="16">
        <v>20</v>
      </c>
      <c r="L36" s="16">
        <v>40</v>
      </c>
      <c r="M36" s="16">
        <v>130</v>
      </c>
      <c r="N36" s="16">
        <v>210</v>
      </c>
      <c r="O36" s="16">
        <v>250</v>
      </c>
      <c r="P36" s="16">
        <v>250</v>
      </c>
      <c r="Q36" s="16">
        <v>260</v>
      </c>
      <c r="R36" s="16">
        <v>220</v>
      </c>
      <c r="S36" s="16">
        <v>230</v>
      </c>
      <c r="T36" s="16">
        <v>250</v>
      </c>
      <c r="U36" s="16">
        <v>250</v>
      </c>
      <c r="V36" s="16">
        <v>250</v>
      </c>
      <c r="W36" s="16">
        <v>310</v>
      </c>
      <c r="X36" s="16">
        <v>410</v>
      </c>
      <c r="Y36" s="16">
        <v>400</v>
      </c>
      <c r="Z36" s="16">
        <v>400</v>
      </c>
      <c r="AA36" s="16">
        <v>400</v>
      </c>
      <c r="AB36" s="16">
        <v>500</v>
      </c>
      <c r="AC36" s="16">
        <v>500</v>
      </c>
      <c r="AD36" s="16">
        <v>500</v>
      </c>
      <c r="AE36" s="16">
        <v>500</v>
      </c>
      <c r="AF36" s="16">
        <v>500</v>
      </c>
      <c r="AG36" s="16">
        <v>500</v>
      </c>
      <c r="AH36" s="16">
        <v>500</v>
      </c>
      <c r="AI36" s="16">
        <v>500</v>
      </c>
      <c r="AJ36" s="16">
        <v>500</v>
      </c>
      <c r="AK36" s="16">
        <v>500</v>
      </c>
      <c r="AL36" s="16">
        <v>500</v>
      </c>
      <c r="AM36" s="16">
        <v>500</v>
      </c>
      <c r="AN36" s="16">
        <v>500</v>
      </c>
      <c r="AO36" s="16">
        <v>500</v>
      </c>
      <c r="AP36" s="16">
        <v>500</v>
      </c>
      <c r="AQ36" s="16">
        <v>500</v>
      </c>
      <c r="AR36" s="16">
        <v>500</v>
      </c>
      <c r="AS36" s="16">
        <v>500</v>
      </c>
      <c r="AT36" s="16">
        <v>500</v>
      </c>
      <c r="AU36" s="103">
        <v>500</v>
      </c>
      <c r="AV36" s="16">
        <v>500</v>
      </c>
      <c r="AW36" s="16">
        <v>500</v>
      </c>
      <c r="AX36" s="16">
        <v>500</v>
      </c>
      <c r="AY36" s="16">
        <v>500</v>
      </c>
      <c r="AZ36" s="16">
        <v>500</v>
      </c>
      <c r="BA36" s="16">
        <v>500</v>
      </c>
      <c r="BB36" s="16">
        <v>500</v>
      </c>
      <c r="BC36" s="16">
        <v>500</v>
      </c>
      <c r="BD36" s="16">
        <v>500</v>
      </c>
      <c r="BE36" s="16">
        <v>500</v>
      </c>
      <c r="BF36" s="16">
        <v>500</v>
      </c>
      <c r="BG36" s="16">
        <v>500</v>
      </c>
      <c r="BH36" s="16">
        <v>500</v>
      </c>
      <c r="BI36" s="16">
        <v>500</v>
      </c>
      <c r="BJ36" s="16">
        <v>500</v>
      </c>
      <c r="BK36" s="16">
        <v>500</v>
      </c>
      <c r="BL36" s="16">
        <v>500</v>
      </c>
      <c r="BM36" s="16">
        <v>500</v>
      </c>
      <c r="BN36" s="16">
        <v>500</v>
      </c>
      <c r="BO36" s="16">
        <v>500</v>
      </c>
      <c r="BP36" s="16">
        <v>500</v>
      </c>
      <c r="BQ36" s="16">
        <v>500</v>
      </c>
      <c r="BR36" s="16">
        <v>500</v>
      </c>
      <c r="BS36" s="16">
        <v>500</v>
      </c>
      <c r="BT36" s="16">
        <v>500</v>
      </c>
      <c r="BU36" s="16">
        <v>500</v>
      </c>
      <c r="BV36" s="16">
        <v>500</v>
      </c>
      <c r="BW36" s="16">
        <v>500</v>
      </c>
      <c r="BX36" s="16">
        <v>500</v>
      </c>
      <c r="BY36" s="16">
        <v>500</v>
      </c>
      <c r="BZ36" s="16">
        <v>500</v>
      </c>
      <c r="CA36" s="16">
        <v>500</v>
      </c>
      <c r="CB36" s="16">
        <v>500</v>
      </c>
      <c r="CC36" s="16">
        <v>500</v>
      </c>
      <c r="CD36" s="16">
        <v>500</v>
      </c>
      <c r="CE36" s="16">
        <v>500</v>
      </c>
      <c r="CF36" s="16">
        <v>500</v>
      </c>
      <c r="CG36" s="16">
        <v>500</v>
      </c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</row>
    <row r="37" spans="1:115" ht="15" outlineLevel="1" x14ac:dyDescent="0.2">
      <c r="A37" s="9" t="s">
        <v>342</v>
      </c>
      <c r="B37" s="2"/>
      <c r="C37" s="2"/>
      <c r="D37" s="2" t="s">
        <v>357</v>
      </c>
      <c r="E37" s="2"/>
      <c r="F37" s="2"/>
      <c r="G37" s="2"/>
      <c r="H37" s="2"/>
      <c r="I37" s="84"/>
      <c r="J37" s="16">
        <v>0</v>
      </c>
      <c r="K37" s="16">
        <v>0</v>
      </c>
      <c r="L37" s="16">
        <v>10</v>
      </c>
      <c r="M37" s="16">
        <v>20</v>
      </c>
      <c r="N37" s="16">
        <v>50</v>
      </c>
      <c r="O37" s="16">
        <v>70</v>
      </c>
      <c r="P37" s="16">
        <v>100</v>
      </c>
      <c r="Q37" s="16">
        <v>120</v>
      </c>
      <c r="R37" s="16">
        <v>150</v>
      </c>
      <c r="S37" s="16">
        <v>200</v>
      </c>
      <c r="T37" s="16">
        <v>250</v>
      </c>
      <c r="U37" s="16">
        <v>300</v>
      </c>
      <c r="V37" s="16">
        <v>350</v>
      </c>
      <c r="W37" s="16">
        <v>400</v>
      </c>
      <c r="X37" s="16">
        <v>400</v>
      </c>
      <c r="Y37" s="16">
        <v>400</v>
      </c>
      <c r="Z37" s="16">
        <v>400</v>
      </c>
      <c r="AA37" s="16">
        <v>410</v>
      </c>
      <c r="AB37" s="16">
        <v>420</v>
      </c>
      <c r="AC37" s="16">
        <v>430</v>
      </c>
      <c r="AD37" s="16">
        <v>430</v>
      </c>
      <c r="AE37" s="16">
        <v>430</v>
      </c>
      <c r="AF37" s="16">
        <v>430</v>
      </c>
      <c r="AG37" s="16">
        <v>430</v>
      </c>
      <c r="AH37" s="16">
        <v>430</v>
      </c>
      <c r="AI37" s="16">
        <v>430</v>
      </c>
      <c r="AJ37" s="16">
        <v>430</v>
      </c>
      <c r="AK37" s="16">
        <v>430</v>
      </c>
      <c r="AL37" s="16">
        <v>430</v>
      </c>
      <c r="AM37" s="16">
        <v>430</v>
      </c>
      <c r="AN37" s="16">
        <v>430</v>
      </c>
      <c r="AO37" s="16">
        <v>430</v>
      </c>
      <c r="AP37" s="16">
        <v>430</v>
      </c>
      <c r="AQ37" s="16">
        <v>430</v>
      </c>
      <c r="AR37" s="16">
        <v>430</v>
      </c>
      <c r="AS37" s="16">
        <v>430</v>
      </c>
      <c r="AT37" s="16">
        <v>430</v>
      </c>
      <c r="AU37" s="103">
        <v>430</v>
      </c>
      <c r="AV37" s="16">
        <v>430</v>
      </c>
      <c r="AW37" s="16">
        <v>430</v>
      </c>
      <c r="AX37" s="16">
        <v>430</v>
      </c>
      <c r="AY37" s="16">
        <v>430</v>
      </c>
      <c r="AZ37" s="16">
        <v>430</v>
      </c>
      <c r="BA37" s="16">
        <v>430</v>
      </c>
      <c r="BB37" s="16">
        <v>430</v>
      </c>
      <c r="BC37" s="16">
        <v>430</v>
      </c>
      <c r="BD37" s="16">
        <v>430</v>
      </c>
      <c r="BE37" s="16">
        <v>430</v>
      </c>
      <c r="BF37" s="16">
        <v>430</v>
      </c>
      <c r="BG37" s="16">
        <v>430</v>
      </c>
      <c r="BH37" s="16">
        <v>430</v>
      </c>
      <c r="BI37" s="16">
        <v>430</v>
      </c>
      <c r="BJ37" s="16">
        <v>430</v>
      </c>
      <c r="BK37" s="16">
        <v>430</v>
      </c>
      <c r="BL37" s="16">
        <v>430</v>
      </c>
      <c r="BM37" s="16">
        <v>430</v>
      </c>
      <c r="BN37" s="16">
        <v>430</v>
      </c>
      <c r="BO37" s="16">
        <v>430</v>
      </c>
      <c r="BP37" s="16">
        <v>430</v>
      </c>
      <c r="BQ37" s="16">
        <v>430</v>
      </c>
      <c r="BR37" s="16">
        <v>430</v>
      </c>
      <c r="BS37" s="16">
        <v>430</v>
      </c>
      <c r="BT37" s="16">
        <v>430</v>
      </c>
      <c r="BU37" s="16">
        <v>430</v>
      </c>
      <c r="BV37" s="16">
        <v>430</v>
      </c>
      <c r="BW37" s="16">
        <v>430</v>
      </c>
      <c r="BX37" s="16">
        <v>430</v>
      </c>
      <c r="BY37" s="16">
        <v>430</v>
      </c>
      <c r="BZ37" s="16">
        <v>430</v>
      </c>
      <c r="CA37" s="16">
        <v>430</v>
      </c>
      <c r="CB37" s="16">
        <v>430</v>
      </c>
      <c r="CC37" s="16">
        <v>430</v>
      </c>
      <c r="CD37" s="16">
        <v>430</v>
      </c>
      <c r="CE37" s="16">
        <v>430</v>
      </c>
      <c r="CF37" s="16">
        <v>430</v>
      </c>
      <c r="CG37" s="16">
        <v>430</v>
      </c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</row>
    <row r="38" spans="1:115" ht="15" outlineLevel="1" x14ac:dyDescent="0.2">
      <c r="A38" s="9" t="s">
        <v>343</v>
      </c>
      <c r="B38" s="2"/>
      <c r="C38" s="2"/>
      <c r="D38" s="2"/>
      <c r="E38" s="2"/>
      <c r="F38" s="2"/>
      <c r="G38" s="2"/>
      <c r="H38" s="2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>
        <v>100</v>
      </c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</row>
    <row r="39" spans="1:115" ht="15" outlineLevel="1" x14ac:dyDescent="0.2">
      <c r="A39" s="9" t="s">
        <v>307</v>
      </c>
      <c r="B39" s="2"/>
      <c r="C39" s="2"/>
      <c r="D39" s="2"/>
      <c r="E39" s="2"/>
      <c r="F39" s="2"/>
      <c r="G39" s="2"/>
      <c r="H39" s="2"/>
      <c r="I39" s="84">
        <f t="shared" ref="I39:AN39" si="26">SUM(I34:I38)</f>
        <v>31.080000000000002</v>
      </c>
      <c r="J39" s="84">
        <f t="shared" si="26"/>
        <v>51.06</v>
      </c>
      <c r="K39" s="84">
        <f t="shared" si="26"/>
        <v>98.81</v>
      </c>
      <c r="L39" s="84">
        <f t="shared" si="26"/>
        <v>174.32</v>
      </c>
      <c r="M39" s="84">
        <f t="shared" si="26"/>
        <v>318.72000000000003</v>
      </c>
      <c r="N39" s="84">
        <f t="shared" si="26"/>
        <v>467.57000000000005</v>
      </c>
      <c r="O39" s="84">
        <f t="shared" si="26"/>
        <v>565.31000000000006</v>
      </c>
      <c r="P39" s="84">
        <f t="shared" si="26"/>
        <v>635.27</v>
      </c>
      <c r="Q39" s="84">
        <f t="shared" si="26"/>
        <v>691.91000000000008</v>
      </c>
      <c r="R39" s="84">
        <f t="shared" si="26"/>
        <v>699.67000000000007</v>
      </c>
      <c r="S39" s="84">
        <f t="shared" si="26"/>
        <v>872.99</v>
      </c>
      <c r="T39" s="84">
        <f t="shared" si="26"/>
        <v>852.98</v>
      </c>
      <c r="U39" s="84">
        <f t="shared" si="26"/>
        <v>910.75</v>
      </c>
      <c r="V39" s="84">
        <f t="shared" si="26"/>
        <v>969.63000000000011</v>
      </c>
      <c r="W39" s="84">
        <f t="shared" si="26"/>
        <v>1081.8499999999999</v>
      </c>
      <c r="X39" s="84">
        <f t="shared" si="26"/>
        <v>1188.51</v>
      </c>
      <c r="Y39" s="84">
        <f t="shared" si="26"/>
        <v>1174.0700000000002</v>
      </c>
      <c r="Z39" s="84">
        <f t="shared" si="26"/>
        <v>1202.93</v>
      </c>
      <c r="AA39" s="84">
        <f t="shared" si="26"/>
        <v>1227.3600000000001</v>
      </c>
      <c r="AB39" s="84">
        <f t="shared" si="26"/>
        <v>1335.14</v>
      </c>
      <c r="AC39" s="84">
        <f t="shared" si="26"/>
        <v>1361.79</v>
      </c>
      <c r="AD39" s="84">
        <f t="shared" si="26"/>
        <v>1383.99</v>
      </c>
      <c r="AE39" s="84">
        <f t="shared" si="26"/>
        <v>1398.42</v>
      </c>
      <c r="AF39" s="84">
        <f t="shared" si="26"/>
        <v>1407.3000000000002</v>
      </c>
      <c r="AG39" s="84">
        <f t="shared" si="26"/>
        <v>1413.96</v>
      </c>
      <c r="AH39" s="84">
        <f t="shared" si="26"/>
        <v>1426.17</v>
      </c>
      <c r="AI39" s="84">
        <f t="shared" si="26"/>
        <v>1445.04</v>
      </c>
      <c r="AJ39" s="84">
        <f t="shared" si="26"/>
        <v>1445.04</v>
      </c>
      <c r="AK39" s="84">
        <f t="shared" si="26"/>
        <v>1445.04</v>
      </c>
      <c r="AL39" s="84">
        <f t="shared" si="26"/>
        <v>1445.04</v>
      </c>
      <c r="AM39" s="84">
        <f t="shared" si="26"/>
        <v>1445.04</v>
      </c>
      <c r="AN39" s="84">
        <f t="shared" si="26"/>
        <v>1445.04</v>
      </c>
      <c r="AO39" s="84">
        <f t="shared" ref="AO39:BT39" si="27">SUM(AO34:AO38)</f>
        <v>1445.04</v>
      </c>
      <c r="AP39" s="84">
        <f t="shared" si="27"/>
        <v>1445.04</v>
      </c>
      <c r="AQ39" s="84">
        <f t="shared" si="27"/>
        <v>1445.04</v>
      </c>
      <c r="AR39" s="84">
        <f t="shared" si="27"/>
        <v>1445.04</v>
      </c>
      <c r="AS39" s="84">
        <f t="shared" si="27"/>
        <v>1445.04</v>
      </c>
      <c r="AT39" s="84">
        <f t="shared" si="27"/>
        <v>1445.04</v>
      </c>
      <c r="AU39" s="84">
        <f t="shared" si="27"/>
        <v>1445.04</v>
      </c>
      <c r="AV39" s="84">
        <f t="shared" si="27"/>
        <v>1445.04</v>
      </c>
      <c r="AW39" s="84">
        <f t="shared" si="27"/>
        <v>1445.04</v>
      </c>
      <c r="AX39" s="84">
        <f t="shared" si="27"/>
        <v>1445.04</v>
      </c>
      <c r="AY39" s="84">
        <f t="shared" si="27"/>
        <v>1445.04</v>
      </c>
      <c r="AZ39" s="84">
        <f t="shared" si="27"/>
        <v>1445.04</v>
      </c>
      <c r="BA39" s="84">
        <f t="shared" si="27"/>
        <v>1445.04</v>
      </c>
      <c r="BB39" s="84">
        <f t="shared" si="27"/>
        <v>1445.04</v>
      </c>
      <c r="BC39" s="84">
        <f t="shared" si="27"/>
        <v>1445.04</v>
      </c>
      <c r="BD39" s="84">
        <f t="shared" si="27"/>
        <v>1445.04</v>
      </c>
      <c r="BE39" s="84">
        <f t="shared" si="27"/>
        <v>1445.04</v>
      </c>
      <c r="BF39" s="84">
        <f t="shared" si="27"/>
        <v>1445.04</v>
      </c>
      <c r="BG39" s="84">
        <f t="shared" si="27"/>
        <v>1445.04</v>
      </c>
      <c r="BH39" s="84">
        <f t="shared" si="27"/>
        <v>1445.04</v>
      </c>
      <c r="BI39" s="84">
        <f t="shared" si="27"/>
        <v>1445.04</v>
      </c>
      <c r="BJ39" s="84">
        <f t="shared" si="27"/>
        <v>1445.04</v>
      </c>
      <c r="BK39" s="84">
        <f t="shared" si="27"/>
        <v>1445.04</v>
      </c>
      <c r="BL39" s="84">
        <f t="shared" si="27"/>
        <v>1445.04</v>
      </c>
      <c r="BM39" s="84">
        <f t="shared" si="27"/>
        <v>1445.04</v>
      </c>
      <c r="BN39" s="84">
        <f t="shared" si="27"/>
        <v>1445.04</v>
      </c>
      <c r="BO39" s="84">
        <f t="shared" si="27"/>
        <v>1445.04</v>
      </c>
      <c r="BP39" s="84">
        <f t="shared" si="27"/>
        <v>1445.04</v>
      </c>
      <c r="BQ39" s="84">
        <f t="shared" si="27"/>
        <v>1445.04</v>
      </c>
      <c r="BR39" s="84">
        <f t="shared" si="27"/>
        <v>1445.04</v>
      </c>
      <c r="BS39" s="84">
        <f t="shared" si="27"/>
        <v>1445.04</v>
      </c>
      <c r="BT39" s="84">
        <f t="shared" si="27"/>
        <v>1445.04</v>
      </c>
      <c r="BU39" s="84">
        <f t="shared" ref="BU39:CG39" si="28">SUM(BU34:BU38)</f>
        <v>1445.04</v>
      </c>
      <c r="BV39" s="84">
        <f t="shared" si="28"/>
        <v>1445.04</v>
      </c>
      <c r="BW39" s="84">
        <f t="shared" si="28"/>
        <v>1445.04</v>
      </c>
      <c r="BX39" s="84">
        <f t="shared" si="28"/>
        <v>1445.04</v>
      </c>
      <c r="BY39" s="84">
        <f t="shared" si="28"/>
        <v>1445.04</v>
      </c>
      <c r="BZ39" s="84">
        <f t="shared" si="28"/>
        <v>1445.04</v>
      </c>
      <c r="CA39" s="84">
        <f t="shared" si="28"/>
        <v>1445.04</v>
      </c>
      <c r="CB39" s="84">
        <f t="shared" si="28"/>
        <v>1445.04</v>
      </c>
      <c r="CC39" s="84">
        <f t="shared" si="28"/>
        <v>1445.04</v>
      </c>
      <c r="CD39" s="84">
        <f t="shared" si="28"/>
        <v>1445.04</v>
      </c>
      <c r="CE39" s="84">
        <f t="shared" si="28"/>
        <v>1445.04</v>
      </c>
      <c r="CF39" s="84">
        <f t="shared" si="28"/>
        <v>1445.04</v>
      </c>
      <c r="CG39" s="84">
        <f t="shared" si="28"/>
        <v>1445.04</v>
      </c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</row>
    <row r="40" spans="1:115" outlineLevel="1" x14ac:dyDescent="0.15">
      <c r="C40" s="82"/>
      <c r="D40" s="82"/>
      <c r="E40" s="82"/>
      <c r="F40" s="82"/>
      <c r="G40" s="83"/>
      <c r="H40" s="83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</row>
    <row r="41" spans="1:115" outlineLevel="1" x14ac:dyDescent="0.15">
      <c r="A41" s="9"/>
      <c r="B41" s="2"/>
      <c r="C41" s="2"/>
      <c r="D41" s="2"/>
      <c r="E41" s="2"/>
      <c r="F41" s="2"/>
      <c r="G41" s="2"/>
      <c r="H41" s="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</row>
    <row r="42" spans="1:115" ht="15" outlineLevel="1" x14ac:dyDescent="0.2">
      <c r="A42" s="9"/>
      <c r="B42" s="2"/>
      <c r="C42" s="2"/>
      <c r="D42" s="16"/>
      <c r="E42" s="16"/>
      <c r="F42" s="16"/>
      <c r="G42" s="16"/>
      <c r="H42" s="16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</row>
    <row r="43" spans="1:115" ht="15" outlineLevel="1" x14ac:dyDescent="0.2">
      <c r="A43" s="9"/>
      <c r="B43" s="2"/>
      <c r="C43" s="2"/>
      <c r="D43" s="2"/>
      <c r="E43" s="2"/>
      <c r="F43" s="2"/>
      <c r="G43" s="2"/>
      <c r="H43" s="2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</row>
    <row r="44" spans="1:115" ht="15" outlineLevel="1" x14ac:dyDescent="0.2">
      <c r="A44" s="9"/>
      <c r="B44" s="2"/>
      <c r="C44" s="2"/>
      <c r="D44" s="2"/>
      <c r="E44" s="2"/>
      <c r="F44" s="2"/>
      <c r="G44" s="2"/>
      <c r="H44" s="2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</row>
    <row r="45" spans="1:115" ht="15" outlineLevel="1" x14ac:dyDescent="0.2">
      <c r="A45" s="9"/>
      <c r="B45" s="2"/>
      <c r="C45" s="2"/>
      <c r="D45" s="2"/>
      <c r="E45" s="2"/>
      <c r="F45" s="2"/>
      <c r="G45" s="2"/>
      <c r="H45" s="2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</row>
    <row r="46" spans="1:115" ht="15" outlineLevel="1" x14ac:dyDescent="0.2">
      <c r="A46" s="9"/>
      <c r="B46" s="2"/>
      <c r="C46" s="2"/>
      <c r="D46" s="2"/>
      <c r="E46" s="2"/>
      <c r="F46" s="2"/>
      <c r="G46" s="2"/>
      <c r="H46" s="2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</row>
    <row r="47" spans="1:115" outlineLevel="1" x14ac:dyDescent="0.15">
      <c r="C47" s="82"/>
      <c r="D47" s="82"/>
      <c r="E47" s="82"/>
      <c r="F47" s="82"/>
      <c r="G47" s="83"/>
      <c r="H47" s="83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</row>
    <row r="48" spans="1:115" outlineLevel="1" x14ac:dyDescent="0.15">
      <c r="A48" s="9"/>
      <c r="B48" s="2"/>
      <c r="C48" s="2"/>
      <c r="D48" s="2"/>
      <c r="E48" s="2"/>
      <c r="F48" s="2"/>
      <c r="G48" s="2"/>
      <c r="H48" s="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</row>
    <row r="49" spans="1:16375" ht="15" outlineLevel="1" x14ac:dyDescent="0.2">
      <c r="A49" s="9"/>
      <c r="B49" s="2"/>
      <c r="C49" s="2"/>
      <c r="D49" s="16"/>
      <c r="E49" s="16"/>
      <c r="F49" s="16"/>
      <c r="G49" s="16"/>
      <c r="H49" s="16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</row>
    <row r="50" spans="1:16375" ht="15" outlineLevel="1" x14ac:dyDescent="0.2">
      <c r="A50" s="9"/>
      <c r="B50" s="2"/>
      <c r="C50" s="2"/>
      <c r="D50" s="2"/>
      <c r="E50" s="2"/>
      <c r="F50" s="2"/>
      <c r="G50" s="2"/>
      <c r="H50" s="2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</row>
    <row r="51" spans="1:16375" ht="15" outlineLevel="1" x14ac:dyDescent="0.2">
      <c r="A51" s="9"/>
      <c r="B51" s="2"/>
      <c r="C51" s="2"/>
      <c r="D51" s="2"/>
      <c r="E51" s="2"/>
      <c r="F51" s="2"/>
      <c r="G51" s="2"/>
      <c r="H51" s="2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</row>
    <row r="52" spans="1:16375" ht="15" outlineLevel="1" x14ac:dyDescent="0.2">
      <c r="A52" s="9"/>
      <c r="B52" s="2"/>
      <c r="C52" s="2"/>
      <c r="D52" s="62">
        <v>15</v>
      </c>
      <c r="E52" s="3" t="s">
        <v>346</v>
      </c>
      <c r="F52" s="2"/>
      <c r="G52" s="2"/>
      <c r="H52" s="2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</row>
    <row r="53" spans="1:16375" x14ac:dyDescent="0.15">
      <c r="A53" s="26" t="s">
        <v>90</v>
      </c>
      <c r="B53" s="27" t="s">
        <v>230</v>
      </c>
      <c r="C53" s="27" t="s">
        <v>231</v>
      </c>
      <c r="D53" s="27" t="s">
        <v>229</v>
      </c>
      <c r="E53" s="27" t="s">
        <v>232</v>
      </c>
      <c r="F53" s="27" t="s">
        <v>5</v>
      </c>
      <c r="G53" s="27" t="s">
        <v>235</v>
      </c>
      <c r="H53" s="27" t="s">
        <v>236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  <c r="IW53" s="27"/>
      <c r="IX53" s="27"/>
      <c r="IY53" s="27"/>
      <c r="IZ53" s="27"/>
      <c r="JA53" s="27"/>
      <c r="JB53" s="27"/>
      <c r="JC53" s="27"/>
      <c r="JD53" s="27"/>
      <c r="JE53" s="27"/>
      <c r="JF53" s="27"/>
      <c r="JG53" s="27"/>
      <c r="JH53" s="27"/>
      <c r="JI53" s="27"/>
      <c r="JJ53" s="27"/>
      <c r="JK53" s="27"/>
      <c r="JL53" s="27"/>
      <c r="JM53" s="27"/>
      <c r="JN53" s="27"/>
      <c r="JO53" s="27"/>
      <c r="JP53" s="27"/>
      <c r="JQ53" s="27"/>
      <c r="JR53" s="27"/>
      <c r="JS53" s="27"/>
      <c r="JT53" s="27"/>
      <c r="JU53" s="27"/>
      <c r="JV53" s="27"/>
      <c r="JW53" s="27"/>
      <c r="JX53" s="27"/>
      <c r="JY53" s="27"/>
      <c r="JZ53" s="27"/>
      <c r="KA53" s="27"/>
      <c r="KB53" s="27"/>
      <c r="KC53" s="27"/>
      <c r="KD53" s="27"/>
      <c r="KE53" s="27"/>
      <c r="KF53" s="27"/>
      <c r="KG53" s="27"/>
      <c r="KH53" s="27"/>
      <c r="KI53" s="27"/>
      <c r="KJ53" s="27"/>
      <c r="KK53" s="27"/>
      <c r="KL53" s="27"/>
      <c r="KM53" s="27"/>
      <c r="KN53" s="27"/>
      <c r="KO53" s="27"/>
      <c r="KP53" s="27"/>
      <c r="KQ53" s="27"/>
      <c r="KR53" s="27"/>
      <c r="KS53" s="27"/>
      <c r="KT53" s="27"/>
      <c r="KU53" s="27"/>
      <c r="KV53" s="27"/>
      <c r="KW53" s="27"/>
      <c r="KX53" s="27"/>
      <c r="KY53" s="27"/>
      <c r="KZ53" s="27"/>
      <c r="LA53" s="27"/>
      <c r="LB53" s="27"/>
      <c r="LC53" s="27"/>
      <c r="LD53" s="27"/>
      <c r="LE53" s="27"/>
      <c r="LF53" s="27"/>
      <c r="LG53" s="27"/>
      <c r="LH53" s="27"/>
      <c r="LI53" s="27"/>
      <c r="LJ53" s="27"/>
      <c r="LK53" s="27"/>
      <c r="LL53" s="27"/>
      <c r="LM53" s="27"/>
      <c r="LN53" s="27"/>
      <c r="LO53" s="27"/>
      <c r="LP53" s="27"/>
      <c r="LQ53" s="27"/>
      <c r="LR53" s="27"/>
      <c r="LS53" s="27"/>
      <c r="LT53" s="27"/>
      <c r="LU53" s="27"/>
      <c r="LV53" s="27"/>
      <c r="LW53" s="27"/>
      <c r="LX53" s="27"/>
      <c r="LY53" s="27"/>
      <c r="LZ53" s="27"/>
      <c r="MA53" s="27"/>
      <c r="MB53" s="27"/>
      <c r="MC53" s="27"/>
      <c r="MD53" s="27"/>
      <c r="ME53" s="27"/>
      <c r="MF53" s="27"/>
      <c r="MG53" s="27"/>
      <c r="MH53" s="27"/>
      <c r="MI53" s="27"/>
      <c r="MJ53" s="27"/>
      <c r="MK53" s="27"/>
      <c r="ML53" s="27"/>
      <c r="MM53" s="27"/>
      <c r="MN53" s="27"/>
      <c r="MO53" s="27"/>
      <c r="MP53" s="27"/>
      <c r="MQ53" s="27"/>
      <c r="MR53" s="27"/>
      <c r="MS53" s="27"/>
      <c r="MT53" s="27"/>
      <c r="MU53" s="27"/>
      <c r="MV53" s="27"/>
      <c r="MW53" s="27"/>
      <c r="MX53" s="27"/>
      <c r="MY53" s="27"/>
      <c r="MZ53" s="27"/>
      <c r="NA53" s="27"/>
      <c r="NB53" s="27"/>
      <c r="NC53" s="27"/>
      <c r="ND53" s="27"/>
      <c r="NE53" s="27"/>
      <c r="NF53" s="27"/>
      <c r="NG53" s="27"/>
      <c r="NH53" s="27"/>
      <c r="NI53" s="27"/>
      <c r="NJ53" s="27"/>
      <c r="NK53" s="27"/>
      <c r="NL53" s="27"/>
      <c r="NM53" s="27"/>
      <c r="NN53" s="27"/>
      <c r="NO53" s="27"/>
      <c r="NP53" s="27"/>
      <c r="NQ53" s="27"/>
      <c r="NR53" s="27"/>
      <c r="NS53" s="27"/>
      <c r="NT53" s="27"/>
      <c r="NU53" s="27"/>
      <c r="NV53" s="27"/>
      <c r="NW53" s="27"/>
      <c r="NX53" s="27"/>
      <c r="NY53" s="27"/>
      <c r="NZ53" s="27"/>
      <c r="OA53" s="27"/>
      <c r="OB53" s="27"/>
      <c r="OC53" s="27"/>
      <c r="OD53" s="27"/>
      <c r="OE53" s="27"/>
      <c r="OF53" s="27"/>
      <c r="OG53" s="27"/>
      <c r="OH53" s="27"/>
      <c r="OI53" s="27"/>
      <c r="OJ53" s="27"/>
      <c r="OK53" s="27"/>
      <c r="OL53" s="27"/>
      <c r="OM53" s="27"/>
      <c r="ON53" s="27"/>
      <c r="OO53" s="27"/>
      <c r="OP53" s="27"/>
      <c r="OQ53" s="27"/>
      <c r="OR53" s="27"/>
      <c r="OS53" s="27"/>
      <c r="OT53" s="27"/>
      <c r="OU53" s="27"/>
      <c r="OV53" s="27"/>
      <c r="OW53" s="27"/>
      <c r="OX53" s="27"/>
      <c r="OY53" s="27"/>
      <c r="OZ53" s="27"/>
      <c r="PA53" s="27"/>
      <c r="PB53" s="27"/>
      <c r="PC53" s="27"/>
      <c r="PD53" s="27"/>
      <c r="PE53" s="27"/>
      <c r="PF53" s="27"/>
      <c r="PG53" s="27"/>
      <c r="PH53" s="27"/>
      <c r="PI53" s="27"/>
      <c r="PJ53" s="27"/>
      <c r="PK53" s="27"/>
      <c r="PL53" s="27"/>
      <c r="PM53" s="27"/>
      <c r="PN53" s="27"/>
      <c r="PO53" s="27"/>
      <c r="PP53" s="27"/>
      <c r="PQ53" s="27"/>
      <c r="PR53" s="27"/>
      <c r="PS53" s="27"/>
      <c r="PT53" s="27"/>
      <c r="PU53" s="27"/>
      <c r="PV53" s="27"/>
      <c r="PW53" s="27"/>
      <c r="PX53" s="27"/>
      <c r="PY53" s="27"/>
      <c r="PZ53" s="27"/>
      <c r="QA53" s="27"/>
      <c r="QB53" s="27"/>
      <c r="QC53" s="27"/>
      <c r="QD53" s="27"/>
      <c r="QE53" s="27"/>
      <c r="QF53" s="27"/>
      <c r="QG53" s="27"/>
      <c r="QH53" s="27"/>
      <c r="QI53" s="27"/>
      <c r="QJ53" s="27"/>
      <c r="QK53" s="27"/>
      <c r="QL53" s="27"/>
      <c r="QM53" s="27"/>
      <c r="QN53" s="27"/>
      <c r="QO53" s="27"/>
      <c r="QP53" s="27"/>
      <c r="QQ53" s="27"/>
      <c r="QR53" s="27"/>
      <c r="QS53" s="27"/>
      <c r="QT53" s="27"/>
      <c r="QU53" s="27"/>
      <c r="QV53" s="27"/>
      <c r="QW53" s="27"/>
      <c r="QX53" s="27"/>
      <c r="QY53" s="27"/>
      <c r="QZ53" s="27"/>
      <c r="RA53" s="27"/>
      <c r="RB53" s="27"/>
      <c r="RC53" s="27"/>
      <c r="RD53" s="27"/>
      <c r="RE53" s="27"/>
      <c r="RF53" s="27"/>
      <c r="RG53" s="27"/>
      <c r="RH53" s="27"/>
      <c r="RI53" s="27"/>
      <c r="RJ53" s="27"/>
      <c r="RK53" s="27"/>
      <c r="RL53" s="27"/>
      <c r="RM53" s="27"/>
      <c r="RN53" s="27"/>
      <c r="RO53" s="27"/>
      <c r="RP53" s="27"/>
      <c r="RQ53" s="27"/>
      <c r="RR53" s="27"/>
      <c r="RS53" s="27"/>
      <c r="RT53" s="27"/>
      <c r="RU53" s="27"/>
      <c r="RV53" s="27"/>
      <c r="RW53" s="27"/>
      <c r="RX53" s="27"/>
      <c r="RY53" s="27"/>
      <c r="RZ53" s="27"/>
      <c r="SA53" s="27"/>
      <c r="SB53" s="27"/>
      <c r="SC53" s="27"/>
      <c r="SD53" s="27"/>
      <c r="SE53" s="27"/>
      <c r="SF53" s="27"/>
      <c r="SG53" s="27"/>
      <c r="SH53" s="27"/>
      <c r="SI53" s="27"/>
      <c r="SJ53" s="27"/>
      <c r="SK53" s="27"/>
      <c r="SL53" s="27"/>
      <c r="SM53" s="27"/>
      <c r="SN53" s="27"/>
      <c r="SO53" s="27"/>
      <c r="SP53" s="27"/>
      <c r="SQ53" s="27"/>
      <c r="SR53" s="27"/>
      <c r="SS53" s="27"/>
      <c r="ST53" s="27"/>
      <c r="SU53" s="27"/>
      <c r="SV53" s="27"/>
      <c r="SW53" s="27"/>
      <c r="SX53" s="27"/>
      <c r="SY53" s="27"/>
      <c r="SZ53" s="27"/>
      <c r="TA53" s="27"/>
      <c r="TB53" s="27"/>
      <c r="TC53" s="27"/>
      <c r="TD53" s="27"/>
      <c r="TE53" s="27"/>
      <c r="TF53" s="27"/>
      <c r="TG53" s="27"/>
      <c r="TH53" s="27"/>
      <c r="TI53" s="27"/>
      <c r="TJ53" s="27"/>
      <c r="TK53" s="27"/>
      <c r="TL53" s="27"/>
      <c r="TM53" s="27"/>
      <c r="TN53" s="27"/>
      <c r="TO53" s="27"/>
      <c r="TP53" s="27"/>
      <c r="TQ53" s="27"/>
      <c r="TR53" s="27"/>
      <c r="TS53" s="27"/>
      <c r="TT53" s="27"/>
      <c r="TU53" s="27"/>
      <c r="TV53" s="27"/>
      <c r="TW53" s="27"/>
      <c r="TX53" s="27"/>
      <c r="TY53" s="27"/>
      <c r="TZ53" s="27"/>
      <c r="UA53" s="27"/>
      <c r="UB53" s="27"/>
      <c r="UC53" s="27"/>
      <c r="UD53" s="27"/>
      <c r="UE53" s="27"/>
      <c r="UF53" s="27"/>
      <c r="UG53" s="27"/>
      <c r="UH53" s="27"/>
      <c r="UI53" s="27"/>
      <c r="UJ53" s="27"/>
      <c r="UK53" s="27"/>
      <c r="UL53" s="27"/>
      <c r="UM53" s="27"/>
      <c r="UN53" s="27"/>
      <c r="UO53" s="27"/>
      <c r="UP53" s="27"/>
      <c r="UQ53" s="27"/>
      <c r="UR53" s="27"/>
      <c r="US53" s="27"/>
      <c r="UT53" s="27"/>
      <c r="UU53" s="27"/>
      <c r="UV53" s="27"/>
      <c r="UW53" s="27"/>
      <c r="UX53" s="27"/>
      <c r="UY53" s="27"/>
      <c r="UZ53" s="27"/>
      <c r="VA53" s="27"/>
      <c r="VB53" s="27"/>
      <c r="VC53" s="27"/>
      <c r="VD53" s="27"/>
      <c r="VE53" s="27"/>
      <c r="VF53" s="27"/>
      <c r="VG53" s="27"/>
      <c r="VH53" s="27"/>
      <c r="VI53" s="27"/>
      <c r="VJ53" s="27"/>
      <c r="VK53" s="27"/>
      <c r="VL53" s="27"/>
      <c r="VM53" s="27"/>
      <c r="VN53" s="27"/>
      <c r="VO53" s="27"/>
      <c r="VP53" s="27"/>
      <c r="VQ53" s="27"/>
      <c r="VR53" s="27"/>
      <c r="VS53" s="27"/>
      <c r="VT53" s="27"/>
      <c r="VU53" s="27"/>
      <c r="VV53" s="27"/>
      <c r="VW53" s="27"/>
      <c r="VX53" s="27"/>
      <c r="VY53" s="27"/>
      <c r="VZ53" s="27"/>
      <c r="WA53" s="27"/>
      <c r="WB53" s="27"/>
      <c r="WC53" s="27"/>
      <c r="WD53" s="27"/>
      <c r="WE53" s="27"/>
      <c r="WF53" s="27"/>
      <c r="WG53" s="27"/>
      <c r="WH53" s="27"/>
      <c r="WI53" s="27"/>
      <c r="WJ53" s="27"/>
      <c r="WK53" s="27"/>
      <c r="WL53" s="27"/>
      <c r="WM53" s="27"/>
      <c r="WN53" s="27"/>
      <c r="WO53" s="27"/>
      <c r="WP53" s="27"/>
      <c r="WQ53" s="27"/>
      <c r="WR53" s="27"/>
      <c r="WS53" s="27"/>
      <c r="WT53" s="27"/>
      <c r="WU53" s="27"/>
      <c r="WV53" s="27"/>
      <c r="WW53" s="27"/>
      <c r="WX53" s="27"/>
      <c r="WY53" s="27"/>
      <c r="WZ53" s="27"/>
      <c r="XA53" s="27"/>
      <c r="XB53" s="27"/>
      <c r="XC53" s="27"/>
      <c r="XD53" s="27"/>
      <c r="XE53" s="27"/>
      <c r="XF53" s="27"/>
      <c r="XG53" s="27"/>
      <c r="XH53" s="27"/>
      <c r="XI53" s="27"/>
      <c r="XJ53" s="27"/>
      <c r="XK53" s="27"/>
      <c r="XL53" s="27"/>
      <c r="XM53" s="27"/>
      <c r="XN53" s="27"/>
      <c r="XO53" s="27"/>
      <c r="XP53" s="27"/>
      <c r="XQ53" s="27"/>
      <c r="XR53" s="27"/>
      <c r="XS53" s="27"/>
      <c r="XT53" s="27"/>
      <c r="XU53" s="27"/>
      <c r="XV53" s="27"/>
      <c r="XW53" s="27"/>
      <c r="XX53" s="27"/>
      <c r="XY53" s="27"/>
      <c r="XZ53" s="27"/>
      <c r="YA53" s="27"/>
      <c r="YB53" s="27"/>
      <c r="YC53" s="27"/>
      <c r="YD53" s="27"/>
      <c r="YE53" s="27"/>
      <c r="YF53" s="27"/>
      <c r="YG53" s="27"/>
      <c r="YH53" s="27"/>
      <c r="YI53" s="27"/>
      <c r="YJ53" s="27"/>
      <c r="YK53" s="27"/>
      <c r="YL53" s="27"/>
      <c r="YM53" s="27"/>
      <c r="YN53" s="27"/>
      <c r="YO53" s="27"/>
      <c r="YP53" s="27"/>
      <c r="YQ53" s="27"/>
      <c r="YR53" s="27"/>
      <c r="YS53" s="27"/>
      <c r="YT53" s="27"/>
      <c r="YU53" s="27"/>
      <c r="YV53" s="27"/>
      <c r="YW53" s="27"/>
      <c r="YX53" s="27"/>
      <c r="YY53" s="27"/>
      <c r="YZ53" s="27"/>
      <c r="ZA53" s="27"/>
      <c r="ZB53" s="27"/>
      <c r="ZC53" s="27"/>
      <c r="ZD53" s="27"/>
      <c r="ZE53" s="27"/>
      <c r="ZF53" s="27"/>
      <c r="ZG53" s="27"/>
      <c r="ZH53" s="27"/>
      <c r="ZI53" s="27"/>
      <c r="ZJ53" s="27"/>
      <c r="ZK53" s="27"/>
      <c r="ZL53" s="27"/>
      <c r="ZM53" s="27"/>
      <c r="ZN53" s="27"/>
      <c r="ZO53" s="27"/>
      <c r="ZP53" s="27"/>
      <c r="ZQ53" s="27"/>
      <c r="ZR53" s="27"/>
      <c r="ZS53" s="27"/>
      <c r="ZT53" s="27"/>
      <c r="ZU53" s="27"/>
      <c r="ZV53" s="27"/>
      <c r="ZW53" s="27"/>
      <c r="ZX53" s="27"/>
      <c r="ZY53" s="27"/>
      <c r="ZZ53" s="27"/>
      <c r="AAA53" s="27"/>
      <c r="AAB53" s="27"/>
      <c r="AAC53" s="27"/>
      <c r="AAD53" s="27"/>
      <c r="AAE53" s="27"/>
      <c r="AAF53" s="27"/>
      <c r="AAG53" s="27"/>
      <c r="AAH53" s="27"/>
      <c r="AAI53" s="27"/>
      <c r="AAJ53" s="27"/>
      <c r="AAK53" s="27"/>
      <c r="AAL53" s="27"/>
      <c r="AAM53" s="27"/>
      <c r="AAN53" s="27"/>
      <c r="AAO53" s="27"/>
      <c r="AAP53" s="27"/>
      <c r="AAQ53" s="27"/>
      <c r="AAR53" s="27"/>
      <c r="AAS53" s="27"/>
      <c r="AAT53" s="27"/>
      <c r="AAU53" s="27"/>
      <c r="AAV53" s="27"/>
      <c r="AAW53" s="27"/>
      <c r="AAX53" s="27"/>
      <c r="AAY53" s="27"/>
      <c r="AAZ53" s="27"/>
      <c r="ABA53" s="27"/>
      <c r="ABB53" s="27"/>
      <c r="ABC53" s="27"/>
      <c r="ABD53" s="27"/>
      <c r="ABE53" s="27"/>
      <c r="ABF53" s="27"/>
      <c r="ABG53" s="27"/>
      <c r="ABH53" s="27"/>
      <c r="ABI53" s="27"/>
      <c r="ABJ53" s="27"/>
      <c r="ABK53" s="27"/>
      <c r="ABL53" s="27"/>
      <c r="ABM53" s="27"/>
      <c r="ABN53" s="27"/>
      <c r="ABO53" s="27"/>
      <c r="ABP53" s="27"/>
      <c r="ABQ53" s="27"/>
      <c r="ABR53" s="27"/>
      <c r="ABS53" s="27"/>
      <c r="ABT53" s="27"/>
      <c r="ABU53" s="27"/>
      <c r="ABV53" s="27"/>
      <c r="ABW53" s="27"/>
      <c r="ABX53" s="27"/>
      <c r="ABY53" s="27"/>
      <c r="ABZ53" s="27"/>
      <c r="ACA53" s="27"/>
      <c r="ACB53" s="27"/>
      <c r="ACC53" s="27"/>
      <c r="ACD53" s="27"/>
      <c r="ACE53" s="27"/>
      <c r="ACF53" s="27"/>
      <c r="ACG53" s="27"/>
      <c r="ACH53" s="27"/>
      <c r="ACI53" s="27"/>
      <c r="ACJ53" s="27"/>
      <c r="ACK53" s="27"/>
      <c r="ACL53" s="27"/>
      <c r="ACM53" s="27"/>
      <c r="ACN53" s="27"/>
      <c r="ACO53" s="27"/>
      <c r="ACP53" s="27"/>
      <c r="ACQ53" s="27"/>
      <c r="ACR53" s="27"/>
      <c r="ACS53" s="27"/>
      <c r="ACT53" s="27"/>
      <c r="ACU53" s="27"/>
      <c r="ACV53" s="27"/>
      <c r="ACW53" s="27"/>
      <c r="ACX53" s="27"/>
      <c r="ACY53" s="27"/>
      <c r="ACZ53" s="27"/>
      <c r="ADA53" s="27"/>
      <c r="ADB53" s="27"/>
      <c r="ADC53" s="27"/>
      <c r="ADD53" s="27"/>
      <c r="ADE53" s="27"/>
      <c r="ADF53" s="27"/>
      <c r="ADG53" s="27"/>
      <c r="ADH53" s="27"/>
      <c r="ADI53" s="27"/>
      <c r="ADJ53" s="27"/>
      <c r="ADK53" s="27"/>
      <c r="ADL53" s="27"/>
      <c r="ADM53" s="27"/>
      <c r="ADN53" s="27"/>
      <c r="ADO53" s="27"/>
      <c r="ADP53" s="27"/>
      <c r="ADQ53" s="27"/>
      <c r="ADR53" s="27"/>
      <c r="ADS53" s="27"/>
      <c r="ADT53" s="27"/>
      <c r="ADU53" s="27"/>
      <c r="ADV53" s="27"/>
      <c r="ADW53" s="27"/>
      <c r="ADX53" s="27"/>
      <c r="ADY53" s="27"/>
      <c r="ADZ53" s="27"/>
      <c r="AEA53" s="27"/>
      <c r="AEB53" s="27"/>
      <c r="AEC53" s="27"/>
      <c r="AED53" s="27"/>
      <c r="AEE53" s="27"/>
      <c r="AEF53" s="27"/>
      <c r="AEG53" s="27"/>
      <c r="AEH53" s="27"/>
      <c r="AEI53" s="27"/>
      <c r="AEJ53" s="27"/>
      <c r="AEK53" s="27"/>
      <c r="AEL53" s="27"/>
      <c r="AEM53" s="27"/>
      <c r="AEN53" s="27"/>
      <c r="AEO53" s="27"/>
      <c r="AEP53" s="27"/>
      <c r="AEQ53" s="27"/>
      <c r="AER53" s="27"/>
      <c r="AES53" s="27"/>
      <c r="AET53" s="27"/>
      <c r="AEU53" s="27"/>
      <c r="AEV53" s="27"/>
      <c r="AEW53" s="27"/>
      <c r="AEX53" s="27"/>
      <c r="AEY53" s="27"/>
      <c r="AEZ53" s="27"/>
      <c r="AFA53" s="27"/>
      <c r="AFB53" s="27"/>
      <c r="AFC53" s="27"/>
      <c r="AFD53" s="27"/>
      <c r="AFE53" s="27"/>
      <c r="AFF53" s="27"/>
      <c r="AFG53" s="27"/>
      <c r="AFH53" s="27"/>
      <c r="AFI53" s="27"/>
      <c r="AFJ53" s="27"/>
      <c r="AFK53" s="27"/>
      <c r="AFL53" s="27"/>
      <c r="AFM53" s="27"/>
      <c r="AFN53" s="27"/>
      <c r="AFO53" s="27"/>
      <c r="AFP53" s="27"/>
      <c r="AFQ53" s="27"/>
      <c r="AFR53" s="27"/>
      <c r="AFS53" s="27"/>
      <c r="AFT53" s="27"/>
      <c r="AFU53" s="27"/>
      <c r="AFV53" s="27"/>
      <c r="AFW53" s="27"/>
      <c r="AFX53" s="27"/>
      <c r="AFY53" s="27"/>
      <c r="AFZ53" s="27"/>
      <c r="AGA53" s="27"/>
      <c r="AGB53" s="27"/>
      <c r="AGC53" s="27"/>
      <c r="AGD53" s="27"/>
      <c r="AGE53" s="27"/>
      <c r="AGF53" s="27"/>
      <c r="AGG53" s="27"/>
      <c r="AGH53" s="27"/>
      <c r="AGI53" s="27"/>
      <c r="AGJ53" s="27"/>
      <c r="AGK53" s="27"/>
      <c r="AGL53" s="27"/>
      <c r="AGM53" s="27"/>
      <c r="AGN53" s="27"/>
      <c r="AGO53" s="27"/>
      <c r="AGP53" s="27"/>
      <c r="AGQ53" s="27"/>
      <c r="AGR53" s="27"/>
      <c r="AGS53" s="27"/>
      <c r="AGT53" s="27"/>
      <c r="AGU53" s="27"/>
      <c r="AGV53" s="27"/>
      <c r="AGW53" s="27"/>
      <c r="AGX53" s="27"/>
      <c r="AGY53" s="27"/>
      <c r="AGZ53" s="27"/>
      <c r="AHA53" s="27"/>
      <c r="AHB53" s="27"/>
      <c r="AHC53" s="27"/>
      <c r="AHD53" s="27"/>
      <c r="AHE53" s="27"/>
      <c r="AHF53" s="27"/>
      <c r="AHG53" s="27"/>
      <c r="AHH53" s="27"/>
      <c r="AHI53" s="27"/>
      <c r="AHJ53" s="27"/>
      <c r="AHK53" s="27"/>
      <c r="AHL53" s="27"/>
      <c r="AHM53" s="27"/>
      <c r="AHN53" s="27"/>
      <c r="AHO53" s="27"/>
      <c r="AHP53" s="27"/>
      <c r="AHQ53" s="27"/>
      <c r="AHR53" s="27"/>
      <c r="AHS53" s="27"/>
      <c r="AHT53" s="27"/>
      <c r="AHU53" s="27"/>
      <c r="AHV53" s="27"/>
      <c r="AHW53" s="27"/>
      <c r="AHX53" s="27"/>
      <c r="AHY53" s="27"/>
      <c r="AHZ53" s="27"/>
      <c r="AIA53" s="27"/>
      <c r="AIB53" s="27"/>
      <c r="AIC53" s="27"/>
      <c r="AID53" s="27"/>
      <c r="AIE53" s="27"/>
      <c r="AIF53" s="27"/>
      <c r="AIG53" s="27"/>
      <c r="AIH53" s="27"/>
      <c r="AII53" s="27"/>
      <c r="AIJ53" s="27"/>
      <c r="AIK53" s="27"/>
      <c r="AIL53" s="27"/>
      <c r="AIM53" s="27"/>
      <c r="AIN53" s="27"/>
      <c r="AIO53" s="27"/>
      <c r="AIP53" s="27"/>
      <c r="AIQ53" s="27"/>
      <c r="AIR53" s="27"/>
      <c r="AIS53" s="27"/>
      <c r="AIT53" s="27"/>
      <c r="AIU53" s="27"/>
      <c r="AIV53" s="27"/>
      <c r="AIW53" s="27"/>
      <c r="AIX53" s="27"/>
      <c r="AIY53" s="27"/>
      <c r="AIZ53" s="27"/>
      <c r="AJA53" s="27"/>
      <c r="AJB53" s="27"/>
      <c r="AJC53" s="27"/>
      <c r="AJD53" s="27"/>
      <c r="AJE53" s="27"/>
      <c r="AJF53" s="27"/>
      <c r="AJG53" s="27"/>
      <c r="AJH53" s="27"/>
      <c r="AJI53" s="27"/>
      <c r="AJJ53" s="27"/>
      <c r="AJK53" s="27"/>
      <c r="AJL53" s="27"/>
      <c r="AJM53" s="27"/>
      <c r="AJN53" s="27"/>
      <c r="AJO53" s="27"/>
      <c r="AJP53" s="27"/>
      <c r="AJQ53" s="27"/>
      <c r="AJR53" s="27"/>
      <c r="AJS53" s="27"/>
      <c r="AJT53" s="27"/>
      <c r="AJU53" s="27"/>
      <c r="AJV53" s="27"/>
      <c r="AJW53" s="27"/>
      <c r="AJX53" s="27"/>
      <c r="AJY53" s="27"/>
      <c r="AJZ53" s="27"/>
      <c r="AKA53" s="27"/>
      <c r="AKB53" s="27"/>
      <c r="AKC53" s="27"/>
      <c r="AKD53" s="27"/>
      <c r="AKE53" s="27"/>
      <c r="AKF53" s="27"/>
      <c r="AKG53" s="27"/>
      <c r="AKH53" s="27"/>
      <c r="AKI53" s="27"/>
      <c r="AKJ53" s="27"/>
      <c r="AKK53" s="27"/>
      <c r="AKL53" s="27"/>
      <c r="AKM53" s="27"/>
      <c r="AKN53" s="27"/>
      <c r="AKO53" s="27"/>
      <c r="AKP53" s="27"/>
      <c r="AKQ53" s="27"/>
      <c r="AKR53" s="27"/>
      <c r="AKS53" s="27"/>
      <c r="AKT53" s="27"/>
      <c r="AKU53" s="27"/>
      <c r="AKV53" s="27"/>
      <c r="AKW53" s="27"/>
      <c r="AKX53" s="27"/>
      <c r="AKY53" s="27"/>
      <c r="AKZ53" s="27"/>
      <c r="ALA53" s="27"/>
      <c r="ALB53" s="27"/>
      <c r="ALC53" s="27"/>
      <c r="ALD53" s="27"/>
      <c r="ALE53" s="27"/>
      <c r="ALF53" s="27"/>
      <c r="ALG53" s="27"/>
      <c r="ALH53" s="27"/>
      <c r="ALI53" s="27"/>
      <c r="ALJ53" s="27"/>
      <c r="ALK53" s="27"/>
      <c r="ALL53" s="27"/>
      <c r="ALM53" s="27"/>
      <c r="ALN53" s="27"/>
      <c r="ALO53" s="27"/>
      <c r="ALP53" s="27"/>
      <c r="ALQ53" s="27"/>
      <c r="ALR53" s="27"/>
      <c r="ALS53" s="27"/>
      <c r="ALT53" s="27"/>
      <c r="ALU53" s="27"/>
      <c r="ALV53" s="27"/>
      <c r="ALW53" s="27"/>
      <c r="ALX53" s="27"/>
      <c r="ALY53" s="27"/>
      <c r="ALZ53" s="27"/>
      <c r="AMA53" s="27"/>
      <c r="AMB53" s="27"/>
      <c r="AMC53" s="27"/>
      <c r="AMD53" s="27"/>
      <c r="AME53" s="27"/>
      <c r="AMF53" s="27"/>
      <c r="AMG53" s="27"/>
      <c r="AMH53" s="27"/>
      <c r="AMI53" s="27"/>
      <c r="AMJ53" s="27"/>
      <c r="AMK53" s="27"/>
      <c r="AML53" s="27"/>
      <c r="AMM53" s="27"/>
      <c r="AMN53" s="27"/>
      <c r="AMO53" s="27"/>
      <c r="AMP53" s="27"/>
      <c r="AMQ53" s="27"/>
      <c r="AMR53" s="27"/>
      <c r="AMS53" s="27"/>
      <c r="AMT53" s="27"/>
      <c r="AMU53" s="27"/>
      <c r="AMV53" s="27"/>
      <c r="AMW53" s="27"/>
      <c r="AMX53" s="27"/>
      <c r="AMY53" s="27"/>
      <c r="AMZ53" s="27"/>
      <c r="ANA53" s="27"/>
      <c r="ANB53" s="27"/>
      <c r="ANC53" s="27"/>
      <c r="AND53" s="27"/>
      <c r="ANE53" s="27"/>
      <c r="ANF53" s="27"/>
      <c r="ANG53" s="27"/>
      <c r="ANH53" s="27"/>
      <c r="ANI53" s="27"/>
      <c r="ANJ53" s="27"/>
      <c r="ANK53" s="27"/>
      <c r="ANL53" s="27"/>
      <c r="ANM53" s="27"/>
      <c r="ANN53" s="27"/>
      <c r="ANO53" s="27"/>
      <c r="ANP53" s="27"/>
      <c r="ANQ53" s="27"/>
      <c r="ANR53" s="27"/>
      <c r="ANS53" s="27"/>
      <c r="ANT53" s="27"/>
      <c r="ANU53" s="27"/>
      <c r="ANV53" s="27"/>
      <c r="ANW53" s="27"/>
      <c r="ANX53" s="27"/>
      <c r="ANY53" s="27"/>
      <c r="ANZ53" s="27"/>
      <c r="AOA53" s="27"/>
      <c r="AOB53" s="27"/>
      <c r="AOC53" s="27"/>
      <c r="AOD53" s="27"/>
      <c r="AOE53" s="27"/>
      <c r="AOF53" s="27"/>
      <c r="AOG53" s="27"/>
      <c r="AOH53" s="27"/>
      <c r="AOI53" s="27"/>
      <c r="AOJ53" s="27"/>
      <c r="AOK53" s="27"/>
      <c r="AOL53" s="27"/>
      <c r="AOM53" s="27"/>
      <c r="AON53" s="27"/>
      <c r="AOO53" s="27"/>
      <c r="AOP53" s="27"/>
      <c r="AOQ53" s="27"/>
      <c r="AOR53" s="27"/>
      <c r="AOS53" s="27"/>
      <c r="AOT53" s="27"/>
      <c r="AOU53" s="27"/>
      <c r="AOV53" s="27"/>
      <c r="AOW53" s="27"/>
      <c r="AOX53" s="27"/>
      <c r="AOY53" s="27"/>
      <c r="AOZ53" s="27"/>
      <c r="APA53" s="27"/>
      <c r="APB53" s="27"/>
      <c r="APC53" s="27"/>
      <c r="APD53" s="27"/>
      <c r="APE53" s="27"/>
      <c r="APF53" s="27"/>
      <c r="APG53" s="27"/>
      <c r="APH53" s="27"/>
      <c r="API53" s="27"/>
      <c r="APJ53" s="27"/>
      <c r="APK53" s="27"/>
      <c r="APL53" s="27"/>
      <c r="APM53" s="27"/>
      <c r="APN53" s="27"/>
      <c r="APO53" s="27"/>
      <c r="APP53" s="27"/>
      <c r="APQ53" s="27"/>
      <c r="APR53" s="27"/>
      <c r="APS53" s="27"/>
      <c r="APT53" s="27"/>
      <c r="APU53" s="27"/>
      <c r="APV53" s="27"/>
      <c r="APW53" s="27"/>
      <c r="APX53" s="27"/>
      <c r="APY53" s="27"/>
      <c r="APZ53" s="27"/>
      <c r="AQA53" s="27"/>
      <c r="AQB53" s="27"/>
      <c r="AQC53" s="27"/>
      <c r="AQD53" s="27"/>
      <c r="AQE53" s="27"/>
      <c r="AQF53" s="27"/>
      <c r="AQG53" s="27"/>
      <c r="AQH53" s="27"/>
      <c r="AQI53" s="27"/>
      <c r="AQJ53" s="27"/>
      <c r="AQK53" s="27"/>
      <c r="AQL53" s="27"/>
      <c r="AQM53" s="27"/>
      <c r="AQN53" s="27"/>
      <c r="AQO53" s="27"/>
      <c r="AQP53" s="27"/>
      <c r="AQQ53" s="27"/>
      <c r="AQR53" s="27"/>
      <c r="AQS53" s="27"/>
      <c r="AQT53" s="27"/>
      <c r="AQU53" s="27"/>
      <c r="AQV53" s="27"/>
      <c r="AQW53" s="27"/>
      <c r="AQX53" s="27"/>
      <c r="AQY53" s="27"/>
      <c r="AQZ53" s="27"/>
      <c r="ARA53" s="27"/>
      <c r="ARB53" s="27"/>
      <c r="ARC53" s="27"/>
      <c r="ARD53" s="27"/>
      <c r="ARE53" s="27"/>
      <c r="ARF53" s="27"/>
      <c r="ARG53" s="27"/>
      <c r="ARH53" s="27"/>
      <c r="ARI53" s="27"/>
      <c r="ARJ53" s="27"/>
      <c r="ARK53" s="27"/>
      <c r="ARL53" s="27"/>
      <c r="ARM53" s="27"/>
      <c r="ARN53" s="27"/>
      <c r="ARO53" s="27"/>
      <c r="ARP53" s="27"/>
      <c r="ARQ53" s="27"/>
      <c r="ARR53" s="27"/>
      <c r="ARS53" s="27"/>
      <c r="ART53" s="27"/>
      <c r="ARU53" s="27"/>
      <c r="ARV53" s="27"/>
      <c r="ARW53" s="27"/>
      <c r="ARX53" s="27"/>
      <c r="ARY53" s="27"/>
      <c r="ARZ53" s="27"/>
      <c r="ASA53" s="27"/>
      <c r="ASB53" s="27"/>
      <c r="ASC53" s="27"/>
      <c r="ASD53" s="27"/>
      <c r="ASE53" s="27"/>
      <c r="ASF53" s="27"/>
      <c r="ASG53" s="27"/>
      <c r="ASH53" s="27"/>
      <c r="ASI53" s="27"/>
      <c r="ASJ53" s="27"/>
      <c r="ASK53" s="27"/>
      <c r="ASL53" s="27"/>
      <c r="ASM53" s="27"/>
      <c r="ASN53" s="27"/>
      <c r="ASO53" s="27"/>
      <c r="ASP53" s="27"/>
      <c r="ASQ53" s="27"/>
      <c r="ASR53" s="27"/>
      <c r="ASS53" s="27"/>
      <c r="AST53" s="27"/>
      <c r="ASU53" s="27"/>
      <c r="ASV53" s="27"/>
      <c r="ASW53" s="27"/>
      <c r="ASX53" s="27"/>
      <c r="ASY53" s="27"/>
      <c r="ASZ53" s="27"/>
      <c r="ATA53" s="27"/>
      <c r="ATB53" s="27"/>
      <c r="ATC53" s="27"/>
      <c r="ATD53" s="27"/>
      <c r="ATE53" s="27"/>
      <c r="ATF53" s="27"/>
      <c r="ATG53" s="27"/>
      <c r="ATH53" s="27"/>
      <c r="ATI53" s="27"/>
      <c r="ATJ53" s="27"/>
      <c r="ATK53" s="27"/>
      <c r="ATL53" s="27"/>
      <c r="ATM53" s="27"/>
      <c r="ATN53" s="27"/>
      <c r="ATO53" s="27"/>
      <c r="ATP53" s="27"/>
      <c r="ATQ53" s="27"/>
      <c r="ATR53" s="27"/>
      <c r="ATS53" s="27"/>
      <c r="ATT53" s="27"/>
      <c r="ATU53" s="27"/>
      <c r="ATV53" s="27"/>
      <c r="ATW53" s="27"/>
      <c r="ATX53" s="27"/>
      <c r="ATY53" s="27"/>
      <c r="ATZ53" s="27"/>
      <c r="AUA53" s="27"/>
      <c r="AUB53" s="27"/>
      <c r="AUC53" s="27"/>
      <c r="AUD53" s="27"/>
      <c r="AUE53" s="27"/>
      <c r="AUF53" s="27"/>
      <c r="AUG53" s="27"/>
      <c r="AUH53" s="27"/>
      <c r="AUI53" s="27"/>
      <c r="AUJ53" s="27"/>
      <c r="AUK53" s="27"/>
      <c r="AUL53" s="27"/>
      <c r="AUM53" s="27"/>
      <c r="AUN53" s="27"/>
      <c r="AUO53" s="27"/>
      <c r="AUP53" s="27"/>
      <c r="AUQ53" s="27"/>
      <c r="AUR53" s="27"/>
      <c r="AUS53" s="27"/>
      <c r="AUT53" s="27"/>
      <c r="AUU53" s="27"/>
      <c r="AUV53" s="27"/>
      <c r="AUW53" s="27"/>
      <c r="AUX53" s="27"/>
      <c r="AUY53" s="27"/>
      <c r="AUZ53" s="27"/>
      <c r="AVA53" s="27"/>
      <c r="AVB53" s="27"/>
      <c r="AVC53" s="27"/>
      <c r="AVD53" s="27"/>
      <c r="AVE53" s="27"/>
      <c r="AVF53" s="27"/>
      <c r="AVG53" s="27"/>
      <c r="AVH53" s="27"/>
      <c r="AVI53" s="27"/>
      <c r="AVJ53" s="27"/>
      <c r="AVK53" s="27"/>
      <c r="AVL53" s="27"/>
      <c r="AVM53" s="27"/>
      <c r="AVN53" s="27"/>
      <c r="AVO53" s="27"/>
      <c r="AVP53" s="27"/>
      <c r="AVQ53" s="27"/>
      <c r="AVR53" s="27"/>
      <c r="AVS53" s="27"/>
      <c r="AVT53" s="27"/>
      <c r="AVU53" s="27"/>
      <c r="AVV53" s="27"/>
      <c r="AVW53" s="27"/>
      <c r="AVX53" s="27"/>
      <c r="AVY53" s="27"/>
      <c r="AVZ53" s="27"/>
      <c r="AWA53" s="27"/>
      <c r="AWB53" s="27"/>
      <c r="AWC53" s="27"/>
      <c r="AWD53" s="27"/>
      <c r="AWE53" s="27"/>
      <c r="AWF53" s="27"/>
      <c r="AWG53" s="27"/>
      <c r="AWH53" s="27"/>
      <c r="AWI53" s="27"/>
      <c r="AWJ53" s="27"/>
      <c r="AWK53" s="27"/>
      <c r="AWL53" s="27"/>
      <c r="AWM53" s="27"/>
      <c r="AWN53" s="27"/>
      <c r="AWO53" s="27"/>
      <c r="AWP53" s="27"/>
      <c r="AWQ53" s="27"/>
      <c r="AWR53" s="27"/>
      <c r="AWS53" s="27"/>
      <c r="AWT53" s="27"/>
      <c r="AWU53" s="27"/>
      <c r="AWV53" s="27"/>
      <c r="AWW53" s="27"/>
      <c r="AWX53" s="27"/>
      <c r="AWY53" s="27"/>
      <c r="AWZ53" s="27"/>
      <c r="AXA53" s="27"/>
      <c r="AXB53" s="27"/>
      <c r="AXC53" s="27"/>
      <c r="AXD53" s="27"/>
      <c r="AXE53" s="27"/>
      <c r="AXF53" s="27"/>
      <c r="AXG53" s="27"/>
      <c r="AXH53" s="27"/>
      <c r="AXI53" s="27"/>
      <c r="AXJ53" s="27"/>
      <c r="AXK53" s="27"/>
      <c r="AXL53" s="27"/>
      <c r="AXM53" s="27"/>
      <c r="AXN53" s="27"/>
      <c r="AXO53" s="27"/>
      <c r="AXP53" s="27"/>
      <c r="AXQ53" s="27"/>
      <c r="AXR53" s="27"/>
      <c r="AXS53" s="27"/>
      <c r="AXT53" s="27"/>
      <c r="AXU53" s="27"/>
      <c r="AXV53" s="27"/>
      <c r="AXW53" s="27"/>
      <c r="AXX53" s="27"/>
      <c r="AXY53" s="27"/>
      <c r="AXZ53" s="27"/>
      <c r="AYA53" s="27"/>
      <c r="AYB53" s="27"/>
      <c r="AYC53" s="27"/>
      <c r="AYD53" s="27"/>
      <c r="AYE53" s="27"/>
      <c r="AYF53" s="27"/>
      <c r="AYG53" s="27"/>
      <c r="AYH53" s="27"/>
      <c r="AYI53" s="27"/>
      <c r="AYJ53" s="27"/>
      <c r="AYK53" s="27"/>
      <c r="AYL53" s="27"/>
      <c r="AYM53" s="27"/>
      <c r="AYN53" s="27"/>
      <c r="AYO53" s="27"/>
      <c r="AYP53" s="27"/>
      <c r="AYQ53" s="27"/>
      <c r="AYR53" s="27"/>
      <c r="AYS53" s="27"/>
      <c r="AYT53" s="27"/>
      <c r="AYU53" s="27"/>
      <c r="AYV53" s="27"/>
      <c r="AYW53" s="27"/>
      <c r="AYX53" s="27"/>
      <c r="AYY53" s="27"/>
      <c r="AYZ53" s="27"/>
      <c r="AZA53" s="27"/>
      <c r="AZB53" s="27"/>
      <c r="AZC53" s="27"/>
      <c r="AZD53" s="27"/>
      <c r="AZE53" s="27"/>
      <c r="AZF53" s="27"/>
      <c r="AZG53" s="27"/>
      <c r="AZH53" s="27"/>
      <c r="AZI53" s="27"/>
      <c r="AZJ53" s="27"/>
      <c r="AZK53" s="27"/>
      <c r="AZL53" s="27"/>
      <c r="AZM53" s="27"/>
      <c r="AZN53" s="27"/>
      <c r="AZO53" s="27"/>
      <c r="AZP53" s="27"/>
      <c r="AZQ53" s="27"/>
      <c r="AZR53" s="27"/>
      <c r="AZS53" s="27"/>
      <c r="AZT53" s="27"/>
      <c r="AZU53" s="27"/>
      <c r="AZV53" s="27"/>
      <c r="AZW53" s="27"/>
      <c r="AZX53" s="27"/>
      <c r="AZY53" s="27"/>
      <c r="AZZ53" s="27"/>
      <c r="BAA53" s="27"/>
      <c r="BAB53" s="27"/>
      <c r="BAC53" s="27"/>
      <c r="BAD53" s="27"/>
      <c r="BAE53" s="27"/>
      <c r="BAF53" s="27"/>
      <c r="BAG53" s="27"/>
      <c r="BAH53" s="27"/>
      <c r="BAI53" s="27"/>
      <c r="BAJ53" s="27"/>
      <c r="BAK53" s="27"/>
      <c r="BAL53" s="27"/>
      <c r="BAM53" s="27"/>
      <c r="BAN53" s="27"/>
      <c r="BAO53" s="27"/>
      <c r="BAP53" s="27"/>
      <c r="BAQ53" s="27"/>
      <c r="BAR53" s="27"/>
      <c r="BAS53" s="27"/>
      <c r="BAT53" s="27"/>
      <c r="BAU53" s="27"/>
      <c r="BAV53" s="27"/>
      <c r="BAW53" s="27"/>
      <c r="BAX53" s="27"/>
      <c r="BAY53" s="27"/>
      <c r="BAZ53" s="27"/>
      <c r="BBA53" s="27"/>
      <c r="BBB53" s="27"/>
      <c r="BBC53" s="27"/>
      <c r="BBD53" s="27"/>
      <c r="BBE53" s="27"/>
      <c r="BBF53" s="27"/>
      <c r="BBG53" s="27"/>
      <c r="BBH53" s="27"/>
      <c r="BBI53" s="27"/>
      <c r="BBJ53" s="27"/>
      <c r="BBK53" s="27"/>
      <c r="BBL53" s="27"/>
      <c r="BBM53" s="27"/>
      <c r="BBN53" s="27"/>
      <c r="BBO53" s="27"/>
      <c r="BBP53" s="27"/>
      <c r="BBQ53" s="27"/>
      <c r="BBR53" s="27"/>
      <c r="BBS53" s="27"/>
      <c r="BBT53" s="27"/>
      <c r="BBU53" s="27"/>
      <c r="BBV53" s="27"/>
      <c r="BBW53" s="27"/>
      <c r="BBX53" s="27"/>
      <c r="BBY53" s="27"/>
      <c r="BBZ53" s="27"/>
      <c r="BCA53" s="27"/>
      <c r="BCB53" s="27"/>
      <c r="BCC53" s="27"/>
      <c r="BCD53" s="27"/>
      <c r="BCE53" s="27"/>
      <c r="BCF53" s="27"/>
      <c r="BCG53" s="27"/>
      <c r="BCH53" s="27"/>
      <c r="BCI53" s="27"/>
      <c r="BCJ53" s="27"/>
      <c r="BCK53" s="27"/>
      <c r="BCL53" s="27"/>
      <c r="BCM53" s="27"/>
      <c r="BCN53" s="27"/>
      <c r="BCO53" s="27"/>
      <c r="BCP53" s="27"/>
      <c r="BCQ53" s="27"/>
      <c r="BCR53" s="27"/>
      <c r="BCS53" s="27"/>
      <c r="BCT53" s="27"/>
      <c r="BCU53" s="27"/>
      <c r="BCV53" s="27"/>
      <c r="BCW53" s="27"/>
      <c r="BCX53" s="27"/>
      <c r="BCY53" s="27"/>
      <c r="BCZ53" s="27"/>
      <c r="BDA53" s="27"/>
      <c r="BDB53" s="27"/>
      <c r="BDC53" s="27"/>
      <c r="BDD53" s="27"/>
      <c r="BDE53" s="27"/>
      <c r="BDF53" s="27"/>
      <c r="BDG53" s="27"/>
      <c r="BDH53" s="27"/>
      <c r="BDI53" s="27"/>
      <c r="BDJ53" s="27"/>
      <c r="BDK53" s="27"/>
      <c r="BDL53" s="27"/>
      <c r="BDM53" s="27"/>
      <c r="BDN53" s="27"/>
      <c r="BDO53" s="27"/>
      <c r="BDP53" s="27"/>
      <c r="BDQ53" s="27"/>
      <c r="BDR53" s="27"/>
      <c r="BDS53" s="27"/>
      <c r="BDT53" s="27"/>
      <c r="BDU53" s="27"/>
      <c r="BDV53" s="27"/>
      <c r="BDW53" s="27"/>
      <c r="BDX53" s="27"/>
      <c r="BDY53" s="27"/>
      <c r="BDZ53" s="27"/>
      <c r="BEA53" s="27"/>
      <c r="BEB53" s="27"/>
      <c r="BEC53" s="27"/>
      <c r="BED53" s="27"/>
      <c r="BEE53" s="27"/>
      <c r="BEF53" s="27"/>
      <c r="BEG53" s="27"/>
      <c r="BEH53" s="27"/>
      <c r="BEI53" s="27"/>
      <c r="BEJ53" s="27"/>
      <c r="BEK53" s="27"/>
      <c r="BEL53" s="27"/>
      <c r="BEM53" s="27"/>
      <c r="BEN53" s="27"/>
      <c r="BEO53" s="27"/>
      <c r="BEP53" s="27"/>
      <c r="BEQ53" s="27"/>
      <c r="BER53" s="27"/>
      <c r="BES53" s="27"/>
      <c r="BET53" s="27"/>
      <c r="BEU53" s="27"/>
      <c r="BEV53" s="27"/>
      <c r="BEW53" s="27"/>
      <c r="BEX53" s="27"/>
      <c r="BEY53" s="27"/>
      <c r="BEZ53" s="27"/>
      <c r="BFA53" s="27"/>
      <c r="BFB53" s="27"/>
      <c r="BFC53" s="27"/>
      <c r="BFD53" s="27"/>
      <c r="BFE53" s="27"/>
      <c r="BFF53" s="27"/>
      <c r="BFG53" s="27"/>
      <c r="BFH53" s="27"/>
      <c r="BFI53" s="27"/>
      <c r="BFJ53" s="27"/>
      <c r="BFK53" s="27"/>
      <c r="BFL53" s="27"/>
      <c r="BFM53" s="27"/>
      <c r="BFN53" s="27"/>
      <c r="BFO53" s="27"/>
      <c r="BFP53" s="27"/>
      <c r="BFQ53" s="27"/>
      <c r="BFR53" s="27"/>
      <c r="BFS53" s="27"/>
      <c r="BFT53" s="27"/>
      <c r="BFU53" s="27"/>
      <c r="BFV53" s="27"/>
      <c r="BFW53" s="27"/>
      <c r="BFX53" s="27"/>
      <c r="BFY53" s="27"/>
      <c r="BFZ53" s="27"/>
      <c r="BGA53" s="27"/>
      <c r="BGB53" s="27"/>
      <c r="BGC53" s="27"/>
      <c r="BGD53" s="27"/>
      <c r="BGE53" s="27"/>
      <c r="BGF53" s="27"/>
      <c r="BGG53" s="27"/>
      <c r="BGH53" s="27"/>
      <c r="BGI53" s="27"/>
      <c r="BGJ53" s="27"/>
      <c r="BGK53" s="27"/>
      <c r="BGL53" s="27"/>
      <c r="BGM53" s="27"/>
      <c r="BGN53" s="27"/>
      <c r="BGO53" s="27"/>
      <c r="BGP53" s="27"/>
      <c r="BGQ53" s="27"/>
      <c r="BGR53" s="27"/>
      <c r="BGS53" s="27"/>
      <c r="BGT53" s="27"/>
      <c r="BGU53" s="27"/>
      <c r="BGV53" s="27"/>
      <c r="BGW53" s="27"/>
      <c r="BGX53" s="27"/>
      <c r="BGY53" s="27"/>
      <c r="BGZ53" s="27"/>
      <c r="BHA53" s="27"/>
      <c r="BHB53" s="27"/>
      <c r="BHC53" s="27"/>
      <c r="BHD53" s="27"/>
      <c r="BHE53" s="27"/>
      <c r="BHF53" s="27"/>
      <c r="BHG53" s="27"/>
      <c r="BHH53" s="27"/>
      <c r="BHI53" s="27"/>
      <c r="BHJ53" s="27"/>
      <c r="BHK53" s="27"/>
      <c r="BHL53" s="27"/>
      <c r="BHM53" s="27"/>
      <c r="BHN53" s="27"/>
      <c r="BHO53" s="27"/>
      <c r="BHP53" s="27"/>
      <c r="BHQ53" s="27"/>
      <c r="BHR53" s="27"/>
      <c r="BHS53" s="27"/>
      <c r="BHT53" s="27"/>
      <c r="BHU53" s="27"/>
      <c r="BHV53" s="27"/>
      <c r="BHW53" s="27"/>
      <c r="BHX53" s="27"/>
      <c r="BHY53" s="27"/>
      <c r="BHZ53" s="27"/>
      <c r="BIA53" s="27"/>
      <c r="BIB53" s="27"/>
      <c r="BIC53" s="27"/>
      <c r="BID53" s="27"/>
      <c r="BIE53" s="27"/>
      <c r="BIF53" s="27"/>
      <c r="BIG53" s="27"/>
      <c r="BIH53" s="27"/>
      <c r="BII53" s="27"/>
      <c r="BIJ53" s="27"/>
      <c r="BIK53" s="27"/>
      <c r="BIL53" s="27"/>
      <c r="BIM53" s="27"/>
      <c r="BIN53" s="27"/>
      <c r="BIO53" s="27"/>
      <c r="BIP53" s="27"/>
      <c r="BIQ53" s="27"/>
      <c r="BIR53" s="27"/>
      <c r="BIS53" s="27"/>
      <c r="BIT53" s="27"/>
      <c r="BIU53" s="27"/>
      <c r="BIV53" s="27"/>
      <c r="BIW53" s="27"/>
      <c r="BIX53" s="27"/>
      <c r="BIY53" s="27"/>
      <c r="BIZ53" s="27"/>
      <c r="BJA53" s="27"/>
      <c r="BJB53" s="27"/>
      <c r="BJC53" s="27"/>
      <c r="BJD53" s="27"/>
      <c r="BJE53" s="27"/>
      <c r="BJF53" s="27"/>
      <c r="BJG53" s="27"/>
      <c r="BJH53" s="27"/>
      <c r="BJI53" s="27"/>
      <c r="BJJ53" s="27"/>
      <c r="BJK53" s="27"/>
      <c r="BJL53" s="27"/>
      <c r="BJM53" s="27"/>
      <c r="BJN53" s="27"/>
      <c r="BJO53" s="27"/>
      <c r="BJP53" s="27"/>
      <c r="BJQ53" s="27"/>
      <c r="BJR53" s="27"/>
      <c r="BJS53" s="27"/>
      <c r="BJT53" s="27"/>
      <c r="BJU53" s="27"/>
      <c r="BJV53" s="27"/>
      <c r="BJW53" s="27"/>
      <c r="BJX53" s="27"/>
      <c r="BJY53" s="27"/>
      <c r="BJZ53" s="27"/>
      <c r="BKA53" s="27"/>
      <c r="BKB53" s="27"/>
      <c r="BKC53" s="27"/>
      <c r="BKD53" s="27"/>
      <c r="BKE53" s="27"/>
      <c r="BKF53" s="27"/>
      <c r="BKG53" s="27"/>
      <c r="BKH53" s="27"/>
      <c r="BKI53" s="27"/>
      <c r="BKJ53" s="27"/>
      <c r="BKK53" s="27"/>
      <c r="BKL53" s="27"/>
      <c r="BKM53" s="27"/>
      <c r="BKN53" s="27"/>
      <c r="BKO53" s="27"/>
      <c r="BKP53" s="27"/>
      <c r="BKQ53" s="27"/>
      <c r="BKR53" s="27"/>
      <c r="BKS53" s="27"/>
      <c r="BKT53" s="27"/>
      <c r="BKU53" s="27"/>
      <c r="BKV53" s="27"/>
      <c r="BKW53" s="27"/>
      <c r="BKX53" s="27"/>
      <c r="BKY53" s="27"/>
      <c r="BKZ53" s="27"/>
      <c r="BLA53" s="27"/>
      <c r="BLB53" s="27"/>
      <c r="BLC53" s="27"/>
      <c r="BLD53" s="27"/>
      <c r="BLE53" s="27"/>
      <c r="BLF53" s="27"/>
      <c r="BLG53" s="27"/>
      <c r="BLH53" s="27"/>
      <c r="BLI53" s="27"/>
      <c r="BLJ53" s="27"/>
      <c r="BLK53" s="27"/>
      <c r="BLL53" s="27"/>
      <c r="BLM53" s="27"/>
      <c r="BLN53" s="27"/>
      <c r="BLO53" s="27"/>
      <c r="BLP53" s="27"/>
      <c r="BLQ53" s="27"/>
      <c r="BLR53" s="27"/>
      <c r="BLS53" s="27"/>
      <c r="BLT53" s="27"/>
      <c r="BLU53" s="27"/>
      <c r="BLV53" s="27"/>
      <c r="BLW53" s="27"/>
      <c r="BLX53" s="27"/>
      <c r="BLY53" s="27"/>
      <c r="BLZ53" s="27"/>
      <c r="BMA53" s="27"/>
      <c r="BMB53" s="27"/>
      <c r="BMC53" s="27"/>
      <c r="BMD53" s="27"/>
      <c r="BME53" s="27"/>
      <c r="BMF53" s="27"/>
      <c r="BMG53" s="27"/>
      <c r="BMH53" s="27"/>
      <c r="BMI53" s="27"/>
      <c r="BMJ53" s="27"/>
      <c r="BMK53" s="27"/>
      <c r="BML53" s="27"/>
      <c r="BMM53" s="27"/>
      <c r="BMN53" s="27"/>
      <c r="BMO53" s="27"/>
      <c r="BMP53" s="27"/>
      <c r="BMQ53" s="27"/>
      <c r="BMR53" s="27"/>
      <c r="BMS53" s="27"/>
      <c r="BMT53" s="27"/>
      <c r="BMU53" s="27"/>
      <c r="BMV53" s="27"/>
      <c r="BMW53" s="27"/>
      <c r="BMX53" s="27"/>
      <c r="BMY53" s="27"/>
      <c r="BMZ53" s="27"/>
      <c r="BNA53" s="27"/>
      <c r="BNB53" s="27"/>
      <c r="BNC53" s="27"/>
      <c r="BND53" s="27"/>
      <c r="BNE53" s="27"/>
      <c r="BNF53" s="27"/>
      <c r="BNG53" s="27"/>
      <c r="BNH53" s="27"/>
      <c r="BNI53" s="27"/>
      <c r="BNJ53" s="27"/>
      <c r="BNK53" s="27"/>
      <c r="BNL53" s="27"/>
      <c r="BNM53" s="27"/>
      <c r="BNN53" s="27"/>
      <c r="BNO53" s="27"/>
      <c r="BNP53" s="27"/>
      <c r="BNQ53" s="27"/>
      <c r="BNR53" s="27"/>
      <c r="BNS53" s="27"/>
      <c r="BNT53" s="27"/>
      <c r="BNU53" s="27"/>
      <c r="BNV53" s="27"/>
      <c r="BNW53" s="27"/>
      <c r="BNX53" s="27"/>
      <c r="BNY53" s="27"/>
      <c r="BNZ53" s="27"/>
      <c r="BOA53" s="27"/>
      <c r="BOB53" s="27"/>
      <c r="BOC53" s="27"/>
      <c r="BOD53" s="27"/>
      <c r="BOE53" s="27"/>
      <c r="BOF53" s="27"/>
      <c r="BOG53" s="27"/>
      <c r="BOH53" s="27"/>
      <c r="BOI53" s="27"/>
      <c r="BOJ53" s="27"/>
      <c r="BOK53" s="27"/>
      <c r="BOL53" s="27"/>
      <c r="BOM53" s="27"/>
      <c r="BON53" s="27"/>
      <c r="BOO53" s="27"/>
      <c r="BOP53" s="27"/>
      <c r="BOQ53" s="27"/>
      <c r="BOR53" s="27"/>
      <c r="BOS53" s="27"/>
      <c r="BOT53" s="27"/>
      <c r="BOU53" s="27"/>
      <c r="BOV53" s="27"/>
      <c r="BOW53" s="27"/>
      <c r="BOX53" s="27"/>
      <c r="BOY53" s="27"/>
      <c r="BOZ53" s="27"/>
      <c r="BPA53" s="27"/>
      <c r="BPB53" s="27"/>
      <c r="BPC53" s="27"/>
      <c r="BPD53" s="27"/>
      <c r="BPE53" s="27"/>
      <c r="BPF53" s="27"/>
      <c r="BPG53" s="27"/>
      <c r="BPH53" s="27"/>
      <c r="BPI53" s="27"/>
      <c r="BPJ53" s="27"/>
      <c r="BPK53" s="27"/>
      <c r="BPL53" s="27"/>
      <c r="BPM53" s="27"/>
      <c r="BPN53" s="27"/>
      <c r="BPO53" s="27"/>
      <c r="BPP53" s="27"/>
      <c r="BPQ53" s="27"/>
      <c r="BPR53" s="27"/>
      <c r="BPS53" s="27"/>
      <c r="BPT53" s="27"/>
      <c r="BPU53" s="27"/>
      <c r="BPV53" s="27"/>
      <c r="BPW53" s="27"/>
      <c r="BPX53" s="27"/>
      <c r="BPY53" s="27"/>
      <c r="BPZ53" s="27"/>
      <c r="BQA53" s="27"/>
      <c r="BQB53" s="27"/>
      <c r="BQC53" s="27"/>
      <c r="BQD53" s="27"/>
      <c r="BQE53" s="27"/>
      <c r="BQF53" s="27"/>
      <c r="BQG53" s="27"/>
      <c r="BQH53" s="27"/>
      <c r="BQI53" s="27"/>
      <c r="BQJ53" s="27"/>
      <c r="BQK53" s="27"/>
      <c r="BQL53" s="27"/>
      <c r="BQM53" s="27"/>
      <c r="BQN53" s="27"/>
      <c r="BQO53" s="27"/>
      <c r="BQP53" s="27"/>
      <c r="BQQ53" s="27"/>
      <c r="BQR53" s="27"/>
      <c r="BQS53" s="27"/>
      <c r="BQT53" s="27"/>
      <c r="BQU53" s="27"/>
      <c r="BQV53" s="27"/>
      <c r="BQW53" s="27"/>
      <c r="BQX53" s="27"/>
      <c r="BQY53" s="27"/>
      <c r="BQZ53" s="27"/>
      <c r="BRA53" s="27"/>
      <c r="BRB53" s="27"/>
      <c r="BRC53" s="27"/>
      <c r="BRD53" s="27"/>
      <c r="BRE53" s="27"/>
      <c r="BRF53" s="27"/>
      <c r="BRG53" s="27"/>
      <c r="BRH53" s="27"/>
      <c r="BRI53" s="27"/>
      <c r="BRJ53" s="27"/>
      <c r="BRK53" s="27"/>
      <c r="BRL53" s="27"/>
      <c r="BRM53" s="27"/>
      <c r="BRN53" s="27"/>
      <c r="BRO53" s="27"/>
      <c r="BRP53" s="27"/>
      <c r="BRQ53" s="27"/>
      <c r="BRR53" s="27"/>
      <c r="BRS53" s="27"/>
      <c r="BRT53" s="27"/>
      <c r="BRU53" s="27"/>
      <c r="BRV53" s="27"/>
      <c r="BRW53" s="27"/>
      <c r="BRX53" s="27"/>
      <c r="BRY53" s="27"/>
      <c r="BRZ53" s="27"/>
      <c r="BSA53" s="27"/>
      <c r="BSB53" s="27"/>
      <c r="BSC53" s="27"/>
      <c r="BSD53" s="27"/>
      <c r="BSE53" s="27"/>
      <c r="BSF53" s="27"/>
      <c r="BSG53" s="27"/>
      <c r="BSH53" s="27"/>
      <c r="BSI53" s="27"/>
      <c r="BSJ53" s="27"/>
      <c r="BSK53" s="27"/>
      <c r="BSL53" s="27"/>
      <c r="BSM53" s="27"/>
      <c r="BSN53" s="27"/>
      <c r="BSO53" s="27"/>
      <c r="BSP53" s="27"/>
      <c r="BSQ53" s="27"/>
      <c r="BSR53" s="27"/>
      <c r="BSS53" s="27"/>
      <c r="BST53" s="27"/>
      <c r="BSU53" s="27"/>
      <c r="BSV53" s="27"/>
      <c r="BSW53" s="27"/>
      <c r="BSX53" s="27"/>
      <c r="BSY53" s="27"/>
      <c r="BSZ53" s="27"/>
      <c r="BTA53" s="27"/>
      <c r="BTB53" s="27"/>
      <c r="BTC53" s="27"/>
      <c r="BTD53" s="27"/>
      <c r="BTE53" s="27"/>
      <c r="BTF53" s="27"/>
      <c r="BTG53" s="27"/>
      <c r="BTH53" s="27"/>
      <c r="BTI53" s="27"/>
      <c r="BTJ53" s="27"/>
      <c r="BTK53" s="27"/>
      <c r="BTL53" s="27"/>
      <c r="BTM53" s="27"/>
      <c r="BTN53" s="27"/>
      <c r="BTO53" s="27"/>
      <c r="BTP53" s="27"/>
      <c r="BTQ53" s="27"/>
      <c r="BTR53" s="27"/>
      <c r="BTS53" s="27"/>
      <c r="BTT53" s="27"/>
      <c r="BTU53" s="27"/>
      <c r="BTV53" s="27"/>
      <c r="BTW53" s="27"/>
      <c r="BTX53" s="27"/>
      <c r="BTY53" s="27"/>
      <c r="BTZ53" s="27"/>
      <c r="BUA53" s="27"/>
      <c r="BUB53" s="27"/>
      <c r="BUC53" s="27"/>
      <c r="BUD53" s="27"/>
      <c r="BUE53" s="27"/>
      <c r="BUF53" s="27"/>
      <c r="BUG53" s="27"/>
      <c r="BUH53" s="27"/>
      <c r="BUI53" s="27"/>
      <c r="BUJ53" s="27"/>
      <c r="BUK53" s="27"/>
      <c r="BUL53" s="27"/>
      <c r="BUM53" s="27"/>
      <c r="BUN53" s="27"/>
      <c r="BUO53" s="27"/>
      <c r="BUP53" s="27"/>
      <c r="BUQ53" s="27"/>
      <c r="BUR53" s="27"/>
      <c r="BUS53" s="27"/>
      <c r="BUT53" s="27"/>
      <c r="BUU53" s="27"/>
      <c r="BUV53" s="27"/>
      <c r="BUW53" s="27"/>
      <c r="BUX53" s="27"/>
      <c r="BUY53" s="27"/>
      <c r="BUZ53" s="27"/>
      <c r="BVA53" s="27"/>
      <c r="BVB53" s="27"/>
      <c r="BVC53" s="27"/>
      <c r="BVD53" s="27"/>
      <c r="BVE53" s="27"/>
      <c r="BVF53" s="27"/>
      <c r="BVG53" s="27"/>
      <c r="BVH53" s="27"/>
      <c r="BVI53" s="27"/>
      <c r="BVJ53" s="27"/>
      <c r="BVK53" s="27"/>
      <c r="BVL53" s="27"/>
      <c r="BVM53" s="27"/>
      <c r="BVN53" s="27"/>
      <c r="BVO53" s="27"/>
      <c r="BVP53" s="27"/>
      <c r="BVQ53" s="27"/>
      <c r="BVR53" s="27"/>
      <c r="BVS53" s="27"/>
      <c r="BVT53" s="27"/>
      <c r="BVU53" s="27"/>
      <c r="BVV53" s="27"/>
      <c r="BVW53" s="27"/>
      <c r="BVX53" s="27"/>
      <c r="BVY53" s="27"/>
      <c r="BVZ53" s="27"/>
      <c r="BWA53" s="27"/>
      <c r="BWB53" s="27"/>
      <c r="BWC53" s="27"/>
      <c r="BWD53" s="27"/>
      <c r="BWE53" s="27"/>
      <c r="BWF53" s="27"/>
      <c r="BWG53" s="27"/>
      <c r="BWH53" s="27"/>
      <c r="BWI53" s="27"/>
      <c r="BWJ53" s="27"/>
      <c r="BWK53" s="27"/>
      <c r="BWL53" s="27"/>
      <c r="BWM53" s="27"/>
      <c r="BWN53" s="27"/>
      <c r="BWO53" s="27"/>
      <c r="BWP53" s="27"/>
      <c r="BWQ53" s="27"/>
      <c r="BWR53" s="27"/>
      <c r="BWS53" s="27"/>
      <c r="BWT53" s="27"/>
      <c r="BWU53" s="27"/>
      <c r="BWV53" s="27"/>
      <c r="BWW53" s="27"/>
      <c r="BWX53" s="27"/>
      <c r="BWY53" s="27"/>
      <c r="BWZ53" s="27"/>
      <c r="BXA53" s="27"/>
      <c r="BXB53" s="27"/>
      <c r="BXC53" s="27"/>
      <c r="BXD53" s="27"/>
      <c r="BXE53" s="27"/>
      <c r="BXF53" s="27"/>
      <c r="BXG53" s="27"/>
      <c r="BXH53" s="27"/>
      <c r="BXI53" s="27"/>
      <c r="BXJ53" s="27"/>
      <c r="BXK53" s="27"/>
      <c r="BXL53" s="27"/>
      <c r="BXM53" s="27"/>
      <c r="BXN53" s="27"/>
      <c r="BXO53" s="27"/>
      <c r="BXP53" s="27"/>
      <c r="BXQ53" s="27"/>
      <c r="BXR53" s="27"/>
      <c r="BXS53" s="27"/>
      <c r="BXT53" s="27"/>
      <c r="BXU53" s="27"/>
      <c r="BXV53" s="27"/>
      <c r="BXW53" s="27"/>
      <c r="BXX53" s="27"/>
      <c r="BXY53" s="27"/>
      <c r="BXZ53" s="27"/>
      <c r="BYA53" s="27"/>
      <c r="BYB53" s="27"/>
      <c r="BYC53" s="27"/>
      <c r="BYD53" s="27"/>
      <c r="BYE53" s="27"/>
      <c r="BYF53" s="27"/>
      <c r="BYG53" s="27"/>
      <c r="BYH53" s="27"/>
      <c r="BYI53" s="27"/>
      <c r="BYJ53" s="27"/>
      <c r="BYK53" s="27"/>
      <c r="BYL53" s="27"/>
      <c r="BYM53" s="27"/>
      <c r="BYN53" s="27"/>
      <c r="BYO53" s="27"/>
      <c r="BYP53" s="27"/>
      <c r="BYQ53" s="27"/>
      <c r="BYR53" s="27"/>
      <c r="BYS53" s="27"/>
      <c r="BYT53" s="27"/>
      <c r="BYU53" s="27"/>
      <c r="BYV53" s="27"/>
      <c r="BYW53" s="27"/>
      <c r="BYX53" s="27"/>
      <c r="BYY53" s="27"/>
      <c r="BYZ53" s="27"/>
      <c r="BZA53" s="27"/>
      <c r="BZB53" s="27"/>
      <c r="BZC53" s="27"/>
      <c r="BZD53" s="27"/>
      <c r="BZE53" s="27"/>
      <c r="BZF53" s="27"/>
      <c r="BZG53" s="27"/>
      <c r="BZH53" s="27"/>
      <c r="BZI53" s="27"/>
      <c r="BZJ53" s="27"/>
      <c r="BZK53" s="27"/>
      <c r="BZL53" s="27"/>
      <c r="BZM53" s="27"/>
      <c r="BZN53" s="27"/>
      <c r="BZO53" s="27"/>
      <c r="BZP53" s="27"/>
      <c r="BZQ53" s="27"/>
      <c r="BZR53" s="27"/>
      <c r="BZS53" s="27"/>
      <c r="BZT53" s="27"/>
      <c r="BZU53" s="27"/>
      <c r="BZV53" s="27"/>
      <c r="BZW53" s="27"/>
      <c r="BZX53" s="27"/>
      <c r="BZY53" s="27"/>
      <c r="BZZ53" s="27"/>
      <c r="CAA53" s="27"/>
      <c r="CAB53" s="27"/>
      <c r="CAC53" s="27"/>
      <c r="CAD53" s="27"/>
      <c r="CAE53" s="27"/>
      <c r="CAF53" s="27"/>
      <c r="CAG53" s="27"/>
      <c r="CAH53" s="27"/>
      <c r="CAI53" s="27"/>
      <c r="CAJ53" s="27"/>
      <c r="CAK53" s="27"/>
      <c r="CAL53" s="27"/>
      <c r="CAM53" s="27"/>
      <c r="CAN53" s="27"/>
      <c r="CAO53" s="27"/>
      <c r="CAP53" s="27"/>
      <c r="CAQ53" s="27"/>
      <c r="CAR53" s="27"/>
      <c r="CAS53" s="27"/>
      <c r="CAT53" s="27"/>
      <c r="CAU53" s="27"/>
      <c r="CAV53" s="27"/>
      <c r="CAW53" s="27"/>
      <c r="CAX53" s="27"/>
      <c r="CAY53" s="27"/>
      <c r="CAZ53" s="27"/>
      <c r="CBA53" s="27"/>
      <c r="CBB53" s="27"/>
      <c r="CBC53" s="27"/>
      <c r="CBD53" s="27"/>
      <c r="CBE53" s="27"/>
      <c r="CBF53" s="27"/>
      <c r="CBG53" s="27"/>
      <c r="CBH53" s="27"/>
      <c r="CBI53" s="27"/>
      <c r="CBJ53" s="27"/>
      <c r="CBK53" s="27"/>
      <c r="CBL53" s="27"/>
      <c r="CBM53" s="27"/>
      <c r="CBN53" s="27"/>
      <c r="CBO53" s="27"/>
      <c r="CBP53" s="27"/>
      <c r="CBQ53" s="27"/>
      <c r="CBR53" s="27"/>
      <c r="CBS53" s="27"/>
      <c r="CBT53" s="27"/>
      <c r="CBU53" s="27"/>
      <c r="CBV53" s="27"/>
      <c r="CBW53" s="27"/>
      <c r="CBX53" s="27"/>
      <c r="CBY53" s="27"/>
      <c r="CBZ53" s="27"/>
      <c r="CCA53" s="27"/>
      <c r="CCB53" s="27"/>
      <c r="CCC53" s="27"/>
      <c r="CCD53" s="27"/>
      <c r="CCE53" s="27"/>
      <c r="CCF53" s="27"/>
      <c r="CCG53" s="27"/>
      <c r="CCH53" s="27"/>
      <c r="CCI53" s="27"/>
      <c r="CCJ53" s="27"/>
      <c r="CCK53" s="27"/>
      <c r="CCL53" s="27"/>
      <c r="CCM53" s="27"/>
      <c r="CCN53" s="27"/>
      <c r="CCO53" s="27"/>
      <c r="CCP53" s="27"/>
      <c r="CCQ53" s="27"/>
      <c r="CCR53" s="27"/>
      <c r="CCS53" s="27"/>
      <c r="CCT53" s="27"/>
      <c r="CCU53" s="27"/>
      <c r="CCV53" s="27"/>
      <c r="CCW53" s="27"/>
      <c r="CCX53" s="27"/>
      <c r="CCY53" s="27"/>
      <c r="CCZ53" s="27"/>
      <c r="CDA53" s="27"/>
      <c r="CDB53" s="27"/>
      <c r="CDC53" s="27"/>
      <c r="CDD53" s="27"/>
      <c r="CDE53" s="27"/>
      <c r="CDF53" s="27"/>
      <c r="CDG53" s="27"/>
      <c r="CDH53" s="27"/>
      <c r="CDI53" s="27"/>
      <c r="CDJ53" s="27"/>
      <c r="CDK53" s="27"/>
      <c r="CDL53" s="27"/>
      <c r="CDM53" s="27"/>
      <c r="CDN53" s="27"/>
      <c r="CDO53" s="27"/>
      <c r="CDP53" s="27"/>
      <c r="CDQ53" s="27"/>
      <c r="CDR53" s="27"/>
      <c r="CDS53" s="27"/>
      <c r="CDT53" s="27"/>
      <c r="CDU53" s="27"/>
      <c r="CDV53" s="27"/>
      <c r="CDW53" s="27"/>
      <c r="CDX53" s="27"/>
      <c r="CDY53" s="27"/>
      <c r="CDZ53" s="27"/>
      <c r="CEA53" s="27"/>
      <c r="CEB53" s="27"/>
      <c r="CEC53" s="27"/>
      <c r="CED53" s="27"/>
      <c r="CEE53" s="27"/>
      <c r="CEF53" s="27"/>
      <c r="CEG53" s="27"/>
      <c r="CEH53" s="27"/>
      <c r="CEI53" s="27"/>
      <c r="CEJ53" s="27"/>
      <c r="CEK53" s="27"/>
      <c r="CEL53" s="27"/>
      <c r="CEM53" s="27"/>
      <c r="CEN53" s="27"/>
      <c r="CEO53" s="27"/>
      <c r="CEP53" s="27"/>
      <c r="CEQ53" s="27"/>
      <c r="CER53" s="27"/>
      <c r="CES53" s="27"/>
      <c r="CET53" s="27"/>
      <c r="CEU53" s="27"/>
      <c r="CEV53" s="27"/>
      <c r="CEW53" s="27"/>
      <c r="CEX53" s="27"/>
      <c r="CEY53" s="27"/>
      <c r="CEZ53" s="27"/>
      <c r="CFA53" s="27"/>
      <c r="CFB53" s="27"/>
      <c r="CFC53" s="27"/>
      <c r="CFD53" s="27"/>
      <c r="CFE53" s="27"/>
      <c r="CFF53" s="27"/>
      <c r="CFG53" s="27"/>
      <c r="CFH53" s="27"/>
      <c r="CFI53" s="27"/>
      <c r="CFJ53" s="27"/>
      <c r="CFK53" s="27"/>
      <c r="CFL53" s="27"/>
      <c r="CFM53" s="27"/>
      <c r="CFN53" s="27"/>
      <c r="CFO53" s="27"/>
      <c r="CFP53" s="27"/>
      <c r="CFQ53" s="27"/>
      <c r="CFR53" s="27"/>
      <c r="CFS53" s="27"/>
      <c r="CFT53" s="27"/>
      <c r="CFU53" s="27"/>
      <c r="CFV53" s="27"/>
      <c r="CFW53" s="27"/>
      <c r="CFX53" s="27"/>
      <c r="CFY53" s="27"/>
      <c r="CFZ53" s="27"/>
      <c r="CGA53" s="27"/>
      <c r="CGB53" s="27"/>
      <c r="CGC53" s="27"/>
      <c r="CGD53" s="27"/>
      <c r="CGE53" s="27"/>
      <c r="CGF53" s="27"/>
      <c r="CGG53" s="27"/>
      <c r="CGH53" s="27"/>
      <c r="CGI53" s="27"/>
      <c r="CGJ53" s="27"/>
      <c r="CGK53" s="27"/>
      <c r="CGL53" s="27"/>
      <c r="CGM53" s="27"/>
      <c r="CGN53" s="27"/>
      <c r="CGO53" s="27"/>
      <c r="CGP53" s="27"/>
      <c r="CGQ53" s="27"/>
      <c r="CGR53" s="27"/>
      <c r="CGS53" s="27"/>
      <c r="CGT53" s="27"/>
      <c r="CGU53" s="27"/>
      <c r="CGV53" s="27"/>
      <c r="CGW53" s="27"/>
      <c r="CGX53" s="27"/>
      <c r="CGY53" s="27"/>
      <c r="CGZ53" s="27"/>
      <c r="CHA53" s="27"/>
      <c r="CHB53" s="27"/>
      <c r="CHC53" s="27"/>
      <c r="CHD53" s="27"/>
      <c r="CHE53" s="27"/>
      <c r="CHF53" s="27"/>
      <c r="CHG53" s="27"/>
      <c r="CHH53" s="27"/>
      <c r="CHI53" s="27"/>
      <c r="CHJ53" s="27"/>
      <c r="CHK53" s="27"/>
      <c r="CHL53" s="27"/>
      <c r="CHM53" s="27"/>
      <c r="CHN53" s="27"/>
      <c r="CHO53" s="27"/>
      <c r="CHP53" s="27"/>
      <c r="CHQ53" s="27"/>
      <c r="CHR53" s="27"/>
      <c r="CHS53" s="27"/>
      <c r="CHT53" s="27"/>
      <c r="CHU53" s="27"/>
      <c r="CHV53" s="27"/>
      <c r="CHW53" s="27"/>
      <c r="CHX53" s="27"/>
      <c r="CHY53" s="27"/>
      <c r="CHZ53" s="27"/>
      <c r="CIA53" s="27"/>
      <c r="CIB53" s="27"/>
      <c r="CIC53" s="27"/>
      <c r="CID53" s="27"/>
      <c r="CIE53" s="27"/>
      <c r="CIF53" s="27"/>
      <c r="CIG53" s="27"/>
      <c r="CIH53" s="27"/>
      <c r="CII53" s="27"/>
      <c r="CIJ53" s="27"/>
      <c r="CIK53" s="27"/>
      <c r="CIL53" s="27"/>
      <c r="CIM53" s="27"/>
      <c r="CIN53" s="27"/>
      <c r="CIO53" s="27"/>
      <c r="CIP53" s="27"/>
      <c r="CIQ53" s="27"/>
      <c r="CIR53" s="27"/>
      <c r="CIS53" s="27"/>
      <c r="CIT53" s="27"/>
      <c r="CIU53" s="27"/>
      <c r="CIV53" s="27"/>
      <c r="CIW53" s="27"/>
      <c r="CIX53" s="27"/>
      <c r="CIY53" s="27"/>
      <c r="CIZ53" s="27"/>
      <c r="CJA53" s="27"/>
      <c r="CJB53" s="27"/>
      <c r="CJC53" s="27"/>
      <c r="CJD53" s="27"/>
      <c r="CJE53" s="27"/>
      <c r="CJF53" s="27"/>
      <c r="CJG53" s="27"/>
      <c r="CJH53" s="27"/>
      <c r="CJI53" s="27"/>
      <c r="CJJ53" s="27"/>
      <c r="CJK53" s="27"/>
      <c r="CJL53" s="27"/>
      <c r="CJM53" s="27"/>
      <c r="CJN53" s="27"/>
      <c r="CJO53" s="27"/>
      <c r="CJP53" s="27"/>
      <c r="CJQ53" s="27"/>
      <c r="CJR53" s="27"/>
      <c r="CJS53" s="27"/>
      <c r="CJT53" s="27"/>
      <c r="CJU53" s="27"/>
      <c r="CJV53" s="27"/>
      <c r="CJW53" s="27"/>
      <c r="CJX53" s="27"/>
      <c r="CJY53" s="27"/>
      <c r="CJZ53" s="27"/>
      <c r="CKA53" s="27"/>
      <c r="CKB53" s="27"/>
      <c r="CKC53" s="27"/>
      <c r="CKD53" s="27"/>
      <c r="CKE53" s="27"/>
      <c r="CKF53" s="27"/>
      <c r="CKG53" s="27"/>
      <c r="CKH53" s="27"/>
      <c r="CKI53" s="27"/>
      <c r="CKJ53" s="27"/>
      <c r="CKK53" s="27"/>
      <c r="CKL53" s="27"/>
      <c r="CKM53" s="27"/>
      <c r="CKN53" s="27"/>
      <c r="CKO53" s="27"/>
      <c r="CKP53" s="27"/>
      <c r="CKQ53" s="27"/>
      <c r="CKR53" s="27"/>
      <c r="CKS53" s="27"/>
      <c r="CKT53" s="27"/>
      <c r="CKU53" s="27"/>
      <c r="CKV53" s="27"/>
      <c r="CKW53" s="27"/>
      <c r="CKX53" s="27"/>
      <c r="CKY53" s="27"/>
      <c r="CKZ53" s="27"/>
      <c r="CLA53" s="27"/>
      <c r="CLB53" s="27"/>
      <c r="CLC53" s="27"/>
      <c r="CLD53" s="27"/>
      <c r="CLE53" s="27"/>
      <c r="CLF53" s="27"/>
      <c r="CLG53" s="27"/>
      <c r="CLH53" s="27"/>
      <c r="CLI53" s="27"/>
      <c r="CLJ53" s="27"/>
      <c r="CLK53" s="27"/>
      <c r="CLL53" s="27"/>
      <c r="CLM53" s="27"/>
      <c r="CLN53" s="27"/>
      <c r="CLO53" s="27"/>
      <c r="CLP53" s="27"/>
      <c r="CLQ53" s="27"/>
      <c r="CLR53" s="27"/>
      <c r="CLS53" s="27"/>
      <c r="CLT53" s="27"/>
      <c r="CLU53" s="27"/>
      <c r="CLV53" s="27"/>
      <c r="CLW53" s="27"/>
      <c r="CLX53" s="27"/>
      <c r="CLY53" s="27"/>
      <c r="CLZ53" s="27"/>
      <c r="CMA53" s="27"/>
      <c r="CMB53" s="27"/>
      <c r="CMC53" s="27"/>
      <c r="CMD53" s="27"/>
      <c r="CME53" s="27"/>
      <c r="CMF53" s="27"/>
      <c r="CMG53" s="27"/>
      <c r="CMH53" s="27"/>
      <c r="CMI53" s="27"/>
      <c r="CMJ53" s="27"/>
      <c r="CMK53" s="27"/>
      <c r="CML53" s="27"/>
      <c r="CMM53" s="27"/>
      <c r="CMN53" s="27"/>
      <c r="CMO53" s="27"/>
      <c r="CMP53" s="27"/>
      <c r="CMQ53" s="27"/>
      <c r="CMR53" s="27"/>
      <c r="CMS53" s="27"/>
      <c r="CMT53" s="27"/>
      <c r="CMU53" s="27"/>
      <c r="CMV53" s="27"/>
      <c r="CMW53" s="27"/>
      <c r="CMX53" s="27"/>
      <c r="CMY53" s="27"/>
      <c r="CMZ53" s="27"/>
      <c r="CNA53" s="27"/>
      <c r="CNB53" s="27"/>
      <c r="CNC53" s="27"/>
      <c r="CND53" s="27"/>
      <c r="CNE53" s="27"/>
      <c r="CNF53" s="27"/>
      <c r="CNG53" s="27"/>
      <c r="CNH53" s="27"/>
      <c r="CNI53" s="27"/>
      <c r="CNJ53" s="27"/>
      <c r="CNK53" s="27"/>
      <c r="CNL53" s="27"/>
      <c r="CNM53" s="27"/>
      <c r="CNN53" s="27"/>
      <c r="CNO53" s="27"/>
      <c r="CNP53" s="27"/>
      <c r="CNQ53" s="27"/>
      <c r="CNR53" s="27"/>
      <c r="CNS53" s="27"/>
      <c r="CNT53" s="27"/>
      <c r="CNU53" s="27"/>
      <c r="CNV53" s="27"/>
      <c r="CNW53" s="27"/>
      <c r="CNX53" s="27"/>
      <c r="CNY53" s="27"/>
      <c r="CNZ53" s="27"/>
      <c r="COA53" s="27"/>
      <c r="COB53" s="27"/>
      <c r="COC53" s="27"/>
      <c r="COD53" s="27"/>
      <c r="COE53" s="27"/>
      <c r="COF53" s="27"/>
      <c r="COG53" s="27"/>
      <c r="COH53" s="27"/>
      <c r="COI53" s="27"/>
      <c r="COJ53" s="27"/>
      <c r="COK53" s="27"/>
      <c r="COL53" s="27"/>
      <c r="COM53" s="27"/>
      <c r="CON53" s="27"/>
      <c r="COO53" s="27"/>
      <c r="COP53" s="27"/>
      <c r="COQ53" s="27"/>
      <c r="COR53" s="27"/>
      <c r="COS53" s="27"/>
      <c r="COT53" s="27"/>
      <c r="COU53" s="27"/>
      <c r="COV53" s="27"/>
      <c r="COW53" s="27"/>
      <c r="COX53" s="27"/>
      <c r="COY53" s="27"/>
      <c r="COZ53" s="27"/>
      <c r="CPA53" s="27"/>
      <c r="CPB53" s="27"/>
      <c r="CPC53" s="27"/>
      <c r="CPD53" s="27"/>
      <c r="CPE53" s="27"/>
      <c r="CPF53" s="27"/>
      <c r="CPG53" s="27"/>
      <c r="CPH53" s="27"/>
      <c r="CPI53" s="27"/>
      <c r="CPJ53" s="27"/>
      <c r="CPK53" s="27"/>
      <c r="CPL53" s="27"/>
      <c r="CPM53" s="27"/>
      <c r="CPN53" s="27"/>
      <c r="CPO53" s="27"/>
      <c r="CPP53" s="27"/>
      <c r="CPQ53" s="27"/>
      <c r="CPR53" s="27"/>
      <c r="CPS53" s="27"/>
      <c r="CPT53" s="27"/>
      <c r="CPU53" s="27"/>
      <c r="CPV53" s="27"/>
      <c r="CPW53" s="27"/>
      <c r="CPX53" s="27"/>
      <c r="CPY53" s="27"/>
      <c r="CPZ53" s="27"/>
      <c r="CQA53" s="27"/>
      <c r="CQB53" s="27"/>
      <c r="CQC53" s="27"/>
      <c r="CQD53" s="27"/>
      <c r="CQE53" s="27"/>
      <c r="CQF53" s="27"/>
      <c r="CQG53" s="27"/>
      <c r="CQH53" s="27"/>
      <c r="CQI53" s="27"/>
      <c r="CQJ53" s="27"/>
      <c r="CQK53" s="27"/>
      <c r="CQL53" s="27"/>
      <c r="CQM53" s="27"/>
      <c r="CQN53" s="27"/>
      <c r="CQO53" s="27"/>
      <c r="CQP53" s="27"/>
      <c r="CQQ53" s="27"/>
      <c r="CQR53" s="27"/>
      <c r="CQS53" s="27"/>
      <c r="CQT53" s="27"/>
      <c r="CQU53" s="27"/>
      <c r="CQV53" s="27"/>
      <c r="CQW53" s="27"/>
      <c r="CQX53" s="27"/>
      <c r="CQY53" s="27"/>
      <c r="CQZ53" s="27"/>
      <c r="CRA53" s="27"/>
      <c r="CRB53" s="27"/>
      <c r="CRC53" s="27"/>
      <c r="CRD53" s="27"/>
      <c r="CRE53" s="27"/>
      <c r="CRF53" s="27"/>
      <c r="CRG53" s="27"/>
      <c r="CRH53" s="27"/>
      <c r="CRI53" s="27"/>
      <c r="CRJ53" s="27"/>
      <c r="CRK53" s="27"/>
      <c r="CRL53" s="27"/>
      <c r="CRM53" s="27"/>
      <c r="CRN53" s="27"/>
      <c r="CRO53" s="27"/>
      <c r="CRP53" s="27"/>
      <c r="CRQ53" s="27"/>
      <c r="CRR53" s="27"/>
      <c r="CRS53" s="27"/>
      <c r="CRT53" s="27"/>
      <c r="CRU53" s="27"/>
      <c r="CRV53" s="27"/>
      <c r="CRW53" s="27"/>
      <c r="CRX53" s="27"/>
      <c r="CRY53" s="27"/>
      <c r="CRZ53" s="27"/>
      <c r="CSA53" s="27"/>
      <c r="CSB53" s="27"/>
      <c r="CSC53" s="27"/>
      <c r="CSD53" s="27"/>
      <c r="CSE53" s="27"/>
      <c r="CSF53" s="27"/>
      <c r="CSG53" s="27"/>
      <c r="CSH53" s="27"/>
      <c r="CSI53" s="27"/>
      <c r="CSJ53" s="27"/>
      <c r="CSK53" s="27"/>
      <c r="CSL53" s="27"/>
      <c r="CSM53" s="27"/>
      <c r="CSN53" s="27"/>
      <c r="CSO53" s="27"/>
      <c r="CSP53" s="27"/>
      <c r="CSQ53" s="27"/>
      <c r="CSR53" s="27"/>
      <c r="CSS53" s="27"/>
      <c r="CST53" s="27"/>
      <c r="CSU53" s="27"/>
      <c r="CSV53" s="27"/>
      <c r="CSW53" s="27"/>
      <c r="CSX53" s="27"/>
      <c r="CSY53" s="27"/>
      <c r="CSZ53" s="27"/>
      <c r="CTA53" s="27"/>
      <c r="CTB53" s="27"/>
      <c r="CTC53" s="27"/>
      <c r="CTD53" s="27"/>
      <c r="CTE53" s="27"/>
      <c r="CTF53" s="27"/>
      <c r="CTG53" s="27"/>
      <c r="CTH53" s="27"/>
      <c r="CTI53" s="27"/>
      <c r="CTJ53" s="27"/>
      <c r="CTK53" s="27"/>
      <c r="CTL53" s="27"/>
      <c r="CTM53" s="27"/>
      <c r="CTN53" s="27"/>
      <c r="CTO53" s="27"/>
      <c r="CTP53" s="27"/>
      <c r="CTQ53" s="27"/>
      <c r="CTR53" s="27"/>
      <c r="CTS53" s="27"/>
      <c r="CTT53" s="27"/>
      <c r="CTU53" s="27"/>
      <c r="CTV53" s="27"/>
      <c r="CTW53" s="27"/>
      <c r="CTX53" s="27"/>
      <c r="CTY53" s="27"/>
      <c r="CTZ53" s="27"/>
      <c r="CUA53" s="27"/>
      <c r="CUB53" s="27"/>
      <c r="CUC53" s="27"/>
      <c r="CUD53" s="27"/>
      <c r="CUE53" s="27"/>
      <c r="CUF53" s="27"/>
      <c r="CUG53" s="27"/>
      <c r="CUH53" s="27"/>
      <c r="CUI53" s="27"/>
      <c r="CUJ53" s="27"/>
      <c r="CUK53" s="27"/>
      <c r="CUL53" s="27"/>
      <c r="CUM53" s="27"/>
      <c r="CUN53" s="27"/>
      <c r="CUO53" s="27"/>
      <c r="CUP53" s="27"/>
      <c r="CUQ53" s="27"/>
      <c r="CUR53" s="27"/>
      <c r="CUS53" s="27"/>
      <c r="CUT53" s="27"/>
      <c r="CUU53" s="27"/>
      <c r="CUV53" s="27"/>
      <c r="CUW53" s="27"/>
      <c r="CUX53" s="27"/>
      <c r="CUY53" s="27"/>
      <c r="CUZ53" s="27"/>
      <c r="CVA53" s="27"/>
      <c r="CVB53" s="27"/>
      <c r="CVC53" s="27"/>
      <c r="CVD53" s="27"/>
      <c r="CVE53" s="27"/>
      <c r="CVF53" s="27"/>
      <c r="CVG53" s="27"/>
      <c r="CVH53" s="27"/>
      <c r="CVI53" s="27"/>
      <c r="CVJ53" s="27"/>
      <c r="CVK53" s="27"/>
      <c r="CVL53" s="27"/>
      <c r="CVM53" s="27"/>
      <c r="CVN53" s="27"/>
      <c r="CVO53" s="27"/>
      <c r="CVP53" s="27"/>
      <c r="CVQ53" s="27"/>
      <c r="CVR53" s="27"/>
      <c r="CVS53" s="27"/>
      <c r="CVT53" s="27"/>
      <c r="CVU53" s="27"/>
      <c r="CVV53" s="27"/>
      <c r="CVW53" s="27"/>
      <c r="CVX53" s="27"/>
      <c r="CVY53" s="27"/>
      <c r="CVZ53" s="27"/>
      <c r="CWA53" s="27"/>
      <c r="CWB53" s="27"/>
      <c r="CWC53" s="27"/>
      <c r="CWD53" s="27"/>
      <c r="CWE53" s="27"/>
      <c r="CWF53" s="27"/>
      <c r="CWG53" s="27"/>
      <c r="CWH53" s="27"/>
      <c r="CWI53" s="27"/>
      <c r="CWJ53" s="27"/>
      <c r="CWK53" s="27"/>
      <c r="CWL53" s="27"/>
      <c r="CWM53" s="27"/>
      <c r="CWN53" s="27"/>
      <c r="CWO53" s="27"/>
      <c r="CWP53" s="27"/>
      <c r="CWQ53" s="27"/>
      <c r="CWR53" s="27"/>
      <c r="CWS53" s="27"/>
      <c r="CWT53" s="27"/>
      <c r="CWU53" s="27"/>
      <c r="CWV53" s="27"/>
      <c r="CWW53" s="27"/>
      <c r="CWX53" s="27"/>
      <c r="CWY53" s="27"/>
      <c r="CWZ53" s="27"/>
      <c r="CXA53" s="27"/>
      <c r="CXB53" s="27"/>
      <c r="CXC53" s="27"/>
      <c r="CXD53" s="27"/>
      <c r="CXE53" s="27"/>
      <c r="CXF53" s="27"/>
      <c r="CXG53" s="27"/>
      <c r="CXH53" s="27"/>
      <c r="CXI53" s="27"/>
      <c r="CXJ53" s="27"/>
      <c r="CXK53" s="27"/>
      <c r="CXL53" s="27"/>
      <c r="CXM53" s="27"/>
      <c r="CXN53" s="27"/>
      <c r="CXO53" s="27"/>
      <c r="CXP53" s="27"/>
      <c r="CXQ53" s="27"/>
      <c r="CXR53" s="27"/>
      <c r="CXS53" s="27"/>
      <c r="CXT53" s="27"/>
      <c r="CXU53" s="27"/>
      <c r="CXV53" s="27"/>
      <c r="CXW53" s="27"/>
      <c r="CXX53" s="27"/>
      <c r="CXY53" s="27"/>
      <c r="CXZ53" s="27"/>
      <c r="CYA53" s="27"/>
      <c r="CYB53" s="27"/>
      <c r="CYC53" s="27"/>
      <c r="CYD53" s="27"/>
      <c r="CYE53" s="27"/>
      <c r="CYF53" s="27"/>
      <c r="CYG53" s="27"/>
      <c r="CYH53" s="27"/>
      <c r="CYI53" s="27"/>
      <c r="CYJ53" s="27"/>
      <c r="CYK53" s="27"/>
      <c r="CYL53" s="27"/>
      <c r="CYM53" s="27"/>
      <c r="CYN53" s="27"/>
      <c r="CYO53" s="27"/>
      <c r="CYP53" s="27"/>
      <c r="CYQ53" s="27"/>
      <c r="CYR53" s="27"/>
      <c r="CYS53" s="27"/>
      <c r="CYT53" s="27"/>
      <c r="CYU53" s="27"/>
      <c r="CYV53" s="27"/>
      <c r="CYW53" s="27"/>
      <c r="CYX53" s="27"/>
      <c r="CYY53" s="27"/>
      <c r="CYZ53" s="27"/>
      <c r="CZA53" s="27"/>
      <c r="CZB53" s="27"/>
      <c r="CZC53" s="27"/>
      <c r="CZD53" s="27"/>
      <c r="CZE53" s="27"/>
      <c r="CZF53" s="27"/>
      <c r="CZG53" s="27"/>
      <c r="CZH53" s="27"/>
      <c r="CZI53" s="27"/>
      <c r="CZJ53" s="27"/>
      <c r="CZK53" s="27"/>
      <c r="CZL53" s="27"/>
      <c r="CZM53" s="27"/>
      <c r="CZN53" s="27"/>
      <c r="CZO53" s="27"/>
      <c r="CZP53" s="27"/>
      <c r="CZQ53" s="27"/>
      <c r="CZR53" s="27"/>
      <c r="CZS53" s="27"/>
      <c r="CZT53" s="27"/>
      <c r="CZU53" s="27"/>
      <c r="CZV53" s="27"/>
      <c r="CZW53" s="27"/>
      <c r="CZX53" s="27"/>
      <c r="CZY53" s="27"/>
      <c r="CZZ53" s="27"/>
      <c r="DAA53" s="27"/>
      <c r="DAB53" s="27"/>
      <c r="DAC53" s="27"/>
      <c r="DAD53" s="27"/>
      <c r="DAE53" s="27"/>
      <c r="DAF53" s="27"/>
      <c r="DAG53" s="27"/>
      <c r="DAH53" s="27"/>
      <c r="DAI53" s="27"/>
      <c r="DAJ53" s="27"/>
      <c r="DAK53" s="27"/>
      <c r="DAL53" s="27"/>
      <c r="DAM53" s="27"/>
      <c r="DAN53" s="27"/>
      <c r="DAO53" s="27"/>
      <c r="DAP53" s="27"/>
      <c r="DAQ53" s="27"/>
      <c r="DAR53" s="27"/>
      <c r="DAS53" s="27"/>
      <c r="DAT53" s="27"/>
      <c r="DAU53" s="27"/>
      <c r="DAV53" s="27"/>
      <c r="DAW53" s="27"/>
      <c r="DAX53" s="27"/>
      <c r="DAY53" s="27"/>
      <c r="DAZ53" s="27"/>
      <c r="DBA53" s="27"/>
      <c r="DBB53" s="27"/>
      <c r="DBC53" s="27"/>
      <c r="DBD53" s="27"/>
      <c r="DBE53" s="27"/>
      <c r="DBF53" s="27"/>
      <c r="DBG53" s="27"/>
      <c r="DBH53" s="27"/>
      <c r="DBI53" s="27"/>
      <c r="DBJ53" s="27"/>
      <c r="DBK53" s="27"/>
      <c r="DBL53" s="27"/>
      <c r="DBM53" s="27"/>
      <c r="DBN53" s="27"/>
      <c r="DBO53" s="27"/>
      <c r="DBP53" s="27"/>
      <c r="DBQ53" s="27"/>
      <c r="DBR53" s="27"/>
      <c r="DBS53" s="27"/>
      <c r="DBT53" s="27"/>
      <c r="DBU53" s="27"/>
      <c r="DBV53" s="27"/>
      <c r="DBW53" s="27"/>
      <c r="DBX53" s="27"/>
      <c r="DBY53" s="27"/>
      <c r="DBZ53" s="27"/>
      <c r="DCA53" s="27"/>
      <c r="DCB53" s="27"/>
      <c r="DCC53" s="27"/>
      <c r="DCD53" s="27"/>
      <c r="DCE53" s="27"/>
      <c r="DCF53" s="27"/>
      <c r="DCG53" s="27"/>
      <c r="DCH53" s="27"/>
      <c r="DCI53" s="27"/>
      <c r="DCJ53" s="27"/>
      <c r="DCK53" s="27"/>
      <c r="DCL53" s="27"/>
      <c r="DCM53" s="27"/>
      <c r="DCN53" s="27"/>
      <c r="DCO53" s="27"/>
      <c r="DCP53" s="27"/>
      <c r="DCQ53" s="27"/>
      <c r="DCR53" s="27"/>
      <c r="DCS53" s="27"/>
      <c r="DCT53" s="27"/>
      <c r="DCU53" s="27"/>
      <c r="DCV53" s="27"/>
      <c r="DCW53" s="27"/>
      <c r="DCX53" s="27"/>
      <c r="DCY53" s="27"/>
      <c r="DCZ53" s="27"/>
      <c r="DDA53" s="27"/>
      <c r="DDB53" s="27"/>
      <c r="DDC53" s="27"/>
      <c r="DDD53" s="27"/>
      <c r="DDE53" s="27"/>
      <c r="DDF53" s="27"/>
      <c r="DDG53" s="27"/>
      <c r="DDH53" s="27"/>
      <c r="DDI53" s="27"/>
      <c r="DDJ53" s="27"/>
      <c r="DDK53" s="27"/>
      <c r="DDL53" s="27"/>
      <c r="DDM53" s="27"/>
      <c r="DDN53" s="27"/>
      <c r="DDO53" s="27"/>
      <c r="DDP53" s="27"/>
      <c r="DDQ53" s="27"/>
      <c r="DDR53" s="27"/>
      <c r="DDS53" s="27"/>
      <c r="DDT53" s="27"/>
      <c r="DDU53" s="27"/>
      <c r="DDV53" s="27"/>
      <c r="DDW53" s="27"/>
      <c r="DDX53" s="27"/>
      <c r="DDY53" s="27"/>
      <c r="DDZ53" s="27"/>
      <c r="DEA53" s="27"/>
      <c r="DEB53" s="27"/>
      <c r="DEC53" s="27"/>
      <c r="DED53" s="27"/>
      <c r="DEE53" s="27"/>
      <c r="DEF53" s="27"/>
      <c r="DEG53" s="27"/>
      <c r="DEH53" s="27"/>
      <c r="DEI53" s="27"/>
      <c r="DEJ53" s="27"/>
      <c r="DEK53" s="27"/>
      <c r="DEL53" s="27"/>
      <c r="DEM53" s="27"/>
      <c r="DEN53" s="27"/>
      <c r="DEO53" s="27"/>
      <c r="DEP53" s="27"/>
      <c r="DEQ53" s="27"/>
      <c r="DER53" s="27"/>
      <c r="DES53" s="27"/>
      <c r="DET53" s="27"/>
      <c r="DEU53" s="27"/>
      <c r="DEV53" s="27"/>
      <c r="DEW53" s="27"/>
      <c r="DEX53" s="27"/>
      <c r="DEY53" s="27"/>
      <c r="DEZ53" s="27"/>
      <c r="DFA53" s="27"/>
      <c r="DFB53" s="27"/>
      <c r="DFC53" s="27"/>
      <c r="DFD53" s="27"/>
      <c r="DFE53" s="27"/>
      <c r="DFF53" s="27"/>
      <c r="DFG53" s="27"/>
      <c r="DFH53" s="27"/>
      <c r="DFI53" s="27"/>
      <c r="DFJ53" s="27"/>
      <c r="DFK53" s="27"/>
      <c r="DFL53" s="27"/>
      <c r="DFM53" s="27"/>
      <c r="DFN53" s="27"/>
      <c r="DFO53" s="27"/>
      <c r="DFP53" s="27"/>
      <c r="DFQ53" s="27"/>
      <c r="DFR53" s="27"/>
      <c r="DFS53" s="27"/>
      <c r="DFT53" s="27"/>
      <c r="DFU53" s="27"/>
      <c r="DFV53" s="27"/>
      <c r="DFW53" s="27"/>
      <c r="DFX53" s="27"/>
      <c r="DFY53" s="27"/>
      <c r="DFZ53" s="27"/>
      <c r="DGA53" s="27"/>
      <c r="DGB53" s="27"/>
      <c r="DGC53" s="27"/>
      <c r="DGD53" s="27"/>
      <c r="DGE53" s="27"/>
      <c r="DGF53" s="27"/>
      <c r="DGG53" s="27"/>
      <c r="DGH53" s="27"/>
      <c r="DGI53" s="27"/>
      <c r="DGJ53" s="27"/>
      <c r="DGK53" s="27"/>
      <c r="DGL53" s="27"/>
      <c r="DGM53" s="27"/>
      <c r="DGN53" s="27"/>
      <c r="DGO53" s="27"/>
      <c r="DGP53" s="27"/>
      <c r="DGQ53" s="27"/>
      <c r="DGR53" s="27"/>
      <c r="DGS53" s="27"/>
      <c r="DGT53" s="27"/>
      <c r="DGU53" s="27"/>
      <c r="DGV53" s="27"/>
      <c r="DGW53" s="27"/>
      <c r="DGX53" s="27"/>
      <c r="DGY53" s="27"/>
      <c r="DGZ53" s="27"/>
      <c r="DHA53" s="27"/>
      <c r="DHB53" s="27"/>
      <c r="DHC53" s="27"/>
      <c r="DHD53" s="27"/>
      <c r="DHE53" s="27"/>
      <c r="DHF53" s="27"/>
      <c r="DHG53" s="27"/>
      <c r="DHH53" s="27"/>
      <c r="DHI53" s="27"/>
      <c r="DHJ53" s="27"/>
      <c r="DHK53" s="27"/>
      <c r="DHL53" s="27"/>
      <c r="DHM53" s="27"/>
      <c r="DHN53" s="27"/>
      <c r="DHO53" s="27"/>
      <c r="DHP53" s="27"/>
      <c r="DHQ53" s="27"/>
      <c r="DHR53" s="27"/>
      <c r="DHS53" s="27"/>
      <c r="DHT53" s="27"/>
      <c r="DHU53" s="27"/>
      <c r="DHV53" s="27"/>
      <c r="DHW53" s="27"/>
      <c r="DHX53" s="27"/>
      <c r="DHY53" s="27"/>
      <c r="DHZ53" s="27"/>
      <c r="DIA53" s="27"/>
      <c r="DIB53" s="27"/>
      <c r="DIC53" s="27"/>
      <c r="DID53" s="27"/>
      <c r="DIE53" s="27"/>
      <c r="DIF53" s="27"/>
      <c r="DIG53" s="27"/>
      <c r="DIH53" s="27"/>
      <c r="DII53" s="27"/>
      <c r="DIJ53" s="27"/>
      <c r="DIK53" s="27"/>
      <c r="DIL53" s="27"/>
      <c r="DIM53" s="27"/>
      <c r="DIN53" s="27"/>
      <c r="DIO53" s="27"/>
      <c r="DIP53" s="27"/>
      <c r="DIQ53" s="27"/>
      <c r="DIR53" s="27"/>
      <c r="DIS53" s="27"/>
      <c r="DIT53" s="27"/>
      <c r="DIU53" s="27"/>
      <c r="DIV53" s="27"/>
      <c r="DIW53" s="27"/>
      <c r="DIX53" s="27"/>
      <c r="DIY53" s="27"/>
      <c r="DIZ53" s="27"/>
      <c r="DJA53" s="27"/>
      <c r="DJB53" s="27"/>
      <c r="DJC53" s="27"/>
      <c r="DJD53" s="27"/>
      <c r="DJE53" s="27"/>
      <c r="DJF53" s="27"/>
      <c r="DJG53" s="27"/>
      <c r="DJH53" s="27"/>
      <c r="DJI53" s="27"/>
      <c r="DJJ53" s="27"/>
      <c r="DJK53" s="27"/>
      <c r="DJL53" s="27"/>
      <c r="DJM53" s="27"/>
      <c r="DJN53" s="27"/>
      <c r="DJO53" s="27"/>
      <c r="DJP53" s="27"/>
      <c r="DJQ53" s="27"/>
      <c r="DJR53" s="27"/>
      <c r="DJS53" s="27"/>
      <c r="DJT53" s="27"/>
      <c r="DJU53" s="27"/>
      <c r="DJV53" s="27"/>
      <c r="DJW53" s="27"/>
      <c r="DJX53" s="27"/>
      <c r="DJY53" s="27"/>
      <c r="DJZ53" s="27"/>
      <c r="DKA53" s="27"/>
      <c r="DKB53" s="27"/>
      <c r="DKC53" s="27"/>
      <c r="DKD53" s="27"/>
      <c r="DKE53" s="27"/>
      <c r="DKF53" s="27"/>
      <c r="DKG53" s="27"/>
      <c r="DKH53" s="27"/>
      <c r="DKI53" s="27"/>
      <c r="DKJ53" s="27"/>
      <c r="DKK53" s="27"/>
      <c r="DKL53" s="27"/>
      <c r="DKM53" s="27"/>
      <c r="DKN53" s="27"/>
      <c r="DKO53" s="27"/>
      <c r="DKP53" s="27"/>
      <c r="DKQ53" s="27"/>
      <c r="DKR53" s="27"/>
      <c r="DKS53" s="27"/>
      <c r="DKT53" s="27"/>
      <c r="DKU53" s="27"/>
      <c r="DKV53" s="27"/>
      <c r="DKW53" s="27"/>
      <c r="DKX53" s="27"/>
      <c r="DKY53" s="27"/>
      <c r="DKZ53" s="27"/>
      <c r="DLA53" s="27"/>
      <c r="DLB53" s="27"/>
      <c r="DLC53" s="27"/>
      <c r="DLD53" s="27"/>
      <c r="DLE53" s="27"/>
      <c r="DLF53" s="27"/>
      <c r="DLG53" s="27"/>
      <c r="DLH53" s="27"/>
      <c r="DLI53" s="27"/>
      <c r="DLJ53" s="27"/>
      <c r="DLK53" s="27"/>
      <c r="DLL53" s="27"/>
      <c r="DLM53" s="27"/>
      <c r="DLN53" s="27"/>
      <c r="DLO53" s="27"/>
      <c r="DLP53" s="27"/>
      <c r="DLQ53" s="27"/>
      <c r="DLR53" s="27"/>
      <c r="DLS53" s="27"/>
      <c r="DLT53" s="27"/>
      <c r="DLU53" s="27"/>
      <c r="DLV53" s="27"/>
      <c r="DLW53" s="27"/>
      <c r="DLX53" s="27"/>
      <c r="DLY53" s="27"/>
      <c r="DLZ53" s="27"/>
      <c r="DMA53" s="27"/>
      <c r="DMB53" s="27"/>
      <c r="DMC53" s="27"/>
      <c r="DMD53" s="27"/>
      <c r="DME53" s="27"/>
      <c r="DMF53" s="27"/>
      <c r="DMG53" s="27"/>
      <c r="DMH53" s="27"/>
      <c r="DMI53" s="27"/>
      <c r="DMJ53" s="27"/>
      <c r="DMK53" s="27"/>
      <c r="DML53" s="27"/>
      <c r="DMM53" s="27"/>
      <c r="DMN53" s="27"/>
      <c r="DMO53" s="27"/>
      <c r="DMP53" s="27"/>
      <c r="DMQ53" s="27"/>
      <c r="DMR53" s="27"/>
      <c r="DMS53" s="27"/>
      <c r="DMT53" s="27"/>
      <c r="DMU53" s="27"/>
      <c r="DMV53" s="27"/>
      <c r="DMW53" s="27"/>
      <c r="DMX53" s="27"/>
      <c r="DMY53" s="27"/>
      <c r="DMZ53" s="27"/>
      <c r="DNA53" s="27"/>
      <c r="DNB53" s="27"/>
      <c r="DNC53" s="27"/>
      <c r="DND53" s="27"/>
      <c r="DNE53" s="27"/>
      <c r="DNF53" s="27"/>
      <c r="DNG53" s="27"/>
      <c r="DNH53" s="27"/>
      <c r="DNI53" s="27"/>
      <c r="DNJ53" s="27"/>
      <c r="DNK53" s="27"/>
      <c r="DNL53" s="27"/>
      <c r="DNM53" s="27"/>
      <c r="DNN53" s="27"/>
      <c r="DNO53" s="27"/>
      <c r="DNP53" s="27"/>
      <c r="DNQ53" s="27"/>
      <c r="DNR53" s="27"/>
      <c r="DNS53" s="27"/>
      <c r="DNT53" s="27"/>
      <c r="DNU53" s="27"/>
      <c r="DNV53" s="27"/>
      <c r="DNW53" s="27"/>
      <c r="DNX53" s="27"/>
      <c r="DNY53" s="27"/>
      <c r="DNZ53" s="27"/>
      <c r="DOA53" s="27"/>
      <c r="DOB53" s="27"/>
      <c r="DOC53" s="27"/>
      <c r="DOD53" s="27"/>
      <c r="DOE53" s="27"/>
      <c r="DOF53" s="27"/>
      <c r="DOG53" s="27"/>
      <c r="DOH53" s="27"/>
      <c r="DOI53" s="27"/>
      <c r="DOJ53" s="27"/>
      <c r="DOK53" s="27"/>
      <c r="DOL53" s="27"/>
      <c r="DOM53" s="27"/>
      <c r="DON53" s="27"/>
      <c r="DOO53" s="27"/>
      <c r="DOP53" s="27"/>
      <c r="DOQ53" s="27"/>
      <c r="DOR53" s="27"/>
      <c r="DOS53" s="27"/>
      <c r="DOT53" s="27"/>
      <c r="DOU53" s="27"/>
      <c r="DOV53" s="27"/>
      <c r="DOW53" s="27"/>
      <c r="DOX53" s="27"/>
      <c r="DOY53" s="27"/>
      <c r="DOZ53" s="27"/>
      <c r="DPA53" s="27"/>
      <c r="DPB53" s="27"/>
      <c r="DPC53" s="27"/>
      <c r="DPD53" s="27"/>
      <c r="DPE53" s="27"/>
      <c r="DPF53" s="27"/>
      <c r="DPG53" s="27"/>
      <c r="DPH53" s="27"/>
      <c r="DPI53" s="27"/>
      <c r="DPJ53" s="27"/>
      <c r="DPK53" s="27"/>
      <c r="DPL53" s="27"/>
      <c r="DPM53" s="27"/>
      <c r="DPN53" s="27"/>
      <c r="DPO53" s="27"/>
      <c r="DPP53" s="27"/>
      <c r="DPQ53" s="27"/>
      <c r="DPR53" s="27"/>
      <c r="DPS53" s="27"/>
      <c r="DPT53" s="27"/>
      <c r="DPU53" s="27"/>
      <c r="DPV53" s="27"/>
      <c r="DPW53" s="27"/>
      <c r="DPX53" s="27"/>
      <c r="DPY53" s="27"/>
      <c r="DPZ53" s="27"/>
      <c r="DQA53" s="27"/>
      <c r="DQB53" s="27"/>
      <c r="DQC53" s="27"/>
      <c r="DQD53" s="27"/>
      <c r="DQE53" s="27"/>
      <c r="DQF53" s="27"/>
      <c r="DQG53" s="27"/>
      <c r="DQH53" s="27"/>
      <c r="DQI53" s="27"/>
      <c r="DQJ53" s="27"/>
      <c r="DQK53" s="27"/>
      <c r="DQL53" s="27"/>
      <c r="DQM53" s="27"/>
      <c r="DQN53" s="27"/>
      <c r="DQO53" s="27"/>
      <c r="DQP53" s="27"/>
      <c r="DQQ53" s="27"/>
      <c r="DQR53" s="27"/>
      <c r="DQS53" s="27"/>
      <c r="DQT53" s="27"/>
      <c r="DQU53" s="27"/>
      <c r="DQV53" s="27"/>
      <c r="DQW53" s="27"/>
      <c r="DQX53" s="27"/>
      <c r="DQY53" s="27"/>
      <c r="DQZ53" s="27"/>
      <c r="DRA53" s="27"/>
      <c r="DRB53" s="27"/>
      <c r="DRC53" s="27"/>
      <c r="DRD53" s="27"/>
      <c r="DRE53" s="27"/>
      <c r="DRF53" s="27"/>
      <c r="DRG53" s="27"/>
      <c r="DRH53" s="27"/>
      <c r="DRI53" s="27"/>
      <c r="DRJ53" s="27"/>
      <c r="DRK53" s="27"/>
      <c r="DRL53" s="27"/>
      <c r="DRM53" s="27"/>
      <c r="DRN53" s="27"/>
      <c r="DRO53" s="27"/>
      <c r="DRP53" s="27"/>
      <c r="DRQ53" s="27"/>
      <c r="DRR53" s="27"/>
      <c r="DRS53" s="27"/>
      <c r="DRT53" s="27"/>
      <c r="DRU53" s="27"/>
      <c r="DRV53" s="27"/>
      <c r="DRW53" s="27"/>
      <c r="DRX53" s="27"/>
      <c r="DRY53" s="27"/>
      <c r="DRZ53" s="27"/>
      <c r="DSA53" s="27"/>
      <c r="DSB53" s="27"/>
      <c r="DSC53" s="27"/>
      <c r="DSD53" s="27"/>
      <c r="DSE53" s="27"/>
      <c r="DSF53" s="27"/>
      <c r="DSG53" s="27"/>
      <c r="DSH53" s="27"/>
      <c r="DSI53" s="27"/>
      <c r="DSJ53" s="27"/>
      <c r="DSK53" s="27"/>
      <c r="DSL53" s="27"/>
      <c r="DSM53" s="27"/>
      <c r="DSN53" s="27"/>
      <c r="DSO53" s="27"/>
      <c r="DSP53" s="27"/>
      <c r="DSQ53" s="27"/>
      <c r="DSR53" s="27"/>
      <c r="DSS53" s="27"/>
      <c r="DST53" s="27"/>
      <c r="DSU53" s="27"/>
      <c r="DSV53" s="27"/>
      <c r="DSW53" s="27"/>
      <c r="DSX53" s="27"/>
      <c r="DSY53" s="27"/>
      <c r="DSZ53" s="27"/>
      <c r="DTA53" s="27"/>
      <c r="DTB53" s="27"/>
      <c r="DTC53" s="27"/>
      <c r="DTD53" s="27"/>
      <c r="DTE53" s="27"/>
      <c r="DTF53" s="27"/>
      <c r="DTG53" s="27"/>
      <c r="DTH53" s="27"/>
      <c r="DTI53" s="27"/>
      <c r="DTJ53" s="27"/>
      <c r="DTK53" s="27"/>
      <c r="DTL53" s="27"/>
      <c r="DTM53" s="27"/>
      <c r="DTN53" s="27"/>
      <c r="DTO53" s="27"/>
      <c r="DTP53" s="27"/>
      <c r="DTQ53" s="27"/>
      <c r="DTR53" s="27"/>
      <c r="DTS53" s="27"/>
      <c r="DTT53" s="27"/>
      <c r="DTU53" s="27"/>
      <c r="DTV53" s="27"/>
      <c r="DTW53" s="27"/>
      <c r="DTX53" s="27"/>
      <c r="DTY53" s="27"/>
      <c r="DTZ53" s="27"/>
      <c r="DUA53" s="27"/>
      <c r="DUB53" s="27"/>
      <c r="DUC53" s="27"/>
      <c r="DUD53" s="27"/>
      <c r="DUE53" s="27"/>
      <c r="DUF53" s="27"/>
      <c r="DUG53" s="27"/>
      <c r="DUH53" s="27"/>
      <c r="DUI53" s="27"/>
      <c r="DUJ53" s="27"/>
      <c r="DUK53" s="27"/>
      <c r="DUL53" s="27"/>
      <c r="DUM53" s="27"/>
      <c r="DUN53" s="27"/>
      <c r="DUO53" s="27"/>
      <c r="DUP53" s="27"/>
      <c r="DUQ53" s="27"/>
      <c r="DUR53" s="27"/>
      <c r="DUS53" s="27"/>
      <c r="DUT53" s="27"/>
      <c r="DUU53" s="27"/>
      <c r="DUV53" s="27"/>
      <c r="DUW53" s="27"/>
      <c r="DUX53" s="27"/>
      <c r="DUY53" s="27"/>
      <c r="DUZ53" s="27"/>
      <c r="DVA53" s="27"/>
      <c r="DVB53" s="27"/>
      <c r="DVC53" s="27"/>
      <c r="DVD53" s="27"/>
      <c r="DVE53" s="27"/>
      <c r="DVF53" s="27"/>
      <c r="DVG53" s="27"/>
      <c r="DVH53" s="27"/>
      <c r="DVI53" s="27"/>
      <c r="DVJ53" s="27"/>
      <c r="DVK53" s="27"/>
      <c r="DVL53" s="27"/>
      <c r="DVM53" s="27"/>
      <c r="DVN53" s="27"/>
      <c r="DVO53" s="27"/>
      <c r="DVP53" s="27"/>
      <c r="DVQ53" s="27"/>
      <c r="DVR53" s="27"/>
      <c r="DVS53" s="27"/>
      <c r="DVT53" s="27"/>
      <c r="DVU53" s="27"/>
      <c r="DVV53" s="27"/>
      <c r="DVW53" s="27"/>
      <c r="DVX53" s="27"/>
      <c r="DVY53" s="27"/>
      <c r="DVZ53" s="27"/>
      <c r="DWA53" s="27"/>
      <c r="DWB53" s="27"/>
      <c r="DWC53" s="27"/>
      <c r="DWD53" s="27"/>
      <c r="DWE53" s="27"/>
      <c r="DWF53" s="27"/>
      <c r="DWG53" s="27"/>
      <c r="DWH53" s="27"/>
      <c r="DWI53" s="27"/>
      <c r="DWJ53" s="27"/>
      <c r="DWK53" s="27"/>
      <c r="DWL53" s="27"/>
      <c r="DWM53" s="27"/>
      <c r="DWN53" s="27"/>
      <c r="DWO53" s="27"/>
      <c r="DWP53" s="27"/>
      <c r="DWQ53" s="27"/>
      <c r="DWR53" s="27"/>
      <c r="DWS53" s="27"/>
      <c r="DWT53" s="27"/>
      <c r="DWU53" s="27"/>
      <c r="DWV53" s="27"/>
      <c r="DWW53" s="27"/>
      <c r="DWX53" s="27"/>
      <c r="DWY53" s="27"/>
      <c r="DWZ53" s="27"/>
      <c r="DXA53" s="27"/>
      <c r="DXB53" s="27"/>
      <c r="DXC53" s="27"/>
      <c r="DXD53" s="27"/>
      <c r="DXE53" s="27"/>
      <c r="DXF53" s="27"/>
      <c r="DXG53" s="27"/>
      <c r="DXH53" s="27"/>
      <c r="DXI53" s="27"/>
      <c r="DXJ53" s="27"/>
      <c r="DXK53" s="27"/>
      <c r="DXL53" s="27"/>
      <c r="DXM53" s="27"/>
      <c r="DXN53" s="27"/>
      <c r="DXO53" s="27"/>
      <c r="DXP53" s="27"/>
      <c r="DXQ53" s="27"/>
      <c r="DXR53" s="27"/>
      <c r="DXS53" s="27"/>
      <c r="DXT53" s="27"/>
      <c r="DXU53" s="27"/>
      <c r="DXV53" s="27"/>
      <c r="DXW53" s="27"/>
      <c r="DXX53" s="27"/>
      <c r="DXY53" s="27"/>
      <c r="DXZ53" s="27"/>
      <c r="DYA53" s="27"/>
      <c r="DYB53" s="27"/>
      <c r="DYC53" s="27"/>
      <c r="DYD53" s="27"/>
      <c r="DYE53" s="27"/>
      <c r="DYF53" s="27"/>
      <c r="DYG53" s="27"/>
      <c r="DYH53" s="27"/>
      <c r="DYI53" s="27"/>
      <c r="DYJ53" s="27"/>
      <c r="DYK53" s="27"/>
      <c r="DYL53" s="27"/>
      <c r="DYM53" s="27"/>
      <c r="DYN53" s="27"/>
      <c r="DYO53" s="27"/>
      <c r="DYP53" s="27"/>
      <c r="DYQ53" s="27"/>
      <c r="DYR53" s="27"/>
      <c r="DYS53" s="27"/>
      <c r="DYT53" s="27"/>
      <c r="DYU53" s="27"/>
      <c r="DYV53" s="27"/>
      <c r="DYW53" s="27"/>
      <c r="DYX53" s="27"/>
      <c r="DYY53" s="27"/>
      <c r="DYZ53" s="27"/>
      <c r="DZA53" s="27"/>
      <c r="DZB53" s="27"/>
      <c r="DZC53" s="27"/>
      <c r="DZD53" s="27"/>
      <c r="DZE53" s="27"/>
      <c r="DZF53" s="27"/>
      <c r="DZG53" s="27"/>
      <c r="DZH53" s="27"/>
      <c r="DZI53" s="27"/>
      <c r="DZJ53" s="27"/>
      <c r="DZK53" s="27"/>
      <c r="DZL53" s="27"/>
      <c r="DZM53" s="27"/>
      <c r="DZN53" s="27"/>
      <c r="DZO53" s="27"/>
      <c r="DZP53" s="27"/>
      <c r="DZQ53" s="27"/>
      <c r="DZR53" s="27"/>
      <c r="DZS53" s="27"/>
      <c r="DZT53" s="27"/>
      <c r="DZU53" s="27"/>
      <c r="DZV53" s="27"/>
      <c r="DZW53" s="27"/>
      <c r="DZX53" s="27"/>
      <c r="DZY53" s="27"/>
      <c r="DZZ53" s="27"/>
      <c r="EAA53" s="27"/>
      <c r="EAB53" s="27"/>
      <c r="EAC53" s="27"/>
      <c r="EAD53" s="27"/>
      <c r="EAE53" s="27"/>
      <c r="EAF53" s="27"/>
      <c r="EAG53" s="27"/>
      <c r="EAH53" s="27"/>
      <c r="EAI53" s="27"/>
      <c r="EAJ53" s="27"/>
      <c r="EAK53" s="27"/>
      <c r="EAL53" s="27"/>
      <c r="EAM53" s="27"/>
      <c r="EAN53" s="27"/>
      <c r="EAO53" s="27"/>
      <c r="EAP53" s="27"/>
      <c r="EAQ53" s="27"/>
      <c r="EAR53" s="27"/>
      <c r="EAS53" s="27"/>
      <c r="EAT53" s="27"/>
      <c r="EAU53" s="27"/>
      <c r="EAV53" s="27"/>
      <c r="EAW53" s="27"/>
      <c r="EAX53" s="27"/>
      <c r="EAY53" s="27"/>
      <c r="EAZ53" s="27"/>
      <c r="EBA53" s="27"/>
      <c r="EBB53" s="27"/>
      <c r="EBC53" s="27"/>
      <c r="EBD53" s="27"/>
      <c r="EBE53" s="27"/>
      <c r="EBF53" s="27"/>
      <c r="EBG53" s="27"/>
      <c r="EBH53" s="27"/>
      <c r="EBI53" s="27"/>
      <c r="EBJ53" s="27"/>
      <c r="EBK53" s="27"/>
      <c r="EBL53" s="27"/>
      <c r="EBM53" s="27"/>
      <c r="EBN53" s="27"/>
      <c r="EBO53" s="27"/>
      <c r="EBP53" s="27"/>
      <c r="EBQ53" s="27"/>
      <c r="EBR53" s="27"/>
      <c r="EBS53" s="27"/>
      <c r="EBT53" s="27"/>
      <c r="EBU53" s="27"/>
      <c r="EBV53" s="27"/>
      <c r="EBW53" s="27"/>
      <c r="EBX53" s="27"/>
      <c r="EBY53" s="27"/>
      <c r="EBZ53" s="27"/>
      <c r="ECA53" s="27"/>
      <c r="ECB53" s="27"/>
      <c r="ECC53" s="27"/>
      <c r="ECD53" s="27"/>
      <c r="ECE53" s="27"/>
      <c r="ECF53" s="27"/>
      <c r="ECG53" s="27"/>
      <c r="ECH53" s="27"/>
      <c r="ECI53" s="27"/>
      <c r="ECJ53" s="27"/>
      <c r="ECK53" s="27"/>
      <c r="ECL53" s="27"/>
      <c r="ECM53" s="27"/>
      <c r="ECN53" s="27"/>
      <c r="ECO53" s="27"/>
      <c r="ECP53" s="27"/>
      <c r="ECQ53" s="27"/>
      <c r="ECR53" s="27"/>
      <c r="ECS53" s="27"/>
      <c r="ECT53" s="27"/>
      <c r="ECU53" s="27"/>
      <c r="ECV53" s="27"/>
      <c r="ECW53" s="27"/>
      <c r="ECX53" s="27"/>
      <c r="ECY53" s="27"/>
      <c r="ECZ53" s="27"/>
      <c r="EDA53" s="27"/>
      <c r="EDB53" s="27"/>
      <c r="EDC53" s="27"/>
      <c r="EDD53" s="27"/>
      <c r="EDE53" s="27"/>
      <c r="EDF53" s="27"/>
      <c r="EDG53" s="27"/>
      <c r="EDH53" s="27"/>
      <c r="EDI53" s="27"/>
      <c r="EDJ53" s="27"/>
      <c r="EDK53" s="27"/>
      <c r="EDL53" s="27"/>
      <c r="EDM53" s="27"/>
      <c r="EDN53" s="27"/>
      <c r="EDO53" s="27"/>
      <c r="EDP53" s="27"/>
      <c r="EDQ53" s="27"/>
      <c r="EDR53" s="27"/>
      <c r="EDS53" s="27"/>
      <c r="EDT53" s="27"/>
      <c r="EDU53" s="27"/>
      <c r="EDV53" s="27"/>
      <c r="EDW53" s="27"/>
      <c r="EDX53" s="27"/>
      <c r="EDY53" s="27"/>
      <c r="EDZ53" s="27"/>
      <c r="EEA53" s="27"/>
      <c r="EEB53" s="27"/>
      <c r="EEC53" s="27"/>
      <c r="EED53" s="27"/>
      <c r="EEE53" s="27"/>
      <c r="EEF53" s="27"/>
      <c r="EEG53" s="27"/>
      <c r="EEH53" s="27"/>
      <c r="EEI53" s="27"/>
      <c r="EEJ53" s="27"/>
      <c r="EEK53" s="27"/>
      <c r="EEL53" s="27"/>
      <c r="EEM53" s="27"/>
      <c r="EEN53" s="27"/>
      <c r="EEO53" s="27"/>
      <c r="EEP53" s="27"/>
      <c r="EEQ53" s="27"/>
      <c r="EER53" s="27"/>
      <c r="EES53" s="27"/>
      <c r="EET53" s="27"/>
      <c r="EEU53" s="27"/>
      <c r="EEV53" s="27"/>
      <c r="EEW53" s="27"/>
      <c r="EEX53" s="27"/>
      <c r="EEY53" s="27"/>
      <c r="EEZ53" s="27"/>
      <c r="EFA53" s="27"/>
      <c r="EFB53" s="27"/>
      <c r="EFC53" s="27"/>
      <c r="EFD53" s="27"/>
      <c r="EFE53" s="27"/>
      <c r="EFF53" s="27"/>
      <c r="EFG53" s="27"/>
      <c r="EFH53" s="27"/>
      <c r="EFI53" s="27"/>
      <c r="EFJ53" s="27"/>
      <c r="EFK53" s="27"/>
      <c r="EFL53" s="27"/>
      <c r="EFM53" s="27"/>
      <c r="EFN53" s="27"/>
      <c r="EFO53" s="27"/>
      <c r="EFP53" s="27"/>
      <c r="EFQ53" s="27"/>
      <c r="EFR53" s="27"/>
      <c r="EFS53" s="27"/>
      <c r="EFT53" s="27"/>
      <c r="EFU53" s="27"/>
      <c r="EFV53" s="27"/>
      <c r="EFW53" s="27"/>
      <c r="EFX53" s="27"/>
      <c r="EFY53" s="27"/>
      <c r="EFZ53" s="27"/>
      <c r="EGA53" s="27"/>
      <c r="EGB53" s="27"/>
      <c r="EGC53" s="27"/>
      <c r="EGD53" s="27"/>
      <c r="EGE53" s="27"/>
      <c r="EGF53" s="27"/>
      <c r="EGG53" s="27"/>
      <c r="EGH53" s="27"/>
      <c r="EGI53" s="27"/>
      <c r="EGJ53" s="27"/>
      <c r="EGK53" s="27"/>
      <c r="EGL53" s="27"/>
      <c r="EGM53" s="27"/>
      <c r="EGN53" s="27"/>
      <c r="EGO53" s="27"/>
      <c r="EGP53" s="27"/>
      <c r="EGQ53" s="27"/>
      <c r="EGR53" s="27"/>
      <c r="EGS53" s="27"/>
      <c r="EGT53" s="27"/>
      <c r="EGU53" s="27"/>
      <c r="EGV53" s="27"/>
      <c r="EGW53" s="27"/>
      <c r="EGX53" s="27"/>
      <c r="EGY53" s="27"/>
      <c r="EGZ53" s="27"/>
      <c r="EHA53" s="27"/>
      <c r="EHB53" s="27"/>
      <c r="EHC53" s="27"/>
      <c r="EHD53" s="27"/>
      <c r="EHE53" s="27"/>
      <c r="EHF53" s="27"/>
      <c r="EHG53" s="27"/>
      <c r="EHH53" s="27"/>
      <c r="EHI53" s="27"/>
      <c r="EHJ53" s="27"/>
      <c r="EHK53" s="27"/>
      <c r="EHL53" s="27"/>
      <c r="EHM53" s="27"/>
      <c r="EHN53" s="27"/>
      <c r="EHO53" s="27"/>
      <c r="EHP53" s="27"/>
      <c r="EHQ53" s="27"/>
      <c r="EHR53" s="27"/>
      <c r="EHS53" s="27"/>
      <c r="EHT53" s="27"/>
      <c r="EHU53" s="27"/>
      <c r="EHV53" s="27"/>
      <c r="EHW53" s="27"/>
      <c r="EHX53" s="27"/>
      <c r="EHY53" s="27"/>
      <c r="EHZ53" s="27"/>
      <c r="EIA53" s="27"/>
      <c r="EIB53" s="27"/>
      <c r="EIC53" s="27"/>
      <c r="EID53" s="27"/>
      <c r="EIE53" s="27"/>
      <c r="EIF53" s="27"/>
      <c r="EIG53" s="27"/>
      <c r="EIH53" s="27"/>
      <c r="EII53" s="27"/>
      <c r="EIJ53" s="27"/>
      <c r="EIK53" s="27"/>
      <c r="EIL53" s="27"/>
      <c r="EIM53" s="27"/>
      <c r="EIN53" s="27"/>
      <c r="EIO53" s="27"/>
      <c r="EIP53" s="27"/>
      <c r="EIQ53" s="27"/>
      <c r="EIR53" s="27"/>
      <c r="EIS53" s="27"/>
      <c r="EIT53" s="27"/>
      <c r="EIU53" s="27"/>
      <c r="EIV53" s="27"/>
      <c r="EIW53" s="27"/>
      <c r="EIX53" s="27"/>
      <c r="EIY53" s="27"/>
      <c r="EIZ53" s="27"/>
      <c r="EJA53" s="27"/>
      <c r="EJB53" s="27"/>
      <c r="EJC53" s="27"/>
      <c r="EJD53" s="27"/>
      <c r="EJE53" s="27"/>
      <c r="EJF53" s="27"/>
      <c r="EJG53" s="27"/>
      <c r="EJH53" s="27"/>
      <c r="EJI53" s="27"/>
      <c r="EJJ53" s="27"/>
      <c r="EJK53" s="27"/>
      <c r="EJL53" s="27"/>
      <c r="EJM53" s="27"/>
      <c r="EJN53" s="27"/>
      <c r="EJO53" s="27"/>
      <c r="EJP53" s="27"/>
      <c r="EJQ53" s="27"/>
      <c r="EJR53" s="27"/>
      <c r="EJS53" s="27"/>
      <c r="EJT53" s="27"/>
      <c r="EJU53" s="27"/>
      <c r="EJV53" s="27"/>
      <c r="EJW53" s="27"/>
      <c r="EJX53" s="27"/>
      <c r="EJY53" s="27"/>
      <c r="EJZ53" s="27"/>
      <c r="EKA53" s="27"/>
      <c r="EKB53" s="27"/>
      <c r="EKC53" s="27"/>
      <c r="EKD53" s="27"/>
      <c r="EKE53" s="27"/>
      <c r="EKF53" s="27"/>
      <c r="EKG53" s="27"/>
      <c r="EKH53" s="27"/>
      <c r="EKI53" s="27"/>
      <c r="EKJ53" s="27"/>
      <c r="EKK53" s="27"/>
      <c r="EKL53" s="27"/>
      <c r="EKM53" s="27"/>
      <c r="EKN53" s="27"/>
      <c r="EKO53" s="27"/>
      <c r="EKP53" s="27"/>
      <c r="EKQ53" s="27"/>
      <c r="EKR53" s="27"/>
      <c r="EKS53" s="27"/>
      <c r="EKT53" s="27"/>
      <c r="EKU53" s="27"/>
      <c r="EKV53" s="27"/>
      <c r="EKW53" s="27"/>
      <c r="EKX53" s="27"/>
      <c r="EKY53" s="27"/>
      <c r="EKZ53" s="27"/>
      <c r="ELA53" s="27"/>
      <c r="ELB53" s="27"/>
      <c r="ELC53" s="27"/>
      <c r="ELD53" s="27"/>
      <c r="ELE53" s="27"/>
      <c r="ELF53" s="27"/>
      <c r="ELG53" s="27"/>
      <c r="ELH53" s="27"/>
      <c r="ELI53" s="27"/>
      <c r="ELJ53" s="27"/>
      <c r="ELK53" s="27"/>
      <c r="ELL53" s="27"/>
      <c r="ELM53" s="27"/>
      <c r="ELN53" s="27"/>
      <c r="ELO53" s="27"/>
      <c r="ELP53" s="27"/>
      <c r="ELQ53" s="27"/>
      <c r="ELR53" s="27"/>
      <c r="ELS53" s="27"/>
      <c r="ELT53" s="27"/>
      <c r="ELU53" s="27"/>
      <c r="ELV53" s="27"/>
      <c r="ELW53" s="27"/>
      <c r="ELX53" s="27"/>
      <c r="ELY53" s="27"/>
      <c r="ELZ53" s="27"/>
      <c r="EMA53" s="27"/>
      <c r="EMB53" s="27"/>
      <c r="EMC53" s="27"/>
      <c r="EMD53" s="27"/>
      <c r="EME53" s="27"/>
      <c r="EMF53" s="27"/>
      <c r="EMG53" s="27"/>
      <c r="EMH53" s="27"/>
      <c r="EMI53" s="27"/>
      <c r="EMJ53" s="27"/>
      <c r="EMK53" s="27"/>
      <c r="EML53" s="27"/>
      <c r="EMM53" s="27"/>
      <c r="EMN53" s="27"/>
      <c r="EMO53" s="27"/>
      <c r="EMP53" s="27"/>
      <c r="EMQ53" s="27"/>
      <c r="EMR53" s="27"/>
      <c r="EMS53" s="27"/>
      <c r="EMT53" s="27"/>
      <c r="EMU53" s="27"/>
      <c r="EMV53" s="27"/>
      <c r="EMW53" s="27"/>
      <c r="EMX53" s="27"/>
      <c r="EMY53" s="27"/>
      <c r="EMZ53" s="27"/>
      <c r="ENA53" s="27"/>
      <c r="ENB53" s="27"/>
      <c r="ENC53" s="27"/>
      <c r="END53" s="27"/>
      <c r="ENE53" s="27"/>
      <c r="ENF53" s="27"/>
      <c r="ENG53" s="27"/>
      <c r="ENH53" s="27"/>
      <c r="ENI53" s="27"/>
      <c r="ENJ53" s="27"/>
      <c r="ENK53" s="27"/>
      <c r="ENL53" s="27"/>
      <c r="ENM53" s="27"/>
      <c r="ENN53" s="27"/>
      <c r="ENO53" s="27"/>
      <c r="ENP53" s="27"/>
      <c r="ENQ53" s="27"/>
      <c r="ENR53" s="27"/>
      <c r="ENS53" s="27"/>
      <c r="ENT53" s="27"/>
      <c r="ENU53" s="27"/>
      <c r="ENV53" s="27"/>
      <c r="ENW53" s="27"/>
      <c r="ENX53" s="27"/>
      <c r="ENY53" s="27"/>
      <c r="ENZ53" s="27"/>
      <c r="EOA53" s="27"/>
      <c r="EOB53" s="27"/>
      <c r="EOC53" s="27"/>
      <c r="EOD53" s="27"/>
      <c r="EOE53" s="27"/>
      <c r="EOF53" s="27"/>
      <c r="EOG53" s="27"/>
      <c r="EOH53" s="27"/>
      <c r="EOI53" s="27"/>
      <c r="EOJ53" s="27"/>
      <c r="EOK53" s="27"/>
      <c r="EOL53" s="27"/>
      <c r="EOM53" s="27"/>
      <c r="EON53" s="27"/>
      <c r="EOO53" s="27"/>
      <c r="EOP53" s="27"/>
      <c r="EOQ53" s="27"/>
      <c r="EOR53" s="27"/>
      <c r="EOS53" s="27"/>
      <c r="EOT53" s="27"/>
      <c r="EOU53" s="27"/>
      <c r="EOV53" s="27"/>
      <c r="EOW53" s="27"/>
      <c r="EOX53" s="27"/>
      <c r="EOY53" s="27"/>
      <c r="EOZ53" s="27"/>
      <c r="EPA53" s="27"/>
      <c r="EPB53" s="27"/>
      <c r="EPC53" s="27"/>
      <c r="EPD53" s="27"/>
      <c r="EPE53" s="27"/>
      <c r="EPF53" s="27"/>
      <c r="EPG53" s="27"/>
      <c r="EPH53" s="27"/>
      <c r="EPI53" s="27"/>
      <c r="EPJ53" s="27"/>
      <c r="EPK53" s="27"/>
      <c r="EPL53" s="27"/>
      <c r="EPM53" s="27"/>
      <c r="EPN53" s="27"/>
      <c r="EPO53" s="27"/>
      <c r="EPP53" s="27"/>
      <c r="EPQ53" s="27"/>
      <c r="EPR53" s="27"/>
      <c r="EPS53" s="27"/>
      <c r="EPT53" s="27"/>
      <c r="EPU53" s="27"/>
      <c r="EPV53" s="27"/>
      <c r="EPW53" s="27"/>
      <c r="EPX53" s="27"/>
      <c r="EPY53" s="27"/>
      <c r="EPZ53" s="27"/>
      <c r="EQA53" s="27"/>
      <c r="EQB53" s="27"/>
      <c r="EQC53" s="27"/>
      <c r="EQD53" s="27"/>
      <c r="EQE53" s="27"/>
      <c r="EQF53" s="27"/>
      <c r="EQG53" s="27"/>
      <c r="EQH53" s="27"/>
      <c r="EQI53" s="27"/>
      <c r="EQJ53" s="27"/>
      <c r="EQK53" s="27"/>
      <c r="EQL53" s="27"/>
      <c r="EQM53" s="27"/>
      <c r="EQN53" s="27"/>
      <c r="EQO53" s="27"/>
      <c r="EQP53" s="27"/>
      <c r="EQQ53" s="27"/>
      <c r="EQR53" s="27"/>
      <c r="EQS53" s="27"/>
      <c r="EQT53" s="27"/>
      <c r="EQU53" s="27"/>
      <c r="EQV53" s="27"/>
      <c r="EQW53" s="27"/>
      <c r="EQX53" s="27"/>
      <c r="EQY53" s="27"/>
      <c r="EQZ53" s="27"/>
      <c r="ERA53" s="27"/>
      <c r="ERB53" s="27"/>
      <c r="ERC53" s="27"/>
      <c r="ERD53" s="27"/>
      <c r="ERE53" s="27"/>
      <c r="ERF53" s="27"/>
      <c r="ERG53" s="27"/>
      <c r="ERH53" s="27"/>
      <c r="ERI53" s="27"/>
      <c r="ERJ53" s="27"/>
      <c r="ERK53" s="27"/>
      <c r="ERL53" s="27"/>
      <c r="ERM53" s="27"/>
      <c r="ERN53" s="27"/>
      <c r="ERO53" s="27"/>
      <c r="ERP53" s="27"/>
      <c r="ERQ53" s="27"/>
      <c r="ERR53" s="27"/>
      <c r="ERS53" s="27"/>
      <c r="ERT53" s="27"/>
      <c r="ERU53" s="27"/>
      <c r="ERV53" s="27"/>
      <c r="ERW53" s="27"/>
      <c r="ERX53" s="27"/>
      <c r="ERY53" s="27"/>
      <c r="ERZ53" s="27"/>
      <c r="ESA53" s="27"/>
      <c r="ESB53" s="27"/>
      <c r="ESC53" s="27"/>
      <c r="ESD53" s="27"/>
      <c r="ESE53" s="27"/>
      <c r="ESF53" s="27"/>
      <c r="ESG53" s="27"/>
      <c r="ESH53" s="27"/>
      <c r="ESI53" s="27"/>
      <c r="ESJ53" s="27"/>
      <c r="ESK53" s="27"/>
      <c r="ESL53" s="27"/>
      <c r="ESM53" s="27"/>
      <c r="ESN53" s="27"/>
      <c r="ESO53" s="27"/>
      <c r="ESP53" s="27"/>
      <c r="ESQ53" s="27"/>
      <c r="ESR53" s="27"/>
      <c r="ESS53" s="27"/>
      <c r="EST53" s="27"/>
      <c r="ESU53" s="27"/>
      <c r="ESV53" s="27"/>
      <c r="ESW53" s="27"/>
      <c r="ESX53" s="27"/>
      <c r="ESY53" s="27"/>
      <c r="ESZ53" s="27"/>
      <c r="ETA53" s="27"/>
      <c r="ETB53" s="27"/>
      <c r="ETC53" s="27"/>
      <c r="ETD53" s="27"/>
      <c r="ETE53" s="27"/>
      <c r="ETF53" s="27"/>
      <c r="ETG53" s="27"/>
      <c r="ETH53" s="27"/>
      <c r="ETI53" s="27"/>
      <c r="ETJ53" s="27"/>
      <c r="ETK53" s="27"/>
      <c r="ETL53" s="27"/>
      <c r="ETM53" s="27"/>
      <c r="ETN53" s="27"/>
      <c r="ETO53" s="27"/>
      <c r="ETP53" s="27"/>
      <c r="ETQ53" s="27"/>
      <c r="ETR53" s="27"/>
      <c r="ETS53" s="27"/>
      <c r="ETT53" s="27"/>
      <c r="ETU53" s="27"/>
      <c r="ETV53" s="27"/>
      <c r="ETW53" s="27"/>
      <c r="ETX53" s="27"/>
      <c r="ETY53" s="27"/>
      <c r="ETZ53" s="27"/>
      <c r="EUA53" s="27"/>
      <c r="EUB53" s="27"/>
      <c r="EUC53" s="27"/>
      <c r="EUD53" s="27"/>
      <c r="EUE53" s="27"/>
      <c r="EUF53" s="27"/>
      <c r="EUG53" s="27"/>
      <c r="EUH53" s="27"/>
      <c r="EUI53" s="27"/>
      <c r="EUJ53" s="27"/>
      <c r="EUK53" s="27"/>
      <c r="EUL53" s="27"/>
      <c r="EUM53" s="27"/>
      <c r="EUN53" s="27"/>
      <c r="EUO53" s="27"/>
      <c r="EUP53" s="27"/>
      <c r="EUQ53" s="27"/>
      <c r="EUR53" s="27"/>
      <c r="EUS53" s="27"/>
      <c r="EUT53" s="27"/>
      <c r="EUU53" s="27"/>
      <c r="EUV53" s="27"/>
      <c r="EUW53" s="27"/>
      <c r="EUX53" s="27"/>
      <c r="EUY53" s="27"/>
      <c r="EUZ53" s="27"/>
      <c r="EVA53" s="27"/>
      <c r="EVB53" s="27"/>
      <c r="EVC53" s="27"/>
      <c r="EVD53" s="27"/>
      <c r="EVE53" s="27"/>
      <c r="EVF53" s="27"/>
      <c r="EVG53" s="27"/>
      <c r="EVH53" s="27"/>
      <c r="EVI53" s="27"/>
      <c r="EVJ53" s="27"/>
      <c r="EVK53" s="27"/>
      <c r="EVL53" s="27"/>
      <c r="EVM53" s="27"/>
      <c r="EVN53" s="27"/>
      <c r="EVO53" s="27"/>
      <c r="EVP53" s="27"/>
      <c r="EVQ53" s="27"/>
      <c r="EVR53" s="27"/>
      <c r="EVS53" s="27"/>
      <c r="EVT53" s="27"/>
      <c r="EVU53" s="27"/>
      <c r="EVV53" s="27"/>
      <c r="EVW53" s="27"/>
      <c r="EVX53" s="27"/>
      <c r="EVY53" s="27"/>
      <c r="EVZ53" s="27"/>
      <c r="EWA53" s="27"/>
      <c r="EWB53" s="27"/>
      <c r="EWC53" s="27"/>
      <c r="EWD53" s="27"/>
      <c r="EWE53" s="27"/>
      <c r="EWF53" s="27"/>
      <c r="EWG53" s="27"/>
      <c r="EWH53" s="27"/>
      <c r="EWI53" s="27"/>
      <c r="EWJ53" s="27"/>
      <c r="EWK53" s="27"/>
      <c r="EWL53" s="27"/>
      <c r="EWM53" s="27"/>
      <c r="EWN53" s="27"/>
      <c r="EWO53" s="27"/>
      <c r="EWP53" s="27"/>
      <c r="EWQ53" s="27"/>
      <c r="EWR53" s="27"/>
      <c r="EWS53" s="27"/>
      <c r="EWT53" s="27"/>
      <c r="EWU53" s="27"/>
      <c r="EWV53" s="27"/>
      <c r="EWW53" s="27"/>
      <c r="EWX53" s="27"/>
      <c r="EWY53" s="27"/>
      <c r="EWZ53" s="27"/>
      <c r="EXA53" s="27"/>
      <c r="EXB53" s="27"/>
      <c r="EXC53" s="27"/>
      <c r="EXD53" s="27"/>
      <c r="EXE53" s="27"/>
      <c r="EXF53" s="27"/>
      <c r="EXG53" s="27"/>
      <c r="EXH53" s="27"/>
      <c r="EXI53" s="27"/>
      <c r="EXJ53" s="27"/>
      <c r="EXK53" s="27"/>
      <c r="EXL53" s="27"/>
      <c r="EXM53" s="27"/>
      <c r="EXN53" s="27"/>
      <c r="EXO53" s="27"/>
      <c r="EXP53" s="27"/>
      <c r="EXQ53" s="27"/>
      <c r="EXR53" s="27"/>
      <c r="EXS53" s="27"/>
      <c r="EXT53" s="27"/>
      <c r="EXU53" s="27"/>
      <c r="EXV53" s="27"/>
      <c r="EXW53" s="27"/>
      <c r="EXX53" s="27"/>
      <c r="EXY53" s="27"/>
      <c r="EXZ53" s="27"/>
      <c r="EYA53" s="27"/>
      <c r="EYB53" s="27"/>
      <c r="EYC53" s="27"/>
      <c r="EYD53" s="27"/>
      <c r="EYE53" s="27"/>
      <c r="EYF53" s="27"/>
      <c r="EYG53" s="27"/>
      <c r="EYH53" s="27"/>
      <c r="EYI53" s="27"/>
      <c r="EYJ53" s="27"/>
      <c r="EYK53" s="27"/>
      <c r="EYL53" s="27"/>
      <c r="EYM53" s="27"/>
      <c r="EYN53" s="27"/>
      <c r="EYO53" s="27"/>
      <c r="EYP53" s="27"/>
      <c r="EYQ53" s="27"/>
      <c r="EYR53" s="27"/>
      <c r="EYS53" s="27"/>
      <c r="EYT53" s="27"/>
      <c r="EYU53" s="27"/>
      <c r="EYV53" s="27"/>
      <c r="EYW53" s="27"/>
      <c r="EYX53" s="27"/>
      <c r="EYY53" s="27"/>
      <c r="EYZ53" s="27"/>
      <c r="EZA53" s="27"/>
      <c r="EZB53" s="27"/>
      <c r="EZC53" s="27"/>
      <c r="EZD53" s="27"/>
      <c r="EZE53" s="27"/>
      <c r="EZF53" s="27"/>
      <c r="EZG53" s="27"/>
      <c r="EZH53" s="27"/>
      <c r="EZI53" s="27"/>
      <c r="EZJ53" s="27"/>
      <c r="EZK53" s="27"/>
      <c r="EZL53" s="27"/>
      <c r="EZM53" s="27"/>
      <c r="EZN53" s="27"/>
      <c r="EZO53" s="27"/>
      <c r="EZP53" s="27"/>
      <c r="EZQ53" s="27"/>
      <c r="EZR53" s="27"/>
      <c r="EZS53" s="27"/>
      <c r="EZT53" s="27"/>
      <c r="EZU53" s="27"/>
      <c r="EZV53" s="27"/>
      <c r="EZW53" s="27"/>
      <c r="EZX53" s="27"/>
      <c r="EZY53" s="27"/>
      <c r="EZZ53" s="27"/>
      <c r="FAA53" s="27"/>
      <c r="FAB53" s="27"/>
      <c r="FAC53" s="27"/>
      <c r="FAD53" s="27"/>
      <c r="FAE53" s="27"/>
      <c r="FAF53" s="27"/>
      <c r="FAG53" s="27"/>
      <c r="FAH53" s="27"/>
      <c r="FAI53" s="27"/>
      <c r="FAJ53" s="27"/>
      <c r="FAK53" s="27"/>
      <c r="FAL53" s="27"/>
      <c r="FAM53" s="27"/>
      <c r="FAN53" s="27"/>
      <c r="FAO53" s="27"/>
      <c r="FAP53" s="27"/>
      <c r="FAQ53" s="27"/>
      <c r="FAR53" s="27"/>
      <c r="FAS53" s="27"/>
      <c r="FAT53" s="27"/>
      <c r="FAU53" s="27"/>
      <c r="FAV53" s="27"/>
      <c r="FAW53" s="27"/>
      <c r="FAX53" s="27"/>
      <c r="FAY53" s="27"/>
      <c r="FAZ53" s="27"/>
      <c r="FBA53" s="27"/>
      <c r="FBB53" s="27"/>
      <c r="FBC53" s="27"/>
      <c r="FBD53" s="27"/>
      <c r="FBE53" s="27"/>
      <c r="FBF53" s="27"/>
      <c r="FBG53" s="27"/>
      <c r="FBH53" s="27"/>
      <c r="FBI53" s="27"/>
      <c r="FBJ53" s="27"/>
      <c r="FBK53" s="27"/>
      <c r="FBL53" s="27"/>
      <c r="FBM53" s="27"/>
      <c r="FBN53" s="27"/>
      <c r="FBO53" s="27"/>
      <c r="FBP53" s="27"/>
      <c r="FBQ53" s="27"/>
      <c r="FBR53" s="27"/>
      <c r="FBS53" s="27"/>
      <c r="FBT53" s="27"/>
      <c r="FBU53" s="27"/>
      <c r="FBV53" s="27"/>
      <c r="FBW53" s="27"/>
      <c r="FBX53" s="27"/>
      <c r="FBY53" s="27"/>
      <c r="FBZ53" s="27"/>
      <c r="FCA53" s="27"/>
      <c r="FCB53" s="27"/>
      <c r="FCC53" s="27"/>
      <c r="FCD53" s="27"/>
      <c r="FCE53" s="27"/>
      <c r="FCF53" s="27"/>
      <c r="FCG53" s="27"/>
      <c r="FCH53" s="27"/>
      <c r="FCI53" s="27"/>
      <c r="FCJ53" s="27"/>
      <c r="FCK53" s="27"/>
      <c r="FCL53" s="27"/>
      <c r="FCM53" s="27"/>
      <c r="FCN53" s="27"/>
      <c r="FCO53" s="27"/>
      <c r="FCP53" s="27"/>
      <c r="FCQ53" s="27"/>
      <c r="FCR53" s="27"/>
      <c r="FCS53" s="27"/>
      <c r="FCT53" s="27"/>
      <c r="FCU53" s="27"/>
      <c r="FCV53" s="27"/>
      <c r="FCW53" s="27"/>
      <c r="FCX53" s="27"/>
      <c r="FCY53" s="27"/>
      <c r="FCZ53" s="27"/>
      <c r="FDA53" s="27"/>
      <c r="FDB53" s="27"/>
      <c r="FDC53" s="27"/>
      <c r="FDD53" s="27"/>
      <c r="FDE53" s="27"/>
      <c r="FDF53" s="27"/>
      <c r="FDG53" s="27"/>
      <c r="FDH53" s="27"/>
      <c r="FDI53" s="27"/>
      <c r="FDJ53" s="27"/>
      <c r="FDK53" s="27"/>
      <c r="FDL53" s="27"/>
      <c r="FDM53" s="27"/>
      <c r="FDN53" s="27"/>
      <c r="FDO53" s="27"/>
      <c r="FDP53" s="27"/>
      <c r="FDQ53" s="27"/>
      <c r="FDR53" s="27"/>
      <c r="FDS53" s="27"/>
      <c r="FDT53" s="27"/>
      <c r="FDU53" s="27"/>
      <c r="FDV53" s="27"/>
      <c r="FDW53" s="27"/>
      <c r="FDX53" s="27"/>
      <c r="FDY53" s="27"/>
      <c r="FDZ53" s="27"/>
      <c r="FEA53" s="27"/>
      <c r="FEB53" s="27"/>
      <c r="FEC53" s="27"/>
      <c r="FED53" s="27"/>
      <c r="FEE53" s="27"/>
      <c r="FEF53" s="27"/>
      <c r="FEG53" s="27"/>
      <c r="FEH53" s="27"/>
      <c r="FEI53" s="27"/>
      <c r="FEJ53" s="27"/>
      <c r="FEK53" s="27"/>
      <c r="FEL53" s="27"/>
      <c r="FEM53" s="27"/>
      <c r="FEN53" s="27"/>
      <c r="FEO53" s="27"/>
      <c r="FEP53" s="27"/>
      <c r="FEQ53" s="27"/>
      <c r="FER53" s="27"/>
      <c r="FES53" s="27"/>
      <c r="FET53" s="27"/>
      <c r="FEU53" s="27"/>
      <c r="FEV53" s="27"/>
      <c r="FEW53" s="27"/>
      <c r="FEX53" s="27"/>
      <c r="FEY53" s="27"/>
      <c r="FEZ53" s="27"/>
      <c r="FFA53" s="27"/>
      <c r="FFB53" s="27"/>
      <c r="FFC53" s="27"/>
      <c r="FFD53" s="27"/>
      <c r="FFE53" s="27"/>
      <c r="FFF53" s="27"/>
      <c r="FFG53" s="27"/>
      <c r="FFH53" s="27"/>
      <c r="FFI53" s="27"/>
      <c r="FFJ53" s="27"/>
      <c r="FFK53" s="27"/>
      <c r="FFL53" s="27"/>
      <c r="FFM53" s="27"/>
      <c r="FFN53" s="27"/>
      <c r="FFO53" s="27"/>
      <c r="FFP53" s="27"/>
      <c r="FFQ53" s="27"/>
      <c r="FFR53" s="27"/>
      <c r="FFS53" s="27"/>
      <c r="FFT53" s="27"/>
      <c r="FFU53" s="27"/>
      <c r="FFV53" s="27"/>
      <c r="FFW53" s="27"/>
      <c r="FFX53" s="27"/>
      <c r="FFY53" s="27"/>
      <c r="FFZ53" s="27"/>
      <c r="FGA53" s="27"/>
      <c r="FGB53" s="27"/>
      <c r="FGC53" s="27"/>
      <c r="FGD53" s="27"/>
      <c r="FGE53" s="27"/>
      <c r="FGF53" s="27"/>
      <c r="FGG53" s="27"/>
      <c r="FGH53" s="27"/>
      <c r="FGI53" s="27"/>
      <c r="FGJ53" s="27"/>
      <c r="FGK53" s="27"/>
      <c r="FGL53" s="27"/>
      <c r="FGM53" s="27"/>
      <c r="FGN53" s="27"/>
      <c r="FGO53" s="27"/>
      <c r="FGP53" s="27"/>
      <c r="FGQ53" s="27"/>
      <c r="FGR53" s="27"/>
      <c r="FGS53" s="27"/>
      <c r="FGT53" s="27"/>
      <c r="FGU53" s="27"/>
      <c r="FGV53" s="27"/>
      <c r="FGW53" s="27"/>
      <c r="FGX53" s="27"/>
      <c r="FGY53" s="27"/>
      <c r="FGZ53" s="27"/>
      <c r="FHA53" s="27"/>
      <c r="FHB53" s="27"/>
      <c r="FHC53" s="27"/>
      <c r="FHD53" s="27"/>
      <c r="FHE53" s="27"/>
      <c r="FHF53" s="27"/>
      <c r="FHG53" s="27"/>
      <c r="FHH53" s="27"/>
      <c r="FHI53" s="27"/>
      <c r="FHJ53" s="27"/>
      <c r="FHK53" s="27"/>
      <c r="FHL53" s="27"/>
      <c r="FHM53" s="27"/>
      <c r="FHN53" s="27"/>
      <c r="FHO53" s="27"/>
      <c r="FHP53" s="27"/>
      <c r="FHQ53" s="27"/>
      <c r="FHR53" s="27"/>
      <c r="FHS53" s="27"/>
      <c r="FHT53" s="27"/>
      <c r="FHU53" s="27"/>
      <c r="FHV53" s="27"/>
      <c r="FHW53" s="27"/>
      <c r="FHX53" s="27"/>
      <c r="FHY53" s="27"/>
      <c r="FHZ53" s="27"/>
      <c r="FIA53" s="27"/>
      <c r="FIB53" s="27"/>
      <c r="FIC53" s="27"/>
      <c r="FID53" s="27"/>
      <c r="FIE53" s="27"/>
      <c r="FIF53" s="27"/>
      <c r="FIG53" s="27"/>
      <c r="FIH53" s="27"/>
      <c r="FII53" s="27"/>
      <c r="FIJ53" s="27"/>
      <c r="FIK53" s="27"/>
      <c r="FIL53" s="27"/>
      <c r="FIM53" s="27"/>
      <c r="FIN53" s="27"/>
      <c r="FIO53" s="27"/>
      <c r="FIP53" s="27"/>
      <c r="FIQ53" s="27"/>
      <c r="FIR53" s="27"/>
      <c r="FIS53" s="27"/>
      <c r="FIT53" s="27"/>
      <c r="FIU53" s="27"/>
      <c r="FIV53" s="27"/>
      <c r="FIW53" s="27"/>
      <c r="FIX53" s="27"/>
      <c r="FIY53" s="27"/>
      <c r="FIZ53" s="27"/>
      <c r="FJA53" s="27"/>
      <c r="FJB53" s="27"/>
      <c r="FJC53" s="27"/>
      <c r="FJD53" s="27"/>
      <c r="FJE53" s="27"/>
      <c r="FJF53" s="27"/>
      <c r="FJG53" s="27"/>
      <c r="FJH53" s="27"/>
      <c r="FJI53" s="27"/>
      <c r="FJJ53" s="27"/>
      <c r="FJK53" s="27"/>
      <c r="FJL53" s="27"/>
      <c r="FJM53" s="27"/>
      <c r="FJN53" s="27"/>
      <c r="FJO53" s="27"/>
      <c r="FJP53" s="27"/>
      <c r="FJQ53" s="27"/>
      <c r="FJR53" s="27"/>
      <c r="FJS53" s="27"/>
      <c r="FJT53" s="27"/>
      <c r="FJU53" s="27"/>
      <c r="FJV53" s="27"/>
      <c r="FJW53" s="27"/>
      <c r="FJX53" s="27"/>
      <c r="FJY53" s="27"/>
      <c r="FJZ53" s="27"/>
      <c r="FKA53" s="27"/>
      <c r="FKB53" s="27"/>
      <c r="FKC53" s="27"/>
      <c r="FKD53" s="27"/>
      <c r="FKE53" s="27"/>
      <c r="FKF53" s="27"/>
      <c r="FKG53" s="27"/>
      <c r="FKH53" s="27"/>
      <c r="FKI53" s="27"/>
      <c r="FKJ53" s="27"/>
      <c r="FKK53" s="27"/>
      <c r="FKL53" s="27"/>
      <c r="FKM53" s="27"/>
      <c r="FKN53" s="27"/>
      <c r="FKO53" s="27"/>
      <c r="FKP53" s="27"/>
      <c r="FKQ53" s="27"/>
      <c r="FKR53" s="27"/>
      <c r="FKS53" s="27"/>
      <c r="FKT53" s="27"/>
      <c r="FKU53" s="27"/>
      <c r="FKV53" s="27"/>
      <c r="FKW53" s="27"/>
      <c r="FKX53" s="27"/>
      <c r="FKY53" s="27"/>
      <c r="FKZ53" s="27"/>
      <c r="FLA53" s="27"/>
      <c r="FLB53" s="27"/>
      <c r="FLC53" s="27"/>
      <c r="FLD53" s="27"/>
      <c r="FLE53" s="27"/>
      <c r="FLF53" s="27"/>
      <c r="FLG53" s="27"/>
      <c r="FLH53" s="27"/>
      <c r="FLI53" s="27"/>
      <c r="FLJ53" s="27"/>
      <c r="FLK53" s="27"/>
      <c r="FLL53" s="27"/>
      <c r="FLM53" s="27"/>
      <c r="FLN53" s="27"/>
      <c r="FLO53" s="27"/>
      <c r="FLP53" s="27"/>
      <c r="FLQ53" s="27"/>
      <c r="FLR53" s="27"/>
      <c r="FLS53" s="27"/>
      <c r="FLT53" s="27"/>
      <c r="FLU53" s="27"/>
      <c r="FLV53" s="27"/>
      <c r="FLW53" s="27"/>
      <c r="FLX53" s="27"/>
      <c r="FLY53" s="27"/>
      <c r="FLZ53" s="27"/>
      <c r="FMA53" s="27"/>
      <c r="FMB53" s="27"/>
      <c r="FMC53" s="27"/>
      <c r="FMD53" s="27"/>
      <c r="FME53" s="27"/>
      <c r="FMF53" s="27"/>
      <c r="FMG53" s="27"/>
      <c r="FMH53" s="27"/>
      <c r="FMI53" s="27"/>
      <c r="FMJ53" s="27"/>
      <c r="FMK53" s="27"/>
      <c r="FML53" s="27"/>
      <c r="FMM53" s="27"/>
      <c r="FMN53" s="27"/>
      <c r="FMO53" s="27"/>
      <c r="FMP53" s="27"/>
      <c r="FMQ53" s="27"/>
      <c r="FMR53" s="27"/>
      <c r="FMS53" s="27"/>
      <c r="FMT53" s="27"/>
      <c r="FMU53" s="27"/>
      <c r="FMV53" s="27"/>
      <c r="FMW53" s="27"/>
      <c r="FMX53" s="27"/>
      <c r="FMY53" s="27"/>
      <c r="FMZ53" s="27"/>
      <c r="FNA53" s="27"/>
      <c r="FNB53" s="27"/>
      <c r="FNC53" s="27"/>
      <c r="FND53" s="27"/>
      <c r="FNE53" s="27"/>
      <c r="FNF53" s="27"/>
      <c r="FNG53" s="27"/>
      <c r="FNH53" s="27"/>
      <c r="FNI53" s="27"/>
      <c r="FNJ53" s="27"/>
      <c r="FNK53" s="27"/>
      <c r="FNL53" s="27"/>
      <c r="FNM53" s="27"/>
      <c r="FNN53" s="27"/>
      <c r="FNO53" s="27"/>
      <c r="FNP53" s="27"/>
      <c r="FNQ53" s="27"/>
      <c r="FNR53" s="27"/>
      <c r="FNS53" s="27"/>
      <c r="FNT53" s="27"/>
      <c r="FNU53" s="27"/>
      <c r="FNV53" s="27"/>
      <c r="FNW53" s="27"/>
      <c r="FNX53" s="27"/>
      <c r="FNY53" s="27"/>
      <c r="FNZ53" s="27"/>
      <c r="FOA53" s="27"/>
      <c r="FOB53" s="27"/>
      <c r="FOC53" s="27"/>
      <c r="FOD53" s="27"/>
      <c r="FOE53" s="27"/>
      <c r="FOF53" s="27"/>
      <c r="FOG53" s="27"/>
      <c r="FOH53" s="27"/>
      <c r="FOI53" s="27"/>
      <c r="FOJ53" s="27"/>
      <c r="FOK53" s="27"/>
      <c r="FOL53" s="27"/>
      <c r="FOM53" s="27"/>
      <c r="FON53" s="27"/>
      <c r="FOO53" s="27"/>
      <c r="FOP53" s="27"/>
      <c r="FOQ53" s="27"/>
      <c r="FOR53" s="27"/>
      <c r="FOS53" s="27"/>
      <c r="FOT53" s="27"/>
      <c r="FOU53" s="27"/>
      <c r="FOV53" s="27"/>
      <c r="FOW53" s="27"/>
      <c r="FOX53" s="27"/>
      <c r="FOY53" s="27"/>
      <c r="FOZ53" s="27"/>
      <c r="FPA53" s="27"/>
      <c r="FPB53" s="27"/>
      <c r="FPC53" s="27"/>
      <c r="FPD53" s="27"/>
      <c r="FPE53" s="27"/>
      <c r="FPF53" s="27"/>
      <c r="FPG53" s="27"/>
      <c r="FPH53" s="27"/>
      <c r="FPI53" s="27"/>
      <c r="FPJ53" s="27"/>
      <c r="FPK53" s="27"/>
      <c r="FPL53" s="27"/>
      <c r="FPM53" s="27"/>
      <c r="FPN53" s="27"/>
      <c r="FPO53" s="27"/>
      <c r="FPP53" s="27"/>
      <c r="FPQ53" s="27"/>
      <c r="FPR53" s="27"/>
      <c r="FPS53" s="27"/>
      <c r="FPT53" s="27"/>
      <c r="FPU53" s="27"/>
      <c r="FPV53" s="27"/>
      <c r="FPW53" s="27"/>
      <c r="FPX53" s="27"/>
      <c r="FPY53" s="27"/>
      <c r="FPZ53" s="27"/>
      <c r="FQA53" s="27"/>
      <c r="FQB53" s="27"/>
      <c r="FQC53" s="27"/>
      <c r="FQD53" s="27"/>
      <c r="FQE53" s="27"/>
      <c r="FQF53" s="27"/>
      <c r="FQG53" s="27"/>
      <c r="FQH53" s="27"/>
      <c r="FQI53" s="27"/>
      <c r="FQJ53" s="27"/>
      <c r="FQK53" s="27"/>
      <c r="FQL53" s="27"/>
      <c r="FQM53" s="27"/>
      <c r="FQN53" s="27"/>
      <c r="FQO53" s="27"/>
      <c r="FQP53" s="27"/>
      <c r="FQQ53" s="27"/>
      <c r="FQR53" s="27"/>
      <c r="FQS53" s="27"/>
      <c r="FQT53" s="27"/>
      <c r="FQU53" s="27"/>
      <c r="FQV53" s="27"/>
      <c r="FQW53" s="27"/>
      <c r="FQX53" s="27"/>
      <c r="FQY53" s="27"/>
      <c r="FQZ53" s="27"/>
      <c r="FRA53" s="27"/>
      <c r="FRB53" s="27"/>
      <c r="FRC53" s="27"/>
      <c r="FRD53" s="27"/>
      <c r="FRE53" s="27"/>
      <c r="FRF53" s="27"/>
      <c r="FRG53" s="27"/>
      <c r="FRH53" s="27"/>
      <c r="FRI53" s="27"/>
      <c r="FRJ53" s="27"/>
      <c r="FRK53" s="27"/>
      <c r="FRL53" s="27"/>
      <c r="FRM53" s="27"/>
      <c r="FRN53" s="27"/>
      <c r="FRO53" s="27"/>
      <c r="FRP53" s="27"/>
      <c r="FRQ53" s="27"/>
      <c r="FRR53" s="27"/>
      <c r="FRS53" s="27"/>
      <c r="FRT53" s="27"/>
      <c r="FRU53" s="27"/>
      <c r="FRV53" s="27"/>
      <c r="FRW53" s="27"/>
      <c r="FRX53" s="27"/>
      <c r="FRY53" s="27"/>
      <c r="FRZ53" s="27"/>
      <c r="FSA53" s="27"/>
      <c r="FSB53" s="27"/>
      <c r="FSC53" s="27"/>
      <c r="FSD53" s="27"/>
      <c r="FSE53" s="27"/>
      <c r="FSF53" s="27"/>
      <c r="FSG53" s="27"/>
      <c r="FSH53" s="27"/>
      <c r="FSI53" s="27"/>
      <c r="FSJ53" s="27"/>
      <c r="FSK53" s="27"/>
      <c r="FSL53" s="27"/>
      <c r="FSM53" s="27"/>
      <c r="FSN53" s="27"/>
      <c r="FSO53" s="27"/>
      <c r="FSP53" s="27"/>
      <c r="FSQ53" s="27"/>
      <c r="FSR53" s="27"/>
      <c r="FSS53" s="27"/>
      <c r="FST53" s="27"/>
      <c r="FSU53" s="27"/>
      <c r="FSV53" s="27"/>
      <c r="FSW53" s="27"/>
      <c r="FSX53" s="27"/>
      <c r="FSY53" s="27"/>
      <c r="FSZ53" s="27"/>
      <c r="FTA53" s="27"/>
      <c r="FTB53" s="27"/>
      <c r="FTC53" s="27"/>
      <c r="FTD53" s="27"/>
      <c r="FTE53" s="27"/>
      <c r="FTF53" s="27"/>
      <c r="FTG53" s="27"/>
      <c r="FTH53" s="27"/>
      <c r="FTI53" s="27"/>
      <c r="FTJ53" s="27"/>
      <c r="FTK53" s="27"/>
      <c r="FTL53" s="27"/>
      <c r="FTM53" s="27"/>
      <c r="FTN53" s="27"/>
      <c r="FTO53" s="27"/>
      <c r="FTP53" s="27"/>
      <c r="FTQ53" s="27"/>
      <c r="FTR53" s="27"/>
      <c r="FTS53" s="27"/>
      <c r="FTT53" s="27"/>
      <c r="FTU53" s="27"/>
      <c r="FTV53" s="27"/>
      <c r="FTW53" s="27"/>
      <c r="FTX53" s="27"/>
      <c r="FTY53" s="27"/>
      <c r="FTZ53" s="27"/>
      <c r="FUA53" s="27"/>
      <c r="FUB53" s="27"/>
      <c r="FUC53" s="27"/>
      <c r="FUD53" s="27"/>
      <c r="FUE53" s="27"/>
      <c r="FUF53" s="27"/>
      <c r="FUG53" s="27"/>
      <c r="FUH53" s="27"/>
      <c r="FUI53" s="27"/>
      <c r="FUJ53" s="27"/>
      <c r="FUK53" s="27"/>
      <c r="FUL53" s="27"/>
      <c r="FUM53" s="27"/>
      <c r="FUN53" s="27"/>
      <c r="FUO53" s="27"/>
      <c r="FUP53" s="27"/>
      <c r="FUQ53" s="27"/>
      <c r="FUR53" s="27"/>
      <c r="FUS53" s="27"/>
      <c r="FUT53" s="27"/>
      <c r="FUU53" s="27"/>
      <c r="FUV53" s="27"/>
      <c r="FUW53" s="27"/>
      <c r="FUX53" s="27"/>
      <c r="FUY53" s="27"/>
      <c r="FUZ53" s="27"/>
      <c r="FVA53" s="27"/>
      <c r="FVB53" s="27"/>
      <c r="FVC53" s="27"/>
      <c r="FVD53" s="27"/>
      <c r="FVE53" s="27"/>
      <c r="FVF53" s="27"/>
      <c r="FVG53" s="27"/>
      <c r="FVH53" s="27"/>
      <c r="FVI53" s="27"/>
      <c r="FVJ53" s="27"/>
      <c r="FVK53" s="27"/>
      <c r="FVL53" s="27"/>
      <c r="FVM53" s="27"/>
      <c r="FVN53" s="27"/>
      <c r="FVO53" s="27"/>
      <c r="FVP53" s="27"/>
      <c r="FVQ53" s="27"/>
      <c r="FVR53" s="27"/>
      <c r="FVS53" s="27"/>
      <c r="FVT53" s="27"/>
      <c r="FVU53" s="27"/>
      <c r="FVV53" s="27"/>
      <c r="FVW53" s="27"/>
      <c r="FVX53" s="27"/>
      <c r="FVY53" s="27"/>
      <c r="FVZ53" s="27"/>
      <c r="FWA53" s="27"/>
      <c r="FWB53" s="27"/>
      <c r="FWC53" s="27"/>
      <c r="FWD53" s="27"/>
      <c r="FWE53" s="27"/>
      <c r="FWF53" s="27"/>
      <c r="FWG53" s="27"/>
      <c r="FWH53" s="27"/>
      <c r="FWI53" s="27"/>
      <c r="FWJ53" s="27"/>
      <c r="FWK53" s="27"/>
      <c r="FWL53" s="27"/>
      <c r="FWM53" s="27"/>
      <c r="FWN53" s="27"/>
      <c r="FWO53" s="27"/>
      <c r="FWP53" s="27"/>
      <c r="FWQ53" s="27"/>
      <c r="FWR53" s="27"/>
      <c r="FWS53" s="27"/>
      <c r="FWT53" s="27"/>
      <c r="FWU53" s="27"/>
      <c r="FWV53" s="27"/>
      <c r="FWW53" s="27"/>
      <c r="FWX53" s="27"/>
      <c r="FWY53" s="27"/>
      <c r="FWZ53" s="27"/>
      <c r="FXA53" s="27"/>
      <c r="FXB53" s="27"/>
      <c r="FXC53" s="27"/>
      <c r="FXD53" s="27"/>
      <c r="FXE53" s="27"/>
      <c r="FXF53" s="27"/>
      <c r="FXG53" s="27"/>
      <c r="FXH53" s="27"/>
      <c r="FXI53" s="27"/>
      <c r="FXJ53" s="27"/>
      <c r="FXK53" s="27"/>
      <c r="FXL53" s="27"/>
      <c r="FXM53" s="27"/>
      <c r="FXN53" s="27"/>
      <c r="FXO53" s="27"/>
      <c r="FXP53" s="27"/>
      <c r="FXQ53" s="27"/>
      <c r="FXR53" s="27"/>
      <c r="FXS53" s="27"/>
      <c r="FXT53" s="27"/>
      <c r="FXU53" s="27"/>
      <c r="FXV53" s="27"/>
      <c r="FXW53" s="27"/>
      <c r="FXX53" s="27"/>
      <c r="FXY53" s="27"/>
      <c r="FXZ53" s="27"/>
      <c r="FYA53" s="27"/>
      <c r="FYB53" s="27"/>
      <c r="FYC53" s="27"/>
      <c r="FYD53" s="27"/>
      <c r="FYE53" s="27"/>
      <c r="FYF53" s="27"/>
      <c r="FYG53" s="27"/>
      <c r="FYH53" s="27"/>
      <c r="FYI53" s="27"/>
      <c r="FYJ53" s="27"/>
      <c r="FYK53" s="27"/>
      <c r="FYL53" s="27"/>
      <c r="FYM53" s="27"/>
      <c r="FYN53" s="27"/>
      <c r="FYO53" s="27"/>
      <c r="FYP53" s="27"/>
      <c r="FYQ53" s="27"/>
      <c r="FYR53" s="27"/>
      <c r="FYS53" s="27"/>
      <c r="FYT53" s="27"/>
      <c r="FYU53" s="27"/>
      <c r="FYV53" s="27"/>
      <c r="FYW53" s="27"/>
      <c r="FYX53" s="27"/>
      <c r="FYY53" s="27"/>
      <c r="FYZ53" s="27"/>
      <c r="FZA53" s="27"/>
      <c r="FZB53" s="27"/>
      <c r="FZC53" s="27"/>
      <c r="FZD53" s="27"/>
      <c r="FZE53" s="27"/>
      <c r="FZF53" s="27"/>
      <c r="FZG53" s="27"/>
      <c r="FZH53" s="27"/>
      <c r="FZI53" s="27"/>
      <c r="FZJ53" s="27"/>
      <c r="FZK53" s="27"/>
      <c r="FZL53" s="27"/>
      <c r="FZM53" s="27"/>
      <c r="FZN53" s="27"/>
      <c r="FZO53" s="27"/>
      <c r="FZP53" s="27"/>
      <c r="FZQ53" s="27"/>
      <c r="FZR53" s="27"/>
      <c r="FZS53" s="27"/>
      <c r="FZT53" s="27"/>
      <c r="FZU53" s="27"/>
      <c r="FZV53" s="27"/>
      <c r="FZW53" s="27"/>
      <c r="FZX53" s="27"/>
      <c r="FZY53" s="27"/>
      <c r="FZZ53" s="27"/>
      <c r="GAA53" s="27"/>
      <c r="GAB53" s="27"/>
      <c r="GAC53" s="27"/>
      <c r="GAD53" s="27"/>
      <c r="GAE53" s="27"/>
      <c r="GAF53" s="27"/>
      <c r="GAG53" s="27"/>
      <c r="GAH53" s="27"/>
      <c r="GAI53" s="27"/>
      <c r="GAJ53" s="27"/>
      <c r="GAK53" s="27"/>
      <c r="GAL53" s="27"/>
      <c r="GAM53" s="27"/>
      <c r="GAN53" s="27"/>
      <c r="GAO53" s="27"/>
      <c r="GAP53" s="27"/>
      <c r="GAQ53" s="27"/>
      <c r="GAR53" s="27"/>
      <c r="GAS53" s="27"/>
      <c r="GAT53" s="27"/>
      <c r="GAU53" s="27"/>
      <c r="GAV53" s="27"/>
      <c r="GAW53" s="27"/>
      <c r="GAX53" s="27"/>
      <c r="GAY53" s="27"/>
      <c r="GAZ53" s="27"/>
      <c r="GBA53" s="27"/>
      <c r="GBB53" s="27"/>
      <c r="GBC53" s="27"/>
      <c r="GBD53" s="27"/>
      <c r="GBE53" s="27"/>
      <c r="GBF53" s="27"/>
      <c r="GBG53" s="27"/>
      <c r="GBH53" s="27"/>
      <c r="GBI53" s="27"/>
      <c r="GBJ53" s="27"/>
      <c r="GBK53" s="27"/>
      <c r="GBL53" s="27"/>
      <c r="GBM53" s="27"/>
      <c r="GBN53" s="27"/>
      <c r="GBO53" s="27"/>
      <c r="GBP53" s="27"/>
      <c r="GBQ53" s="27"/>
      <c r="GBR53" s="27"/>
      <c r="GBS53" s="27"/>
      <c r="GBT53" s="27"/>
      <c r="GBU53" s="27"/>
      <c r="GBV53" s="27"/>
      <c r="GBW53" s="27"/>
      <c r="GBX53" s="27"/>
      <c r="GBY53" s="27"/>
      <c r="GBZ53" s="27"/>
      <c r="GCA53" s="27"/>
      <c r="GCB53" s="27"/>
      <c r="GCC53" s="27"/>
      <c r="GCD53" s="27"/>
      <c r="GCE53" s="27"/>
      <c r="GCF53" s="27"/>
      <c r="GCG53" s="27"/>
      <c r="GCH53" s="27"/>
      <c r="GCI53" s="27"/>
      <c r="GCJ53" s="27"/>
      <c r="GCK53" s="27"/>
      <c r="GCL53" s="27"/>
      <c r="GCM53" s="27"/>
      <c r="GCN53" s="27"/>
      <c r="GCO53" s="27"/>
      <c r="GCP53" s="27"/>
      <c r="GCQ53" s="27"/>
      <c r="GCR53" s="27"/>
      <c r="GCS53" s="27"/>
      <c r="GCT53" s="27"/>
      <c r="GCU53" s="27"/>
      <c r="GCV53" s="27"/>
      <c r="GCW53" s="27"/>
      <c r="GCX53" s="27"/>
      <c r="GCY53" s="27"/>
      <c r="GCZ53" s="27"/>
      <c r="GDA53" s="27"/>
      <c r="GDB53" s="27"/>
      <c r="GDC53" s="27"/>
      <c r="GDD53" s="27"/>
      <c r="GDE53" s="27"/>
      <c r="GDF53" s="27"/>
      <c r="GDG53" s="27"/>
      <c r="GDH53" s="27"/>
      <c r="GDI53" s="27"/>
      <c r="GDJ53" s="27"/>
      <c r="GDK53" s="27"/>
      <c r="GDL53" s="27"/>
      <c r="GDM53" s="27"/>
      <c r="GDN53" s="27"/>
      <c r="GDO53" s="27"/>
      <c r="GDP53" s="27"/>
      <c r="GDQ53" s="27"/>
      <c r="GDR53" s="27"/>
      <c r="GDS53" s="27"/>
      <c r="GDT53" s="27"/>
      <c r="GDU53" s="27"/>
      <c r="GDV53" s="27"/>
      <c r="GDW53" s="27"/>
      <c r="GDX53" s="27"/>
      <c r="GDY53" s="27"/>
      <c r="GDZ53" s="27"/>
      <c r="GEA53" s="27"/>
      <c r="GEB53" s="27"/>
      <c r="GEC53" s="27"/>
      <c r="GED53" s="27"/>
      <c r="GEE53" s="27"/>
      <c r="GEF53" s="27"/>
      <c r="GEG53" s="27"/>
      <c r="GEH53" s="27"/>
      <c r="GEI53" s="27"/>
      <c r="GEJ53" s="27"/>
      <c r="GEK53" s="27"/>
      <c r="GEL53" s="27"/>
      <c r="GEM53" s="27"/>
      <c r="GEN53" s="27"/>
      <c r="GEO53" s="27"/>
      <c r="GEP53" s="27"/>
      <c r="GEQ53" s="27"/>
      <c r="GER53" s="27"/>
      <c r="GES53" s="27"/>
      <c r="GET53" s="27"/>
      <c r="GEU53" s="27"/>
      <c r="GEV53" s="27"/>
      <c r="GEW53" s="27"/>
      <c r="GEX53" s="27"/>
      <c r="GEY53" s="27"/>
      <c r="GEZ53" s="27"/>
      <c r="GFA53" s="27"/>
      <c r="GFB53" s="27"/>
      <c r="GFC53" s="27"/>
      <c r="GFD53" s="27"/>
      <c r="GFE53" s="27"/>
      <c r="GFF53" s="27"/>
      <c r="GFG53" s="27"/>
      <c r="GFH53" s="27"/>
      <c r="GFI53" s="27"/>
      <c r="GFJ53" s="27"/>
      <c r="GFK53" s="27"/>
      <c r="GFL53" s="27"/>
      <c r="GFM53" s="27"/>
      <c r="GFN53" s="27"/>
      <c r="GFO53" s="27"/>
      <c r="GFP53" s="27"/>
      <c r="GFQ53" s="27"/>
      <c r="GFR53" s="27"/>
      <c r="GFS53" s="27"/>
      <c r="GFT53" s="27"/>
      <c r="GFU53" s="27"/>
      <c r="GFV53" s="27"/>
      <c r="GFW53" s="27"/>
      <c r="GFX53" s="27"/>
      <c r="GFY53" s="27"/>
      <c r="GFZ53" s="27"/>
      <c r="GGA53" s="27"/>
      <c r="GGB53" s="27"/>
      <c r="GGC53" s="27"/>
      <c r="GGD53" s="27"/>
      <c r="GGE53" s="27"/>
      <c r="GGF53" s="27"/>
      <c r="GGG53" s="27"/>
      <c r="GGH53" s="27"/>
      <c r="GGI53" s="27"/>
      <c r="GGJ53" s="27"/>
      <c r="GGK53" s="27"/>
      <c r="GGL53" s="27"/>
      <c r="GGM53" s="27"/>
      <c r="GGN53" s="27"/>
      <c r="GGO53" s="27"/>
      <c r="GGP53" s="27"/>
      <c r="GGQ53" s="27"/>
      <c r="GGR53" s="27"/>
      <c r="GGS53" s="27"/>
      <c r="GGT53" s="27"/>
      <c r="GGU53" s="27"/>
      <c r="GGV53" s="27"/>
      <c r="GGW53" s="27"/>
      <c r="GGX53" s="27"/>
      <c r="GGY53" s="27"/>
      <c r="GGZ53" s="27"/>
      <c r="GHA53" s="27"/>
      <c r="GHB53" s="27"/>
      <c r="GHC53" s="27"/>
      <c r="GHD53" s="27"/>
      <c r="GHE53" s="27"/>
      <c r="GHF53" s="27"/>
      <c r="GHG53" s="27"/>
      <c r="GHH53" s="27"/>
      <c r="GHI53" s="27"/>
      <c r="GHJ53" s="27"/>
      <c r="GHK53" s="27"/>
      <c r="GHL53" s="27"/>
      <c r="GHM53" s="27"/>
      <c r="GHN53" s="27"/>
      <c r="GHO53" s="27"/>
      <c r="GHP53" s="27"/>
      <c r="GHQ53" s="27"/>
      <c r="GHR53" s="27"/>
      <c r="GHS53" s="27"/>
      <c r="GHT53" s="27"/>
      <c r="GHU53" s="27"/>
      <c r="GHV53" s="27"/>
      <c r="GHW53" s="27"/>
      <c r="GHX53" s="27"/>
      <c r="GHY53" s="27"/>
      <c r="GHZ53" s="27"/>
      <c r="GIA53" s="27"/>
      <c r="GIB53" s="27"/>
      <c r="GIC53" s="27"/>
      <c r="GID53" s="27"/>
      <c r="GIE53" s="27"/>
      <c r="GIF53" s="27"/>
      <c r="GIG53" s="27"/>
      <c r="GIH53" s="27"/>
      <c r="GII53" s="27"/>
      <c r="GIJ53" s="27"/>
      <c r="GIK53" s="27"/>
      <c r="GIL53" s="27"/>
      <c r="GIM53" s="27"/>
      <c r="GIN53" s="27"/>
      <c r="GIO53" s="27"/>
      <c r="GIP53" s="27"/>
      <c r="GIQ53" s="27"/>
      <c r="GIR53" s="27"/>
      <c r="GIS53" s="27"/>
      <c r="GIT53" s="27"/>
      <c r="GIU53" s="27"/>
      <c r="GIV53" s="27"/>
      <c r="GIW53" s="27"/>
      <c r="GIX53" s="27"/>
      <c r="GIY53" s="27"/>
      <c r="GIZ53" s="27"/>
      <c r="GJA53" s="27"/>
      <c r="GJB53" s="27"/>
      <c r="GJC53" s="27"/>
      <c r="GJD53" s="27"/>
      <c r="GJE53" s="27"/>
      <c r="GJF53" s="27"/>
      <c r="GJG53" s="27"/>
      <c r="GJH53" s="27"/>
      <c r="GJI53" s="27"/>
      <c r="GJJ53" s="27"/>
      <c r="GJK53" s="27"/>
      <c r="GJL53" s="27"/>
      <c r="GJM53" s="27"/>
      <c r="GJN53" s="27"/>
      <c r="GJO53" s="27"/>
      <c r="GJP53" s="27"/>
      <c r="GJQ53" s="27"/>
      <c r="GJR53" s="27"/>
      <c r="GJS53" s="27"/>
      <c r="GJT53" s="27"/>
      <c r="GJU53" s="27"/>
      <c r="GJV53" s="27"/>
      <c r="GJW53" s="27"/>
      <c r="GJX53" s="27"/>
      <c r="GJY53" s="27"/>
      <c r="GJZ53" s="27"/>
      <c r="GKA53" s="27"/>
      <c r="GKB53" s="27"/>
      <c r="GKC53" s="27"/>
      <c r="GKD53" s="27"/>
      <c r="GKE53" s="27"/>
      <c r="GKF53" s="27"/>
      <c r="GKG53" s="27"/>
      <c r="GKH53" s="27"/>
      <c r="GKI53" s="27"/>
      <c r="GKJ53" s="27"/>
      <c r="GKK53" s="27"/>
      <c r="GKL53" s="27"/>
      <c r="GKM53" s="27"/>
      <c r="GKN53" s="27"/>
      <c r="GKO53" s="27"/>
      <c r="GKP53" s="27"/>
      <c r="GKQ53" s="27"/>
      <c r="GKR53" s="27"/>
      <c r="GKS53" s="27"/>
      <c r="GKT53" s="27"/>
      <c r="GKU53" s="27"/>
      <c r="GKV53" s="27"/>
      <c r="GKW53" s="27"/>
      <c r="GKX53" s="27"/>
      <c r="GKY53" s="27"/>
      <c r="GKZ53" s="27"/>
      <c r="GLA53" s="27"/>
      <c r="GLB53" s="27"/>
      <c r="GLC53" s="27"/>
      <c r="GLD53" s="27"/>
      <c r="GLE53" s="27"/>
      <c r="GLF53" s="27"/>
      <c r="GLG53" s="27"/>
      <c r="GLH53" s="27"/>
      <c r="GLI53" s="27"/>
      <c r="GLJ53" s="27"/>
      <c r="GLK53" s="27"/>
      <c r="GLL53" s="27"/>
      <c r="GLM53" s="27"/>
      <c r="GLN53" s="27"/>
      <c r="GLO53" s="27"/>
      <c r="GLP53" s="27"/>
      <c r="GLQ53" s="27"/>
      <c r="GLR53" s="27"/>
      <c r="GLS53" s="27"/>
      <c r="GLT53" s="27"/>
      <c r="GLU53" s="27"/>
      <c r="GLV53" s="27"/>
      <c r="GLW53" s="27"/>
      <c r="GLX53" s="27"/>
      <c r="GLY53" s="27"/>
      <c r="GLZ53" s="27"/>
      <c r="GMA53" s="27"/>
      <c r="GMB53" s="27"/>
      <c r="GMC53" s="27"/>
      <c r="GMD53" s="27"/>
      <c r="GME53" s="27"/>
      <c r="GMF53" s="27"/>
      <c r="GMG53" s="27"/>
      <c r="GMH53" s="27"/>
      <c r="GMI53" s="27"/>
      <c r="GMJ53" s="27"/>
      <c r="GMK53" s="27"/>
      <c r="GML53" s="27"/>
      <c r="GMM53" s="27"/>
      <c r="GMN53" s="27"/>
      <c r="GMO53" s="27"/>
      <c r="GMP53" s="27"/>
      <c r="GMQ53" s="27"/>
      <c r="GMR53" s="27"/>
      <c r="GMS53" s="27"/>
      <c r="GMT53" s="27"/>
      <c r="GMU53" s="27"/>
      <c r="GMV53" s="27"/>
      <c r="GMW53" s="27"/>
      <c r="GMX53" s="27"/>
      <c r="GMY53" s="27"/>
      <c r="GMZ53" s="27"/>
      <c r="GNA53" s="27"/>
      <c r="GNB53" s="27"/>
      <c r="GNC53" s="27"/>
      <c r="GND53" s="27"/>
      <c r="GNE53" s="27"/>
      <c r="GNF53" s="27"/>
      <c r="GNG53" s="27"/>
      <c r="GNH53" s="27"/>
      <c r="GNI53" s="27"/>
      <c r="GNJ53" s="27"/>
      <c r="GNK53" s="27"/>
      <c r="GNL53" s="27"/>
      <c r="GNM53" s="27"/>
      <c r="GNN53" s="27"/>
      <c r="GNO53" s="27"/>
      <c r="GNP53" s="27"/>
      <c r="GNQ53" s="27"/>
      <c r="GNR53" s="27"/>
      <c r="GNS53" s="27"/>
      <c r="GNT53" s="27"/>
      <c r="GNU53" s="27"/>
      <c r="GNV53" s="27"/>
      <c r="GNW53" s="27"/>
      <c r="GNX53" s="27"/>
      <c r="GNY53" s="27"/>
      <c r="GNZ53" s="27"/>
      <c r="GOA53" s="27"/>
      <c r="GOB53" s="27"/>
      <c r="GOC53" s="27"/>
      <c r="GOD53" s="27"/>
      <c r="GOE53" s="27"/>
      <c r="GOF53" s="27"/>
      <c r="GOG53" s="27"/>
      <c r="GOH53" s="27"/>
      <c r="GOI53" s="27"/>
      <c r="GOJ53" s="27"/>
      <c r="GOK53" s="27"/>
      <c r="GOL53" s="27"/>
      <c r="GOM53" s="27"/>
      <c r="GON53" s="27"/>
      <c r="GOO53" s="27"/>
      <c r="GOP53" s="27"/>
      <c r="GOQ53" s="27"/>
      <c r="GOR53" s="27"/>
      <c r="GOS53" s="27"/>
      <c r="GOT53" s="27"/>
      <c r="GOU53" s="27"/>
      <c r="GOV53" s="27"/>
      <c r="GOW53" s="27"/>
      <c r="GOX53" s="27"/>
      <c r="GOY53" s="27"/>
      <c r="GOZ53" s="27"/>
      <c r="GPA53" s="27"/>
      <c r="GPB53" s="27"/>
      <c r="GPC53" s="27"/>
      <c r="GPD53" s="27"/>
      <c r="GPE53" s="27"/>
      <c r="GPF53" s="27"/>
      <c r="GPG53" s="27"/>
      <c r="GPH53" s="27"/>
      <c r="GPI53" s="27"/>
      <c r="GPJ53" s="27"/>
      <c r="GPK53" s="27"/>
      <c r="GPL53" s="27"/>
      <c r="GPM53" s="27"/>
      <c r="GPN53" s="27"/>
      <c r="GPO53" s="27"/>
      <c r="GPP53" s="27"/>
      <c r="GPQ53" s="27"/>
      <c r="GPR53" s="27"/>
      <c r="GPS53" s="27"/>
      <c r="GPT53" s="27"/>
      <c r="GPU53" s="27"/>
      <c r="GPV53" s="27"/>
      <c r="GPW53" s="27"/>
      <c r="GPX53" s="27"/>
      <c r="GPY53" s="27"/>
      <c r="GPZ53" s="27"/>
      <c r="GQA53" s="27"/>
      <c r="GQB53" s="27"/>
      <c r="GQC53" s="27"/>
      <c r="GQD53" s="27"/>
      <c r="GQE53" s="27"/>
      <c r="GQF53" s="27"/>
      <c r="GQG53" s="27"/>
      <c r="GQH53" s="27"/>
      <c r="GQI53" s="27"/>
      <c r="GQJ53" s="27"/>
      <c r="GQK53" s="27"/>
      <c r="GQL53" s="27"/>
      <c r="GQM53" s="27"/>
      <c r="GQN53" s="27"/>
      <c r="GQO53" s="27"/>
      <c r="GQP53" s="27"/>
      <c r="GQQ53" s="27"/>
      <c r="GQR53" s="27"/>
      <c r="GQS53" s="27"/>
      <c r="GQT53" s="27"/>
      <c r="GQU53" s="27"/>
      <c r="GQV53" s="27"/>
      <c r="GQW53" s="27"/>
      <c r="GQX53" s="27"/>
      <c r="GQY53" s="27"/>
      <c r="GQZ53" s="27"/>
      <c r="GRA53" s="27"/>
      <c r="GRB53" s="27"/>
      <c r="GRC53" s="27"/>
      <c r="GRD53" s="27"/>
      <c r="GRE53" s="27"/>
      <c r="GRF53" s="27"/>
      <c r="GRG53" s="27"/>
      <c r="GRH53" s="27"/>
      <c r="GRI53" s="27"/>
      <c r="GRJ53" s="27"/>
      <c r="GRK53" s="27"/>
      <c r="GRL53" s="27"/>
      <c r="GRM53" s="27"/>
      <c r="GRN53" s="27"/>
      <c r="GRO53" s="27"/>
      <c r="GRP53" s="27"/>
      <c r="GRQ53" s="27"/>
      <c r="GRR53" s="27"/>
      <c r="GRS53" s="27"/>
      <c r="GRT53" s="27"/>
      <c r="GRU53" s="27"/>
      <c r="GRV53" s="27"/>
      <c r="GRW53" s="27"/>
      <c r="GRX53" s="27"/>
      <c r="GRY53" s="27"/>
      <c r="GRZ53" s="27"/>
      <c r="GSA53" s="27"/>
      <c r="GSB53" s="27"/>
      <c r="GSC53" s="27"/>
      <c r="GSD53" s="27"/>
      <c r="GSE53" s="27"/>
      <c r="GSF53" s="27"/>
      <c r="GSG53" s="27"/>
      <c r="GSH53" s="27"/>
      <c r="GSI53" s="27"/>
      <c r="GSJ53" s="27"/>
      <c r="GSK53" s="27"/>
      <c r="GSL53" s="27"/>
      <c r="GSM53" s="27"/>
      <c r="GSN53" s="27"/>
      <c r="GSO53" s="27"/>
      <c r="GSP53" s="27"/>
      <c r="GSQ53" s="27"/>
      <c r="GSR53" s="27"/>
      <c r="GSS53" s="27"/>
      <c r="GST53" s="27"/>
      <c r="GSU53" s="27"/>
      <c r="GSV53" s="27"/>
      <c r="GSW53" s="27"/>
      <c r="GSX53" s="27"/>
      <c r="GSY53" s="27"/>
      <c r="GSZ53" s="27"/>
      <c r="GTA53" s="27"/>
      <c r="GTB53" s="27"/>
      <c r="GTC53" s="27"/>
      <c r="GTD53" s="27"/>
      <c r="GTE53" s="27"/>
      <c r="GTF53" s="27"/>
      <c r="GTG53" s="27"/>
      <c r="GTH53" s="27"/>
      <c r="GTI53" s="27"/>
      <c r="GTJ53" s="27"/>
      <c r="GTK53" s="27"/>
      <c r="GTL53" s="27"/>
      <c r="GTM53" s="27"/>
      <c r="GTN53" s="27"/>
      <c r="GTO53" s="27"/>
      <c r="GTP53" s="27"/>
      <c r="GTQ53" s="27"/>
      <c r="GTR53" s="27"/>
      <c r="GTS53" s="27"/>
      <c r="GTT53" s="27"/>
      <c r="GTU53" s="27"/>
      <c r="GTV53" s="27"/>
      <c r="GTW53" s="27"/>
      <c r="GTX53" s="27"/>
      <c r="GTY53" s="27"/>
      <c r="GTZ53" s="27"/>
      <c r="GUA53" s="27"/>
      <c r="GUB53" s="27"/>
      <c r="GUC53" s="27"/>
      <c r="GUD53" s="27"/>
      <c r="GUE53" s="27"/>
      <c r="GUF53" s="27"/>
      <c r="GUG53" s="27"/>
      <c r="GUH53" s="27"/>
      <c r="GUI53" s="27"/>
      <c r="GUJ53" s="27"/>
      <c r="GUK53" s="27"/>
      <c r="GUL53" s="27"/>
      <c r="GUM53" s="27"/>
      <c r="GUN53" s="27"/>
      <c r="GUO53" s="27"/>
      <c r="GUP53" s="27"/>
      <c r="GUQ53" s="27"/>
      <c r="GUR53" s="27"/>
      <c r="GUS53" s="27"/>
      <c r="GUT53" s="27"/>
      <c r="GUU53" s="27"/>
      <c r="GUV53" s="27"/>
      <c r="GUW53" s="27"/>
      <c r="GUX53" s="27"/>
      <c r="GUY53" s="27"/>
      <c r="GUZ53" s="27"/>
      <c r="GVA53" s="27"/>
      <c r="GVB53" s="27"/>
      <c r="GVC53" s="27"/>
      <c r="GVD53" s="27"/>
      <c r="GVE53" s="27"/>
      <c r="GVF53" s="27"/>
      <c r="GVG53" s="27"/>
      <c r="GVH53" s="27"/>
      <c r="GVI53" s="27"/>
      <c r="GVJ53" s="27"/>
      <c r="GVK53" s="27"/>
      <c r="GVL53" s="27"/>
      <c r="GVM53" s="27"/>
      <c r="GVN53" s="27"/>
      <c r="GVO53" s="27"/>
      <c r="GVP53" s="27"/>
      <c r="GVQ53" s="27"/>
      <c r="GVR53" s="27"/>
      <c r="GVS53" s="27"/>
      <c r="GVT53" s="27"/>
      <c r="GVU53" s="27"/>
      <c r="GVV53" s="27"/>
      <c r="GVW53" s="27"/>
      <c r="GVX53" s="27"/>
      <c r="GVY53" s="27"/>
      <c r="GVZ53" s="27"/>
      <c r="GWA53" s="27"/>
      <c r="GWB53" s="27"/>
      <c r="GWC53" s="27"/>
      <c r="GWD53" s="27"/>
      <c r="GWE53" s="27"/>
      <c r="GWF53" s="27"/>
      <c r="GWG53" s="27"/>
      <c r="GWH53" s="27"/>
      <c r="GWI53" s="27"/>
      <c r="GWJ53" s="27"/>
      <c r="GWK53" s="27"/>
      <c r="GWL53" s="27"/>
      <c r="GWM53" s="27"/>
      <c r="GWN53" s="27"/>
      <c r="GWO53" s="27"/>
      <c r="GWP53" s="27"/>
      <c r="GWQ53" s="27"/>
      <c r="GWR53" s="27"/>
      <c r="GWS53" s="27"/>
      <c r="GWT53" s="27"/>
      <c r="GWU53" s="27"/>
      <c r="GWV53" s="27"/>
      <c r="GWW53" s="27"/>
      <c r="GWX53" s="27"/>
      <c r="GWY53" s="27"/>
      <c r="GWZ53" s="27"/>
      <c r="GXA53" s="27"/>
      <c r="GXB53" s="27"/>
      <c r="GXC53" s="27"/>
      <c r="GXD53" s="27"/>
      <c r="GXE53" s="27"/>
      <c r="GXF53" s="27"/>
      <c r="GXG53" s="27"/>
      <c r="GXH53" s="27"/>
      <c r="GXI53" s="27"/>
      <c r="GXJ53" s="27"/>
      <c r="GXK53" s="27"/>
      <c r="GXL53" s="27"/>
      <c r="GXM53" s="27"/>
      <c r="GXN53" s="27"/>
      <c r="GXO53" s="27"/>
      <c r="GXP53" s="27"/>
      <c r="GXQ53" s="27"/>
      <c r="GXR53" s="27"/>
      <c r="GXS53" s="27"/>
      <c r="GXT53" s="27"/>
      <c r="GXU53" s="27"/>
      <c r="GXV53" s="27"/>
      <c r="GXW53" s="27"/>
      <c r="GXX53" s="27"/>
      <c r="GXY53" s="27"/>
      <c r="GXZ53" s="27"/>
      <c r="GYA53" s="27"/>
      <c r="GYB53" s="27"/>
      <c r="GYC53" s="27"/>
      <c r="GYD53" s="27"/>
      <c r="GYE53" s="27"/>
      <c r="GYF53" s="27"/>
      <c r="GYG53" s="27"/>
      <c r="GYH53" s="27"/>
      <c r="GYI53" s="27"/>
      <c r="GYJ53" s="27"/>
      <c r="GYK53" s="27"/>
      <c r="GYL53" s="27"/>
      <c r="GYM53" s="27"/>
      <c r="GYN53" s="27"/>
      <c r="GYO53" s="27"/>
      <c r="GYP53" s="27"/>
      <c r="GYQ53" s="27"/>
      <c r="GYR53" s="27"/>
      <c r="GYS53" s="27"/>
      <c r="GYT53" s="27"/>
      <c r="GYU53" s="27"/>
      <c r="GYV53" s="27"/>
      <c r="GYW53" s="27"/>
      <c r="GYX53" s="27"/>
      <c r="GYY53" s="27"/>
      <c r="GYZ53" s="27"/>
      <c r="GZA53" s="27"/>
      <c r="GZB53" s="27"/>
      <c r="GZC53" s="27"/>
      <c r="GZD53" s="27"/>
      <c r="GZE53" s="27"/>
      <c r="GZF53" s="27"/>
      <c r="GZG53" s="27"/>
      <c r="GZH53" s="27"/>
      <c r="GZI53" s="27"/>
      <c r="GZJ53" s="27"/>
      <c r="GZK53" s="27"/>
      <c r="GZL53" s="27"/>
      <c r="GZM53" s="27"/>
      <c r="GZN53" s="27"/>
      <c r="GZO53" s="27"/>
      <c r="GZP53" s="27"/>
      <c r="GZQ53" s="27"/>
      <c r="GZR53" s="27"/>
      <c r="GZS53" s="27"/>
      <c r="GZT53" s="27"/>
      <c r="GZU53" s="27"/>
      <c r="GZV53" s="27"/>
      <c r="GZW53" s="27"/>
      <c r="GZX53" s="27"/>
      <c r="GZY53" s="27"/>
      <c r="GZZ53" s="27"/>
      <c r="HAA53" s="27"/>
      <c r="HAB53" s="27"/>
      <c r="HAC53" s="27"/>
      <c r="HAD53" s="27"/>
      <c r="HAE53" s="27"/>
      <c r="HAF53" s="27"/>
      <c r="HAG53" s="27"/>
      <c r="HAH53" s="27"/>
      <c r="HAI53" s="27"/>
      <c r="HAJ53" s="27"/>
      <c r="HAK53" s="27"/>
      <c r="HAL53" s="27"/>
      <c r="HAM53" s="27"/>
      <c r="HAN53" s="27"/>
      <c r="HAO53" s="27"/>
      <c r="HAP53" s="27"/>
      <c r="HAQ53" s="27"/>
      <c r="HAR53" s="27"/>
      <c r="HAS53" s="27"/>
      <c r="HAT53" s="27"/>
      <c r="HAU53" s="27"/>
      <c r="HAV53" s="27"/>
      <c r="HAW53" s="27"/>
      <c r="HAX53" s="27"/>
      <c r="HAY53" s="27"/>
      <c r="HAZ53" s="27"/>
      <c r="HBA53" s="27"/>
      <c r="HBB53" s="27"/>
      <c r="HBC53" s="27"/>
      <c r="HBD53" s="27"/>
      <c r="HBE53" s="27"/>
      <c r="HBF53" s="27"/>
      <c r="HBG53" s="27"/>
      <c r="HBH53" s="27"/>
      <c r="HBI53" s="27"/>
      <c r="HBJ53" s="27"/>
      <c r="HBK53" s="27"/>
      <c r="HBL53" s="27"/>
      <c r="HBM53" s="27"/>
      <c r="HBN53" s="27"/>
      <c r="HBO53" s="27"/>
      <c r="HBP53" s="27"/>
      <c r="HBQ53" s="27"/>
      <c r="HBR53" s="27"/>
      <c r="HBS53" s="27"/>
      <c r="HBT53" s="27"/>
      <c r="HBU53" s="27"/>
      <c r="HBV53" s="27"/>
      <c r="HBW53" s="27"/>
      <c r="HBX53" s="27"/>
      <c r="HBY53" s="27"/>
      <c r="HBZ53" s="27"/>
      <c r="HCA53" s="27"/>
      <c r="HCB53" s="27"/>
      <c r="HCC53" s="27"/>
      <c r="HCD53" s="27"/>
      <c r="HCE53" s="27"/>
      <c r="HCF53" s="27"/>
      <c r="HCG53" s="27"/>
      <c r="HCH53" s="27"/>
      <c r="HCI53" s="27"/>
      <c r="HCJ53" s="27"/>
      <c r="HCK53" s="27"/>
      <c r="HCL53" s="27"/>
      <c r="HCM53" s="27"/>
      <c r="HCN53" s="27"/>
      <c r="HCO53" s="27"/>
      <c r="HCP53" s="27"/>
      <c r="HCQ53" s="27"/>
      <c r="HCR53" s="27"/>
      <c r="HCS53" s="27"/>
      <c r="HCT53" s="27"/>
      <c r="HCU53" s="27"/>
      <c r="HCV53" s="27"/>
      <c r="HCW53" s="27"/>
      <c r="HCX53" s="27"/>
      <c r="HCY53" s="27"/>
      <c r="HCZ53" s="27"/>
      <c r="HDA53" s="27"/>
      <c r="HDB53" s="27"/>
      <c r="HDC53" s="27"/>
      <c r="HDD53" s="27"/>
      <c r="HDE53" s="27"/>
      <c r="HDF53" s="27"/>
      <c r="HDG53" s="27"/>
      <c r="HDH53" s="27"/>
      <c r="HDI53" s="27"/>
      <c r="HDJ53" s="27"/>
      <c r="HDK53" s="27"/>
      <c r="HDL53" s="27"/>
      <c r="HDM53" s="27"/>
      <c r="HDN53" s="27"/>
      <c r="HDO53" s="27"/>
      <c r="HDP53" s="27"/>
      <c r="HDQ53" s="27"/>
      <c r="HDR53" s="27"/>
      <c r="HDS53" s="27"/>
      <c r="HDT53" s="27"/>
      <c r="HDU53" s="27"/>
      <c r="HDV53" s="27"/>
      <c r="HDW53" s="27"/>
      <c r="HDX53" s="27"/>
      <c r="HDY53" s="27"/>
      <c r="HDZ53" s="27"/>
      <c r="HEA53" s="27"/>
      <c r="HEB53" s="27"/>
      <c r="HEC53" s="27"/>
      <c r="HED53" s="27"/>
      <c r="HEE53" s="27"/>
      <c r="HEF53" s="27"/>
      <c r="HEG53" s="27"/>
      <c r="HEH53" s="27"/>
      <c r="HEI53" s="27"/>
      <c r="HEJ53" s="27"/>
      <c r="HEK53" s="27"/>
      <c r="HEL53" s="27"/>
      <c r="HEM53" s="27"/>
      <c r="HEN53" s="27"/>
      <c r="HEO53" s="27"/>
      <c r="HEP53" s="27"/>
      <c r="HEQ53" s="27"/>
      <c r="HER53" s="27"/>
      <c r="HES53" s="27"/>
      <c r="HET53" s="27"/>
      <c r="HEU53" s="27"/>
      <c r="HEV53" s="27"/>
      <c r="HEW53" s="27"/>
      <c r="HEX53" s="27"/>
      <c r="HEY53" s="27"/>
      <c r="HEZ53" s="27"/>
      <c r="HFA53" s="27"/>
      <c r="HFB53" s="27"/>
      <c r="HFC53" s="27"/>
      <c r="HFD53" s="27"/>
      <c r="HFE53" s="27"/>
      <c r="HFF53" s="27"/>
      <c r="HFG53" s="27"/>
      <c r="HFH53" s="27"/>
      <c r="HFI53" s="27"/>
      <c r="HFJ53" s="27"/>
      <c r="HFK53" s="27"/>
      <c r="HFL53" s="27"/>
      <c r="HFM53" s="27"/>
      <c r="HFN53" s="27"/>
      <c r="HFO53" s="27"/>
      <c r="HFP53" s="27"/>
      <c r="HFQ53" s="27"/>
      <c r="HFR53" s="27"/>
      <c r="HFS53" s="27"/>
      <c r="HFT53" s="27"/>
      <c r="HFU53" s="27"/>
      <c r="HFV53" s="27"/>
      <c r="HFW53" s="27"/>
      <c r="HFX53" s="27"/>
      <c r="HFY53" s="27"/>
      <c r="HFZ53" s="27"/>
      <c r="HGA53" s="27"/>
      <c r="HGB53" s="27"/>
      <c r="HGC53" s="27"/>
      <c r="HGD53" s="27"/>
      <c r="HGE53" s="27"/>
      <c r="HGF53" s="27"/>
      <c r="HGG53" s="27"/>
      <c r="HGH53" s="27"/>
      <c r="HGI53" s="27"/>
      <c r="HGJ53" s="27"/>
      <c r="HGK53" s="27"/>
      <c r="HGL53" s="27"/>
      <c r="HGM53" s="27"/>
      <c r="HGN53" s="27"/>
      <c r="HGO53" s="27"/>
      <c r="HGP53" s="27"/>
      <c r="HGQ53" s="27"/>
      <c r="HGR53" s="27"/>
      <c r="HGS53" s="27"/>
      <c r="HGT53" s="27"/>
      <c r="HGU53" s="27"/>
      <c r="HGV53" s="27"/>
      <c r="HGW53" s="27"/>
      <c r="HGX53" s="27"/>
      <c r="HGY53" s="27"/>
      <c r="HGZ53" s="27"/>
      <c r="HHA53" s="27"/>
      <c r="HHB53" s="27"/>
      <c r="HHC53" s="27"/>
      <c r="HHD53" s="27"/>
      <c r="HHE53" s="27"/>
      <c r="HHF53" s="27"/>
      <c r="HHG53" s="27"/>
      <c r="HHH53" s="27"/>
      <c r="HHI53" s="27"/>
      <c r="HHJ53" s="27"/>
      <c r="HHK53" s="27"/>
      <c r="HHL53" s="27"/>
      <c r="HHM53" s="27"/>
      <c r="HHN53" s="27"/>
      <c r="HHO53" s="27"/>
      <c r="HHP53" s="27"/>
      <c r="HHQ53" s="27"/>
      <c r="HHR53" s="27"/>
      <c r="HHS53" s="27"/>
      <c r="HHT53" s="27"/>
      <c r="HHU53" s="27"/>
      <c r="HHV53" s="27"/>
      <c r="HHW53" s="27"/>
      <c r="HHX53" s="27"/>
      <c r="HHY53" s="27"/>
      <c r="HHZ53" s="27"/>
      <c r="HIA53" s="27"/>
      <c r="HIB53" s="27"/>
      <c r="HIC53" s="27"/>
      <c r="HID53" s="27"/>
      <c r="HIE53" s="27"/>
      <c r="HIF53" s="27"/>
      <c r="HIG53" s="27"/>
      <c r="HIH53" s="27"/>
      <c r="HII53" s="27"/>
      <c r="HIJ53" s="27"/>
      <c r="HIK53" s="27"/>
      <c r="HIL53" s="27"/>
      <c r="HIM53" s="27"/>
      <c r="HIN53" s="27"/>
      <c r="HIO53" s="27"/>
      <c r="HIP53" s="27"/>
      <c r="HIQ53" s="27"/>
      <c r="HIR53" s="27"/>
      <c r="HIS53" s="27"/>
      <c r="HIT53" s="27"/>
      <c r="HIU53" s="27"/>
      <c r="HIV53" s="27"/>
      <c r="HIW53" s="27"/>
      <c r="HIX53" s="27"/>
      <c r="HIY53" s="27"/>
      <c r="HIZ53" s="27"/>
      <c r="HJA53" s="27"/>
      <c r="HJB53" s="27"/>
      <c r="HJC53" s="27"/>
      <c r="HJD53" s="27"/>
      <c r="HJE53" s="27"/>
      <c r="HJF53" s="27"/>
      <c r="HJG53" s="27"/>
      <c r="HJH53" s="27"/>
      <c r="HJI53" s="27"/>
      <c r="HJJ53" s="27"/>
      <c r="HJK53" s="27"/>
      <c r="HJL53" s="27"/>
      <c r="HJM53" s="27"/>
      <c r="HJN53" s="27"/>
      <c r="HJO53" s="27"/>
      <c r="HJP53" s="27"/>
      <c r="HJQ53" s="27"/>
      <c r="HJR53" s="27"/>
      <c r="HJS53" s="27"/>
      <c r="HJT53" s="27"/>
      <c r="HJU53" s="27"/>
      <c r="HJV53" s="27"/>
      <c r="HJW53" s="27"/>
      <c r="HJX53" s="27"/>
      <c r="HJY53" s="27"/>
      <c r="HJZ53" s="27"/>
      <c r="HKA53" s="27"/>
      <c r="HKB53" s="27"/>
      <c r="HKC53" s="27"/>
      <c r="HKD53" s="27"/>
      <c r="HKE53" s="27"/>
      <c r="HKF53" s="27"/>
      <c r="HKG53" s="27"/>
      <c r="HKH53" s="27"/>
      <c r="HKI53" s="27"/>
      <c r="HKJ53" s="27"/>
      <c r="HKK53" s="27"/>
      <c r="HKL53" s="27"/>
      <c r="HKM53" s="27"/>
      <c r="HKN53" s="27"/>
      <c r="HKO53" s="27"/>
      <c r="HKP53" s="27"/>
      <c r="HKQ53" s="27"/>
      <c r="HKR53" s="27"/>
      <c r="HKS53" s="27"/>
      <c r="HKT53" s="27"/>
      <c r="HKU53" s="27"/>
      <c r="HKV53" s="27"/>
      <c r="HKW53" s="27"/>
      <c r="HKX53" s="27"/>
      <c r="HKY53" s="27"/>
      <c r="HKZ53" s="27"/>
      <c r="HLA53" s="27"/>
      <c r="HLB53" s="27"/>
      <c r="HLC53" s="27"/>
      <c r="HLD53" s="27"/>
      <c r="HLE53" s="27"/>
      <c r="HLF53" s="27"/>
      <c r="HLG53" s="27"/>
      <c r="HLH53" s="27"/>
      <c r="HLI53" s="27"/>
      <c r="HLJ53" s="27"/>
      <c r="HLK53" s="27"/>
      <c r="HLL53" s="27"/>
      <c r="HLM53" s="27"/>
      <c r="HLN53" s="27"/>
      <c r="HLO53" s="27"/>
      <c r="HLP53" s="27"/>
      <c r="HLQ53" s="27"/>
      <c r="HLR53" s="27"/>
      <c r="HLS53" s="27"/>
      <c r="HLT53" s="27"/>
      <c r="HLU53" s="27"/>
      <c r="HLV53" s="27"/>
      <c r="HLW53" s="27"/>
      <c r="HLX53" s="27"/>
      <c r="HLY53" s="27"/>
      <c r="HLZ53" s="27"/>
      <c r="HMA53" s="27"/>
      <c r="HMB53" s="27"/>
      <c r="HMC53" s="27"/>
      <c r="HMD53" s="27"/>
      <c r="HME53" s="27"/>
      <c r="HMF53" s="27"/>
      <c r="HMG53" s="27"/>
      <c r="HMH53" s="27"/>
      <c r="HMI53" s="27"/>
      <c r="HMJ53" s="27"/>
      <c r="HMK53" s="27"/>
      <c r="HML53" s="27"/>
      <c r="HMM53" s="27"/>
      <c r="HMN53" s="27"/>
      <c r="HMO53" s="27"/>
      <c r="HMP53" s="27"/>
      <c r="HMQ53" s="27"/>
      <c r="HMR53" s="27"/>
      <c r="HMS53" s="27"/>
      <c r="HMT53" s="27"/>
      <c r="HMU53" s="27"/>
      <c r="HMV53" s="27"/>
      <c r="HMW53" s="27"/>
      <c r="HMX53" s="27"/>
      <c r="HMY53" s="27"/>
      <c r="HMZ53" s="27"/>
      <c r="HNA53" s="27"/>
      <c r="HNB53" s="27"/>
      <c r="HNC53" s="27"/>
      <c r="HND53" s="27"/>
      <c r="HNE53" s="27"/>
      <c r="HNF53" s="27"/>
      <c r="HNG53" s="27"/>
      <c r="HNH53" s="27"/>
      <c r="HNI53" s="27"/>
      <c r="HNJ53" s="27"/>
      <c r="HNK53" s="27"/>
      <c r="HNL53" s="27"/>
      <c r="HNM53" s="27"/>
      <c r="HNN53" s="27"/>
      <c r="HNO53" s="27"/>
      <c r="HNP53" s="27"/>
      <c r="HNQ53" s="27"/>
      <c r="HNR53" s="27"/>
      <c r="HNS53" s="27"/>
      <c r="HNT53" s="27"/>
      <c r="HNU53" s="27"/>
      <c r="HNV53" s="27"/>
      <c r="HNW53" s="27"/>
      <c r="HNX53" s="27"/>
      <c r="HNY53" s="27"/>
      <c r="HNZ53" s="27"/>
      <c r="HOA53" s="27"/>
      <c r="HOB53" s="27"/>
      <c r="HOC53" s="27"/>
      <c r="HOD53" s="27"/>
      <c r="HOE53" s="27"/>
      <c r="HOF53" s="27"/>
      <c r="HOG53" s="27"/>
      <c r="HOH53" s="27"/>
      <c r="HOI53" s="27"/>
      <c r="HOJ53" s="27"/>
      <c r="HOK53" s="27"/>
      <c r="HOL53" s="27"/>
      <c r="HOM53" s="27"/>
      <c r="HON53" s="27"/>
      <c r="HOO53" s="27"/>
      <c r="HOP53" s="27"/>
      <c r="HOQ53" s="27"/>
      <c r="HOR53" s="27"/>
      <c r="HOS53" s="27"/>
      <c r="HOT53" s="27"/>
      <c r="HOU53" s="27"/>
      <c r="HOV53" s="27"/>
      <c r="HOW53" s="27"/>
      <c r="HOX53" s="27"/>
      <c r="HOY53" s="27"/>
      <c r="HOZ53" s="27"/>
      <c r="HPA53" s="27"/>
      <c r="HPB53" s="27"/>
      <c r="HPC53" s="27"/>
      <c r="HPD53" s="27"/>
      <c r="HPE53" s="27"/>
      <c r="HPF53" s="27"/>
      <c r="HPG53" s="27"/>
      <c r="HPH53" s="27"/>
      <c r="HPI53" s="27"/>
      <c r="HPJ53" s="27"/>
      <c r="HPK53" s="27"/>
      <c r="HPL53" s="27"/>
      <c r="HPM53" s="27"/>
      <c r="HPN53" s="27"/>
      <c r="HPO53" s="27"/>
      <c r="HPP53" s="27"/>
      <c r="HPQ53" s="27"/>
      <c r="HPR53" s="27"/>
      <c r="HPS53" s="27"/>
      <c r="HPT53" s="27"/>
      <c r="HPU53" s="27"/>
      <c r="HPV53" s="27"/>
      <c r="HPW53" s="27"/>
      <c r="HPX53" s="27"/>
      <c r="HPY53" s="27"/>
      <c r="HPZ53" s="27"/>
      <c r="HQA53" s="27"/>
      <c r="HQB53" s="27"/>
      <c r="HQC53" s="27"/>
      <c r="HQD53" s="27"/>
      <c r="HQE53" s="27"/>
      <c r="HQF53" s="27"/>
      <c r="HQG53" s="27"/>
      <c r="HQH53" s="27"/>
      <c r="HQI53" s="27"/>
      <c r="HQJ53" s="27"/>
      <c r="HQK53" s="27"/>
      <c r="HQL53" s="27"/>
      <c r="HQM53" s="27"/>
      <c r="HQN53" s="27"/>
      <c r="HQO53" s="27"/>
      <c r="HQP53" s="27"/>
      <c r="HQQ53" s="27"/>
      <c r="HQR53" s="27"/>
      <c r="HQS53" s="27"/>
      <c r="HQT53" s="27"/>
      <c r="HQU53" s="27"/>
      <c r="HQV53" s="27"/>
      <c r="HQW53" s="27"/>
      <c r="HQX53" s="27"/>
      <c r="HQY53" s="27"/>
      <c r="HQZ53" s="27"/>
      <c r="HRA53" s="27"/>
      <c r="HRB53" s="27"/>
      <c r="HRC53" s="27"/>
      <c r="HRD53" s="27"/>
      <c r="HRE53" s="27"/>
      <c r="HRF53" s="27"/>
      <c r="HRG53" s="27"/>
      <c r="HRH53" s="27"/>
      <c r="HRI53" s="27"/>
      <c r="HRJ53" s="27"/>
      <c r="HRK53" s="27"/>
      <c r="HRL53" s="27"/>
      <c r="HRM53" s="27"/>
      <c r="HRN53" s="27"/>
      <c r="HRO53" s="27"/>
      <c r="HRP53" s="27"/>
      <c r="HRQ53" s="27"/>
      <c r="HRR53" s="27"/>
      <c r="HRS53" s="27"/>
      <c r="HRT53" s="27"/>
      <c r="HRU53" s="27"/>
      <c r="HRV53" s="27"/>
      <c r="HRW53" s="27"/>
      <c r="HRX53" s="27"/>
      <c r="HRY53" s="27"/>
      <c r="HRZ53" s="27"/>
      <c r="HSA53" s="27"/>
      <c r="HSB53" s="27"/>
      <c r="HSC53" s="27"/>
      <c r="HSD53" s="27"/>
      <c r="HSE53" s="27"/>
      <c r="HSF53" s="27"/>
      <c r="HSG53" s="27"/>
      <c r="HSH53" s="27"/>
      <c r="HSI53" s="27"/>
      <c r="HSJ53" s="27"/>
      <c r="HSK53" s="27"/>
      <c r="HSL53" s="27"/>
      <c r="HSM53" s="27"/>
      <c r="HSN53" s="27"/>
      <c r="HSO53" s="27"/>
      <c r="HSP53" s="27"/>
      <c r="HSQ53" s="27"/>
      <c r="HSR53" s="27"/>
      <c r="HSS53" s="27"/>
      <c r="HST53" s="27"/>
      <c r="HSU53" s="27"/>
      <c r="HSV53" s="27"/>
      <c r="HSW53" s="27"/>
      <c r="HSX53" s="27"/>
      <c r="HSY53" s="27"/>
      <c r="HSZ53" s="27"/>
      <c r="HTA53" s="27"/>
      <c r="HTB53" s="27"/>
      <c r="HTC53" s="27"/>
      <c r="HTD53" s="27"/>
      <c r="HTE53" s="27"/>
      <c r="HTF53" s="27"/>
      <c r="HTG53" s="27"/>
      <c r="HTH53" s="27"/>
      <c r="HTI53" s="27"/>
      <c r="HTJ53" s="27"/>
      <c r="HTK53" s="27"/>
      <c r="HTL53" s="27"/>
      <c r="HTM53" s="27"/>
      <c r="HTN53" s="27"/>
      <c r="HTO53" s="27"/>
      <c r="HTP53" s="27"/>
      <c r="HTQ53" s="27"/>
      <c r="HTR53" s="27"/>
      <c r="HTS53" s="27"/>
      <c r="HTT53" s="27"/>
      <c r="HTU53" s="27"/>
      <c r="HTV53" s="27"/>
      <c r="HTW53" s="27"/>
      <c r="HTX53" s="27"/>
      <c r="HTY53" s="27"/>
      <c r="HTZ53" s="27"/>
      <c r="HUA53" s="27"/>
      <c r="HUB53" s="27"/>
      <c r="HUC53" s="27"/>
      <c r="HUD53" s="27"/>
      <c r="HUE53" s="27"/>
      <c r="HUF53" s="27"/>
      <c r="HUG53" s="27"/>
      <c r="HUH53" s="27"/>
      <c r="HUI53" s="27"/>
      <c r="HUJ53" s="27"/>
      <c r="HUK53" s="27"/>
      <c r="HUL53" s="27"/>
      <c r="HUM53" s="27"/>
      <c r="HUN53" s="27"/>
      <c r="HUO53" s="27"/>
      <c r="HUP53" s="27"/>
      <c r="HUQ53" s="27"/>
      <c r="HUR53" s="27"/>
      <c r="HUS53" s="27"/>
      <c r="HUT53" s="27"/>
      <c r="HUU53" s="27"/>
      <c r="HUV53" s="27"/>
      <c r="HUW53" s="27"/>
      <c r="HUX53" s="27"/>
      <c r="HUY53" s="27"/>
      <c r="HUZ53" s="27"/>
      <c r="HVA53" s="27"/>
      <c r="HVB53" s="27"/>
      <c r="HVC53" s="27"/>
      <c r="HVD53" s="27"/>
      <c r="HVE53" s="27"/>
      <c r="HVF53" s="27"/>
      <c r="HVG53" s="27"/>
      <c r="HVH53" s="27"/>
      <c r="HVI53" s="27"/>
      <c r="HVJ53" s="27"/>
      <c r="HVK53" s="27"/>
      <c r="HVL53" s="27"/>
      <c r="HVM53" s="27"/>
      <c r="HVN53" s="27"/>
      <c r="HVO53" s="27"/>
      <c r="HVP53" s="27"/>
      <c r="HVQ53" s="27"/>
      <c r="HVR53" s="27"/>
      <c r="HVS53" s="27"/>
      <c r="HVT53" s="27"/>
      <c r="HVU53" s="27"/>
      <c r="HVV53" s="27"/>
      <c r="HVW53" s="27"/>
      <c r="HVX53" s="27"/>
      <c r="HVY53" s="27"/>
      <c r="HVZ53" s="27"/>
      <c r="HWA53" s="27"/>
      <c r="HWB53" s="27"/>
      <c r="HWC53" s="27"/>
      <c r="HWD53" s="27"/>
      <c r="HWE53" s="27"/>
      <c r="HWF53" s="27"/>
      <c r="HWG53" s="27"/>
      <c r="HWH53" s="27"/>
      <c r="HWI53" s="27"/>
      <c r="HWJ53" s="27"/>
      <c r="HWK53" s="27"/>
      <c r="HWL53" s="27"/>
      <c r="HWM53" s="27"/>
      <c r="HWN53" s="27"/>
      <c r="HWO53" s="27"/>
      <c r="HWP53" s="27"/>
      <c r="HWQ53" s="27"/>
      <c r="HWR53" s="27"/>
      <c r="HWS53" s="27"/>
      <c r="HWT53" s="27"/>
      <c r="HWU53" s="27"/>
      <c r="HWV53" s="27"/>
      <c r="HWW53" s="27"/>
      <c r="HWX53" s="27"/>
      <c r="HWY53" s="27"/>
      <c r="HWZ53" s="27"/>
      <c r="HXA53" s="27"/>
      <c r="HXB53" s="27"/>
      <c r="HXC53" s="27"/>
      <c r="HXD53" s="27"/>
      <c r="HXE53" s="27"/>
      <c r="HXF53" s="27"/>
      <c r="HXG53" s="27"/>
      <c r="HXH53" s="27"/>
      <c r="HXI53" s="27"/>
      <c r="HXJ53" s="27"/>
      <c r="HXK53" s="27"/>
      <c r="HXL53" s="27"/>
      <c r="HXM53" s="27"/>
      <c r="HXN53" s="27"/>
      <c r="HXO53" s="27"/>
      <c r="HXP53" s="27"/>
      <c r="HXQ53" s="27"/>
      <c r="HXR53" s="27"/>
      <c r="HXS53" s="27"/>
      <c r="HXT53" s="27"/>
      <c r="HXU53" s="27"/>
      <c r="HXV53" s="27"/>
      <c r="HXW53" s="27"/>
      <c r="HXX53" s="27"/>
      <c r="HXY53" s="27"/>
      <c r="HXZ53" s="27"/>
      <c r="HYA53" s="27"/>
      <c r="HYB53" s="27"/>
      <c r="HYC53" s="27"/>
      <c r="HYD53" s="27"/>
      <c r="HYE53" s="27"/>
      <c r="HYF53" s="27"/>
      <c r="HYG53" s="27"/>
      <c r="HYH53" s="27"/>
      <c r="HYI53" s="27"/>
      <c r="HYJ53" s="27"/>
      <c r="HYK53" s="27"/>
      <c r="HYL53" s="27"/>
      <c r="HYM53" s="27"/>
      <c r="HYN53" s="27"/>
      <c r="HYO53" s="27"/>
      <c r="HYP53" s="27"/>
      <c r="HYQ53" s="27"/>
      <c r="HYR53" s="27"/>
      <c r="HYS53" s="27"/>
      <c r="HYT53" s="27"/>
      <c r="HYU53" s="27"/>
      <c r="HYV53" s="27"/>
      <c r="HYW53" s="27"/>
      <c r="HYX53" s="27"/>
      <c r="HYY53" s="27"/>
      <c r="HYZ53" s="27"/>
      <c r="HZA53" s="27"/>
      <c r="HZB53" s="27"/>
      <c r="HZC53" s="27"/>
      <c r="HZD53" s="27"/>
      <c r="HZE53" s="27"/>
      <c r="HZF53" s="27"/>
      <c r="HZG53" s="27"/>
      <c r="HZH53" s="27"/>
      <c r="HZI53" s="27"/>
      <c r="HZJ53" s="27"/>
      <c r="HZK53" s="27"/>
      <c r="HZL53" s="27"/>
      <c r="HZM53" s="27"/>
      <c r="HZN53" s="27"/>
      <c r="HZO53" s="27"/>
      <c r="HZP53" s="27"/>
      <c r="HZQ53" s="27"/>
      <c r="HZR53" s="27"/>
      <c r="HZS53" s="27"/>
      <c r="HZT53" s="27"/>
      <c r="HZU53" s="27"/>
      <c r="HZV53" s="27"/>
      <c r="HZW53" s="27"/>
      <c r="HZX53" s="27"/>
      <c r="HZY53" s="27"/>
      <c r="HZZ53" s="27"/>
      <c r="IAA53" s="27"/>
      <c r="IAB53" s="27"/>
      <c r="IAC53" s="27"/>
      <c r="IAD53" s="27"/>
      <c r="IAE53" s="27"/>
      <c r="IAF53" s="27"/>
      <c r="IAG53" s="27"/>
      <c r="IAH53" s="27"/>
      <c r="IAI53" s="27"/>
      <c r="IAJ53" s="27"/>
      <c r="IAK53" s="27"/>
      <c r="IAL53" s="27"/>
      <c r="IAM53" s="27"/>
      <c r="IAN53" s="27"/>
      <c r="IAO53" s="27"/>
      <c r="IAP53" s="27"/>
      <c r="IAQ53" s="27"/>
      <c r="IAR53" s="27"/>
      <c r="IAS53" s="27"/>
      <c r="IAT53" s="27"/>
      <c r="IAU53" s="27"/>
      <c r="IAV53" s="27"/>
      <c r="IAW53" s="27"/>
      <c r="IAX53" s="27"/>
      <c r="IAY53" s="27"/>
      <c r="IAZ53" s="27"/>
      <c r="IBA53" s="27"/>
      <c r="IBB53" s="27"/>
      <c r="IBC53" s="27"/>
      <c r="IBD53" s="27"/>
      <c r="IBE53" s="27"/>
      <c r="IBF53" s="27"/>
      <c r="IBG53" s="27"/>
      <c r="IBH53" s="27"/>
      <c r="IBI53" s="27"/>
      <c r="IBJ53" s="27"/>
      <c r="IBK53" s="27"/>
      <c r="IBL53" s="27"/>
      <c r="IBM53" s="27"/>
      <c r="IBN53" s="27"/>
      <c r="IBO53" s="27"/>
      <c r="IBP53" s="27"/>
      <c r="IBQ53" s="27"/>
      <c r="IBR53" s="27"/>
      <c r="IBS53" s="27"/>
      <c r="IBT53" s="27"/>
      <c r="IBU53" s="27"/>
      <c r="IBV53" s="27"/>
      <c r="IBW53" s="27"/>
      <c r="IBX53" s="27"/>
      <c r="IBY53" s="27"/>
      <c r="IBZ53" s="27"/>
      <c r="ICA53" s="27"/>
      <c r="ICB53" s="27"/>
      <c r="ICC53" s="27"/>
      <c r="ICD53" s="27"/>
      <c r="ICE53" s="27"/>
      <c r="ICF53" s="27"/>
      <c r="ICG53" s="27"/>
      <c r="ICH53" s="27"/>
      <c r="ICI53" s="27"/>
      <c r="ICJ53" s="27"/>
      <c r="ICK53" s="27"/>
      <c r="ICL53" s="27"/>
      <c r="ICM53" s="27"/>
      <c r="ICN53" s="27"/>
      <c r="ICO53" s="27"/>
      <c r="ICP53" s="27"/>
      <c r="ICQ53" s="27"/>
      <c r="ICR53" s="27"/>
      <c r="ICS53" s="27"/>
      <c r="ICT53" s="27"/>
      <c r="ICU53" s="27"/>
      <c r="ICV53" s="27"/>
      <c r="ICW53" s="27"/>
      <c r="ICX53" s="27"/>
      <c r="ICY53" s="27"/>
      <c r="ICZ53" s="27"/>
      <c r="IDA53" s="27"/>
      <c r="IDB53" s="27"/>
      <c r="IDC53" s="27"/>
      <c r="IDD53" s="27"/>
      <c r="IDE53" s="27"/>
      <c r="IDF53" s="27"/>
      <c r="IDG53" s="27"/>
      <c r="IDH53" s="27"/>
      <c r="IDI53" s="27"/>
      <c r="IDJ53" s="27"/>
      <c r="IDK53" s="27"/>
      <c r="IDL53" s="27"/>
      <c r="IDM53" s="27"/>
      <c r="IDN53" s="27"/>
      <c r="IDO53" s="27"/>
      <c r="IDP53" s="27"/>
      <c r="IDQ53" s="27"/>
      <c r="IDR53" s="27"/>
      <c r="IDS53" s="27"/>
      <c r="IDT53" s="27"/>
      <c r="IDU53" s="27"/>
      <c r="IDV53" s="27"/>
      <c r="IDW53" s="27"/>
      <c r="IDX53" s="27"/>
      <c r="IDY53" s="27"/>
      <c r="IDZ53" s="27"/>
      <c r="IEA53" s="27"/>
      <c r="IEB53" s="27"/>
      <c r="IEC53" s="27"/>
      <c r="IED53" s="27"/>
      <c r="IEE53" s="27"/>
      <c r="IEF53" s="27"/>
      <c r="IEG53" s="27"/>
      <c r="IEH53" s="27"/>
      <c r="IEI53" s="27"/>
      <c r="IEJ53" s="27"/>
      <c r="IEK53" s="27"/>
      <c r="IEL53" s="27"/>
      <c r="IEM53" s="27"/>
      <c r="IEN53" s="27"/>
      <c r="IEO53" s="27"/>
      <c r="IEP53" s="27"/>
      <c r="IEQ53" s="27"/>
      <c r="IER53" s="27"/>
      <c r="IES53" s="27"/>
      <c r="IET53" s="27"/>
      <c r="IEU53" s="27"/>
      <c r="IEV53" s="27"/>
      <c r="IEW53" s="27"/>
      <c r="IEX53" s="27"/>
      <c r="IEY53" s="27"/>
      <c r="IEZ53" s="27"/>
      <c r="IFA53" s="27"/>
      <c r="IFB53" s="27"/>
      <c r="IFC53" s="27"/>
      <c r="IFD53" s="27"/>
      <c r="IFE53" s="27"/>
      <c r="IFF53" s="27"/>
      <c r="IFG53" s="27"/>
      <c r="IFH53" s="27"/>
      <c r="IFI53" s="27"/>
      <c r="IFJ53" s="27"/>
      <c r="IFK53" s="27"/>
      <c r="IFL53" s="27"/>
      <c r="IFM53" s="27"/>
      <c r="IFN53" s="27"/>
      <c r="IFO53" s="27"/>
      <c r="IFP53" s="27"/>
      <c r="IFQ53" s="27"/>
      <c r="IFR53" s="27"/>
      <c r="IFS53" s="27"/>
      <c r="IFT53" s="27"/>
      <c r="IFU53" s="27"/>
      <c r="IFV53" s="27"/>
      <c r="IFW53" s="27"/>
      <c r="IFX53" s="27"/>
      <c r="IFY53" s="27"/>
      <c r="IFZ53" s="27"/>
      <c r="IGA53" s="27"/>
      <c r="IGB53" s="27"/>
      <c r="IGC53" s="27"/>
      <c r="IGD53" s="27"/>
      <c r="IGE53" s="27"/>
      <c r="IGF53" s="27"/>
      <c r="IGG53" s="27"/>
      <c r="IGH53" s="27"/>
      <c r="IGI53" s="27"/>
      <c r="IGJ53" s="27"/>
      <c r="IGK53" s="27"/>
      <c r="IGL53" s="27"/>
      <c r="IGM53" s="27"/>
      <c r="IGN53" s="27"/>
      <c r="IGO53" s="27"/>
      <c r="IGP53" s="27"/>
      <c r="IGQ53" s="27"/>
      <c r="IGR53" s="27"/>
      <c r="IGS53" s="27"/>
      <c r="IGT53" s="27"/>
      <c r="IGU53" s="27"/>
      <c r="IGV53" s="27"/>
      <c r="IGW53" s="27"/>
      <c r="IGX53" s="27"/>
      <c r="IGY53" s="27"/>
      <c r="IGZ53" s="27"/>
      <c r="IHA53" s="27"/>
      <c r="IHB53" s="27"/>
      <c r="IHC53" s="27"/>
      <c r="IHD53" s="27"/>
      <c r="IHE53" s="27"/>
      <c r="IHF53" s="27"/>
      <c r="IHG53" s="27"/>
      <c r="IHH53" s="27"/>
      <c r="IHI53" s="27"/>
      <c r="IHJ53" s="27"/>
      <c r="IHK53" s="27"/>
      <c r="IHL53" s="27"/>
      <c r="IHM53" s="27"/>
      <c r="IHN53" s="27"/>
      <c r="IHO53" s="27"/>
      <c r="IHP53" s="27"/>
      <c r="IHQ53" s="27"/>
      <c r="IHR53" s="27"/>
      <c r="IHS53" s="27"/>
      <c r="IHT53" s="27"/>
      <c r="IHU53" s="27"/>
      <c r="IHV53" s="27"/>
      <c r="IHW53" s="27"/>
      <c r="IHX53" s="27"/>
      <c r="IHY53" s="27"/>
      <c r="IHZ53" s="27"/>
      <c r="IIA53" s="27"/>
      <c r="IIB53" s="27"/>
      <c r="IIC53" s="27"/>
      <c r="IID53" s="27"/>
      <c r="IIE53" s="27"/>
      <c r="IIF53" s="27"/>
      <c r="IIG53" s="27"/>
      <c r="IIH53" s="27"/>
      <c r="III53" s="27"/>
      <c r="IIJ53" s="27"/>
      <c r="IIK53" s="27"/>
      <c r="IIL53" s="27"/>
      <c r="IIM53" s="27"/>
      <c r="IIN53" s="27"/>
      <c r="IIO53" s="27"/>
      <c r="IIP53" s="27"/>
      <c r="IIQ53" s="27"/>
      <c r="IIR53" s="27"/>
      <c r="IIS53" s="27"/>
      <c r="IIT53" s="27"/>
      <c r="IIU53" s="27"/>
      <c r="IIV53" s="27"/>
      <c r="IIW53" s="27"/>
      <c r="IIX53" s="27"/>
      <c r="IIY53" s="27"/>
      <c r="IIZ53" s="27"/>
      <c r="IJA53" s="27"/>
      <c r="IJB53" s="27"/>
      <c r="IJC53" s="27"/>
      <c r="IJD53" s="27"/>
      <c r="IJE53" s="27"/>
      <c r="IJF53" s="27"/>
      <c r="IJG53" s="27"/>
      <c r="IJH53" s="27"/>
      <c r="IJI53" s="27"/>
      <c r="IJJ53" s="27"/>
      <c r="IJK53" s="27"/>
      <c r="IJL53" s="27"/>
      <c r="IJM53" s="27"/>
      <c r="IJN53" s="27"/>
      <c r="IJO53" s="27"/>
      <c r="IJP53" s="27"/>
      <c r="IJQ53" s="27"/>
      <c r="IJR53" s="27"/>
      <c r="IJS53" s="27"/>
      <c r="IJT53" s="27"/>
      <c r="IJU53" s="27"/>
      <c r="IJV53" s="27"/>
      <c r="IJW53" s="27"/>
      <c r="IJX53" s="27"/>
      <c r="IJY53" s="27"/>
      <c r="IJZ53" s="27"/>
      <c r="IKA53" s="27"/>
      <c r="IKB53" s="27"/>
      <c r="IKC53" s="27"/>
      <c r="IKD53" s="27"/>
      <c r="IKE53" s="27"/>
      <c r="IKF53" s="27"/>
      <c r="IKG53" s="27"/>
      <c r="IKH53" s="27"/>
      <c r="IKI53" s="27"/>
      <c r="IKJ53" s="27"/>
      <c r="IKK53" s="27"/>
      <c r="IKL53" s="27"/>
      <c r="IKM53" s="27"/>
      <c r="IKN53" s="27"/>
      <c r="IKO53" s="27"/>
      <c r="IKP53" s="27"/>
      <c r="IKQ53" s="27"/>
      <c r="IKR53" s="27"/>
      <c r="IKS53" s="27"/>
      <c r="IKT53" s="27"/>
      <c r="IKU53" s="27"/>
      <c r="IKV53" s="27"/>
      <c r="IKW53" s="27"/>
      <c r="IKX53" s="27"/>
      <c r="IKY53" s="27"/>
      <c r="IKZ53" s="27"/>
      <c r="ILA53" s="27"/>
      <c r="ILB53" s="27"/>
      <c r="ILC53" s="27"/>
      <c r="ILD53" s="27"/>
      <c r="ILE53" s="27"/>
      <c r="ILF53" s="27"/>
      <c r="ILG53" s="27"/>
      <c r="ILH53" s="27"/>
      <c r="ILI53" s="27"/>
      <c r="ILJ53" s="27"/>
      <c r="ILK53" s="27"/>
      <c r="ILL53" s="27"/>
      <c r="ILM53" s="27"/>
      <c r="ILN53" s="27"/>
      <c r="ILO53" s="27"/>
      <c r="ILP53" s="27"/>
      <c r="ILQ53" s="27"/>
      <c r="ILR53" s="27"/>
      <c r="ILS53" s="27"/>
      <c r="ILT53" s="27"/>
      <c r="ILU53" s="27"/>
      <c r="ILV53" s="27"/>
      <c r="ILW53" s="27"/>
      <c r="ILX53" s="27"/>
      <c r="ILY53" s="27"/>
      <c r="ILZ53" s="27"/>
      <c r="IMA53" s="27"/>
      <c r="IMB53" s="27"/>
      <c r="IMC53" s="27"/>
      <c r="IMD53" s="27"/>
      <c r="IME53" s="27"/>
      <c r="IMF53" s="27"/>
      <c r="IMG53" s="27"/>
      <c r="IMH53" s="27"/>
      <c r="IMI53" s="27"/>
      <c r="IMJ53" s="27"/>
      <c r="IMK53" s="27"/>
      <c r="IML53" s="27"/>
      <c r="IMM53" s="27"/>
      <c r="IMN53" s="27"/>
      <c r="IMO53" s="27"/>
      <c r="IMP53" s="27"/>
      <c r="IMQ53" s="27"/>
      <c r="IMR53" s="27"/>
      <c r="IMS53" s="27"/>
      <c r="IMT53" s="27"/>
      <c r="IMU53" s="27"/>
      <c r="IMV53" s="27"/>
      <c r="IMW53" s="27"/>
      <c r="IMX53" s="27"/>
      <c r="IMY53" s="27"/>
      <c r="IMZ53" s="27"/>
      <c r="INA53" s="27"/>
      <c r="INB53" s="27"/>
      <c r="INC53" s="27"/>
      <c r="IND53" s="27"/>
      <c r="INE53" s="27"/>
      <c r="INF53" s="27"/>
      <c r="ING53" s="27"/>
      <c r="INH53" s="27"/>
      <c r="INI53" s="27"/>
      <c r="INJ53" s="27"/>
      <c r="INK53" s="27"/>
      <c r="INL53" s="27"/>
      <c r="INM53" s="27"/>
      <c r="INN53" s="27"/>
      <c r="INO53" s="27"/>
      <c r="INP53" s="27"/>
      <c r="INQ53" s="27"/>
      <c r="INR53" s="27"/>
      <c r="INS53" s="27"/>
      <c r="INT53" s="27"/>
      <c r="INU53" s="27"/>
      <c r="INV53" s="27"/>
      <c r="INW53" s="27"/>
      <c r="INX53" s="27"/>
      <c r="INY53" s="27"/>
      <c r="INZ53" s="27"/>
      <c r="IOA53" s="27"/>
      <c r="IOB53" s="27"/>
      <c r="IOC53" s="27"/>
      <c r="IOD53" s="27"/>
      <c r="IOE53" s="27"/>
      <c r="IOF53" s="27"/>
      <c r="IOG53" s="27"/>
      <c r="IOH53" s="27"/>
      <c r="IOI53" s="27"/>
      <c r="IOJ53" s="27"/>
      <c r="IOK53" s="27"/>
      <c r="IOL53" s="27"/>
      <c r="IOM53" s="27"/>
      <c r="ION53" s="27"/>
      <c r="IOO53" s="27"/>
      <c r="IOP53" s="27"/>
      <c r="IOQ53" s="27"/>
      <c r="IOR53" s="27"/>
      <c r="IOS53" s="27"/>
      <c r="IOT53" s="27"/>
      <c r="IOU53" s="27"/>
      <c r="IOV53" s="27"/>
      <c r="IOW53" s="27"/>
      <c r="IOX53" s="27"/>
      <c r="IOY53" s="27"/>
      <c r="IOZ53" s="27"/>
      <c r="IPA53" s="27"/>
      <c r="IPB53" s="27"/>
      <c r="IPC53" s="27"/>
      <c r="IPD53" s="27"/>
      <c r="IPE53" s="27"/>
      <c r="IPF53" s="27"/>
      <c r="IPG53" s="27"/>
      <c r="IPH53" s="27"/>
      <c r="IPI53" s="27"/>
      <c r="IPJ53" s="27"/>
      <c r="IPK53" s="27"/>
      <c r="IPL53" s="27"/>
      <c r="IPM53" s="27"/>
      <c r="IPN53" s="27"/>
      <c r="IPO53" s="27"/>
      <c r="IPP53" s="27"/>
      <c r="IPQ53" s="27"/>
      <c r="IPR53" s="27"/>
      <c r="IPS53" s="27"/>
      <c r="IPT53" s="27"/>
      <c r="IPU53" s="27"/>
      <c r="IPV53" s="27"/>
      <c r="IPW53" s="27"/>
      <c r="IPX53" s="27"/>
      <c r="IPY53" s="27"/>
      <c r="IPZ53" s="27"/>
      <c r="IQA53" s="27"/>
      <c r="IQB53" s="27"/>
      <c r="IQC53" s="27"/>
      <c r="IQD53" s="27"/>
      <c r="IQE53" s="27"/>
      <c r="IQF53" s="27"/>
      <c r="IQG53" s="27"/>
      <c r="IQH53" s="27"/>
      <c r="IQI53" s="27"/>
      <c r="IQJ53" s="27"/>
      <c r="IQK53" s="27"/>
      <c r="IQL53" s="27"/>
      <c r="IQM53" s="27"/>
      <c r="IQN53" s="27"/>
      <c r="IQO53" s="27"/>
      <c r="IQP53" s="27"/>
      <c r="IQQ53" s="27"/>
      <c r="IQR53" s="27"/>
      <c r="IQS53" s="27"/>
      <c r="IQT53" s="27"/>
      <c r="IQU53" s="27"/>
      <c r="IQV53" s="27"/>
      <c r="IQW53" s="27"/>
      <c r="IQX53" s="27"/>
      <c r="IQY53" s="27"/>
      <c r="IQZ53" s="27"/>
      <c r="IRA53" s="27"/>
      <c r="IRB53" s="27"/>
      <c r="IRC53" s="27"/>
      <c r="IRD53" s="27"/>
      <c r="IRE53" s="27"/>
      <c r="IRF53" s="27"/>
      <c r="IRG53" s="27"/>
      <c r="IRH53" s="27"/>
      <c r="IRI53" s="27"/>
      <c r="IRJ53" s="27"/>
      <c r="IRK53" s="27"/>
      <c r="IRL53" s="27"/>
      <c r="IRM53" s="27"/>
      <c r="IRN53" s="27"/>
      <c r="IRO53" s="27"/>
      <c r="IRP53" s="27"/>
      <c r="IRQ53" s="27"/>
      <c r="IRR53" s="27"/>
      <c r="IRS53" s="27"/>
      <c r="IRT53" s="27"/>
      <c r="IRU53" s="27"/>
      <c r="IRV53" s="27"/>
      <c r="IRW53" s="27"/>
      <c r="IRX53" s="27"/>
      <c r="IRY53" s="27"/>
      <c r="IRZ53" s="27"/>
      <c r="ISA53" s="27"/>
      <c r="ISB53" s="27"/>
      <c r="ISC53" s="27"/>
      <c r="ISD53" s="27"/>
      <c r="ISE53" s="27"/>
      <c r="ISF53" s="27"/>
      <c r="ISG53" s="27"/>
      <c r="ISH53" s="27"/>
      <c r="ISI53" s="27"/>
      <c r="ISJ53" s="27"/>
      <c r="ISK53" s="27"/>
      <c r="ISL53" s="27"/>
      <c r="ISM53" s="27"/>
      <c r="ISN53" s="27"/>
      <c r="ISO53" s="27"/>
      <c r="ISP53" s="27"/>
      <c r="ISQ53" s="27"/>
      <c r="ISR53" s="27"/>
      <c r="ISS53" s="27"/>
      <c r="IST53" s="27"/>
      <c r="ISU53" s="27"/>
      <c r="ISV53" s="27"/>
      <c r="ISW53" s="27"/>
      <c r="ISX53" s="27"/>
      <c r="ISY53" s="27"/>
      <c r="ISZ53" s="27"/>
      <c r="ITA53" s="27"/>
      <c r="ITB53" s="27"/>
      <c r="ITC53" s="27"/>
      <c r="ITD53" s="27"/>
      <c r="ITE53" s="27"/>
      <c r="ITF53" s="27"/>
      <c r="ITG53" s="27"/>
      <c r="ITH53" s="27"/>
      <c r="ITI53" s="27"/>
      <c r="ITJ53" s="27"/>
      <c r="ITK53" s="27"/>
      <c r="ITL53" s="27"/>
      <c r="ITM53" s="27"/>
      <c r="ITN53" s="27"/>
      <c r="ITO53" s="27"/>
      <c r="ITP53" s="27"/>
      <c r="ITQ53" s="27"/>
      <c r="ITR53" s="27"/>
      <c r="ITS53" s="27"/>
      <c r="ITT53" s="27"/>
      <c r="ITU53" s="27"/>
      <c r="ITV53" s="27"/>
      <c r="ITW53" s="27"/>
      <c r="ITX53" s="27"/>
      <c r="ITY53" s="27"/>
      <c r="ITZ53" s="27"/>
      <c r="IUA53" s="27"/>
      <c r="IUB53" s="27"/>
      <c r="IUC53" s="27"/>
      <c r="IUD53" s="27"/>
      <c r="IUE53" s="27"/>
      <c r="IUF53" s="27"/>
      <c r="IUG53" s="27"/>
      <c r="IUH53" s="27"/>
      <c r="IUI53" s="27"/>
      <c r="IUJ53" s="27"/>
      <c r="IUK53" s="27"/>
      <c r="IUL53" s="27"/>
      <c r="IUM53" s="27"/>
      <c r="IUN53" s="27"/>
      <c r="IUO53" s="27"/>
      <c r="IUP53" s="27"/>
      <c r="IUQ53" s="27"/>
      <c r="IUR53" s="27"/>
      <c r="IUS53" s="27"/>
      <c r="IUT53" s="27"/>
      <c r="IUU53" s="27"/>
      <c r="IUV53" s="27"/>
      <c r="IUW53" s="27"/>
      <c r="IUX53" s="27"/>
      <c r="IUY53" s="27"/>
      <c r="IUZ53" s="27"/>
      <c r="IVA53" s="27"/>
      <c r="IVB53" s="27"/>
      <c r="IVC53" s="27"/>
      <c r="IVD53" s="27"/>
      <c r="IVE53" s="27"/>
      <c r="IVF53" s="27"/>
      <c r="IVG53" s="27"/>
      <c r="IVH53" s="27"/>
      <c r="IVI53" s="27"/>
      <c r="IVJ53" s="27"/>
      <c r="IVK53" s="27"/>
      <c r="IVL53" s="27"/>
      <c r="IVM53" s="27"/>
      <c r="IVN53" s="27"/>
      <c r="IVO53" s="27"/>
      <c r="IVP53" s="27"/>
      <c r="IVQ53" s="27"/>
      <c r="IVR53" s="27"/>
      <c r="IVS53" s="27"/>
      <c r="IVT53" s="27"/>
      <c r="IVU53" s="27"/>
      <c r="IVV53" s="27"/>
      <c r="IVW53" s="27"/>
      <c r="IVX53" s="27"/>
      <c r="IVY53" s="27"/>
      <c r="IVZ53" s="27"/>
      <c r="IWA53" s="27"/>
      <c r="IWB53" s="27"/>
      <c r="IWC53" s="27"/>
      <c r="IWD53" s="27"/>
      <c r="IWE53" s="27"/>
      <c r="IWF53" s="27"/>
      <c r="IWG53" s="27"/>
      <c r="IWH53" s="27"/>
      <c r="IWI53" s="27"/>
      <c r="IWJ53" s="27"/>
      <c r="IWK53" s="27"/>
      <c r="IWL53" s="27"/>
      <c r="IWM53" s="27"/>
      <c r="IWN53" s="27"/>
      <c r="IWO53" s="27"/>
      <c r="IWP53" s="27"/>
      <c r="IWQ53" s="27"/>
      <c r="IWR53" s="27"/>
      <c r="IWS53" s="27"/>
      <c r="IWT53" s="27"/>
      <c r="IWU53" s="27"/>
      <c r="IWV53" s="27"/>
      <c r="IWW53" s="27"/>
      <c r="IWX53" s="27"/>
      <c r="IWY53" s="27"/>
      <c r="IWZ53" s="27"/>
      <c r="IXA53" s="27"/>
      <c r="IXB53" s="27"/>
      <c r="IXC53" s="27"/>
      <c r="IXD53" s="27"/>
      <c r="IXE53" s="27"/>
      <c r="IXF53" s="27"/>
      <c r="IXG53" s="27"/>
      <c r="IXH53" s="27"/>
      <c r="IXI53" s="27"/>
      <c r="IXJ53" s="27"/>
      <c r="IXK53" s="27"/>
      <c r="IXL53" s="27"/>
      <c r="IXM53" s="27"/>
      <c r="IXN53" s="27"/>
      <c r="IXO53" s="27"/>
      <c r="IXP53" s="27"/>
      <c r="IXQ53" s="27"/>
      <c r="IXR53" s="27"/>
      <c r="IXS53" s="27"/>
      <c r="IXT53" s="27"/>
      <c r="IXU53" s="27"/>
      <c r="IXV53" s="27"/>
      <c r="IXW53" s="27"/>
      <c r="IXX53" s="27"/>
      <c r="IXY53" s="27"/>
      <c r="IXZ53" s="27"/>
      <c r="IYA53" s="27"/>
      <c r="IYB53" s="27"/>
      <c r="IYC53" s="27"/>
      <c r="IYD53" s="27"/>
      <c r="IYE53" s="27"/>
      <c r="IYF53" s="27"/>
      <c r="IYG53" s="27"/>
      <c r="IYH53" s="27"/>
      <c r="IYI53" s="27"/>
      <c r="IYJ53" s="27"/>
      <c r="IYK53" s="27"/>
      <c r="IYL53" s="27"/>
      <c r="IYM53" s="27"/>
      <c r="IYN53" s="27"/>
      <c r="IYO53" s="27"/>
      <c r="IYP53" s="27"/>
      <c r="IYQ53" s="27"/>
      <c r="IYR53" s="27"/>
      <c r="IYS53" s="27"/>
      <c r="IYT53" s="27"/>
      <c r="IYU53" s="27"/>
      <c r="IYV53" s="27"/>
      <c r="IYW53" s="27"/>
      <c r="IYX53" s="27"/>
      <c r="IYY53" s="27"/>
      <c r="IYZ53" s="27"/>
      <c r="IZA53" s="27"/>
      <c r="IZB53" s="27"/>
      <c r="IZC53" s="27"/>
      <c r="IZD53" s="27"/>
      <c r="IZE53" s="27"/>
      <c r="IZF53" s="27"/>
      <c r="IZG53" s="27"/>
      <c r="IZH53" s="27"/>
      <c r="IZI53" s="27"/>
      <c r="IZJ53" s="27"/>
      <c r="IZK53" s="27"/>
      <c r="IZL53" s="27"/>
      <c r="IZM53" s="27"/>
      <c r="IZN53" s="27"/>
      <c r="IZO53" s="27"/>
      <c r="IZP53" s="27"/>
      <c r="IZQ53" s="27"/>
      <c r="IZR53" s="27"/>
      <c r="IZS53" s="27"/>
      <c r="IZT53" s="27"/>
      <c r="IZU53" s="27"/>
      <c r="IZV53" s="27"/>
      <c r="IZW53" s="27"/>
      <c r="IZX53" s="27"/>
      <c r="IZY53" s="27"/>
      <c r="IZZ53" s="27"/>
      <c r="JAA53" s="27"/>
      <c r="JAB53" s="27"/>
      <c r="JAC53" s="27"/>
      <c r="JAD53" s="27"/>
      <c r="JAE53" s="27"/>
      <c r="JAF53" s="27"/>
      <c r="JAG53" s="27"/>
      <c r="JAH53" s="27"/>
      <c r="JAI53" s="27"/>
      <c r="JAJ53" s="27"/>
      <c r="JAK53" s="27"/>
      <c r="JAL53" s="27"/>
      <c r="JAM53" s="27"/>
      <c r="JAN53" s="27"/>
      <c r="JAO53" s="27"/>
      <c r="JAP53" s="27"/>
      <c r="JAQ53" s="27"/>
      <c r="JAR53" s="27"/>
      <c r="JAS53" s="27"/>
      <c r="JAT53" s="27"/>
      <c r="JAU53" s="27"/>
      <c r="JAV53" s="27"/>
      <c r="JAW53" s="27"/>
      <c r="JAX53" s="27"/>
      <c r="JAY53" s="27"/>
      <c r="JAZ53" s="27"/>
      <c r="JBA53" s="27"/>
      <c r="JBB53" s="27"/>
      <c r="JBC53" s="27"/>
      <c r="JBD53" s="27"/>
      <c r="JBE53" s="27"/>
      <c r="JBF53" s="27"/>
      <c r="JBG53" s="27"/>
      <c r="JBH53" s="27"/>
      <c r="JBI53" s="27"/>
      <c r="JBJ53" s="27"/>
      <c r="JBK53" s="27"/>
      <c r="JBL53" s="27"/>
      <c r="JBM53" s="27"/>
      <c r="JBN53" s="27"/>
      <c r="JBO53" s="27"/>
      <c r="JBP53" s="27"/>
      <c r="JBQ53" s="27"/>
      <c r="JBR53" s="27"/>
      <c r="JBS53" s="27"/>
      <c r="JBT53" s="27"/>
      <c r="JBU53" s="27"/>
      <c r="JBV53" s="27"/>
      <c r="JBW53" s="27"/>
      <c r="JBX53" s="27"/>
      <c r="JBY53" s="27"/>
      <c r="JBZ53" s="27"/>
      <c r="JCA53" s="27"/>
      <c r="JCB53" s="27"/>
      <c r="JCC53" s="27"/>
      <c r="JCD53" s="27"/>
      <c r="JCE53" s="27"/>
      <c r="JCF53" s="27"/>
      <c r="JCG53" s="27"/>
      <c r="JCH53" s="27"/>
      <c r="JCI53" s="27"/>
      <c r="JCJ53" s="27"/>
      <c r="JCK53" s="27"/>
      <c r="JCL53" s="27"/>
      <c r="JCM53" s="27"/>
      <c r="JCN53" s="27"/>
      <c r="JCO53" s="27"/>
      <c r="JCP53" s="27"/>
      <c r="JCQ53" s="27"/>
      <c r="JCR53" s="27"/>
      <c r="JCS53" s="27"/>
      <c r="JCT53" s="27"/>
      <c r="JCU53" s="27"/>
      <c r="JCV53" s="27"/>
      <c r="JCW53" s="27"/>
      <c r="JCX53" s="27"/>
      <c r="JCY53" s="27"/>
      <c r="JCZ53" s="27"/>
      <c r="JDA53" s="27"/>
      <c r="JDB53" s="27"/>
      <c r="JDC53" s="27"/>
      <c r="JDD53" s="27"/>
      <c r="JDE53" s="27"/>
      <c r="JDF53" s="27"/>
      <c r="JDG53" s="27"/>
      <c r="JDH53" s="27"/>
      <c r="JDI53" s="27"/>
      <c r="JDJ53" s="27"/>
      <c r="JDK53" s="27"/>
      <c r="JDL53" s="27"/>
      <c r="JDM53" s="27"/>
      <c r="JDN53" s="27"/>
      <c r="JDO53" s="27"/>
      <c r="JDP53" s="27"/>
      <c r="JDQ53" s="27"/>
      <c r="JDR53" s="27"/>
      <c r="JDS53" s="27"/>
      <c r="JDT53" s="27"/>
      <c r="JDU53" s="27"/>
      <c r="JDV53" s="27"/>
      <c r="JDW53" s="27"/>
      <c r="JDX53" s="27"/>
      <c r="JDY53" s="27"/>
      <c r="JDZ53" s="27"/>
      <c r="JEA53" s="27"/>
      <c r="JEB53" s="27"/>
      <c r="JEC53" s="27"/>
      <c r="JED53" s="27"/>
      <c r="JEE53" s="27"/>
      <c r="JEF53" s="27"/>
      <c r="JEG53" s="27"/>
      <c r="JEH53" s="27"/>
      <c r="JEI53" s="27"/>
      <c r="JEJ53" s="27"/>
      <c r="JEK53" s="27"/>
      <c r="JEL53" s="27"/>
      <c r="JEM53" s="27"/>
      <c r="JEN53" s="27"/>
      <c r="JEO53" s="27"/>
      <c r="JEP53" s="27"/>
      <c r="JEQ53" s="27"/>
      <c r="JER53" s="27"/>
      <c r="JES53" s="27"/>
      <c r="JET53" s="27"/>
      <c r="JEU53" s="27"/>
      <c r="JEV53" s="27"/>
      <c r="JEW53" s="27"/>
      <c r="JEX53" s="27"/>
      <c r="JEY53" s="27"/>
      <c r="JEZ53" s="27"/>
      <c r="JFA53" s="27"/>
      <c r="JFB53" s="27"/>
      <c r="JFC53" s="27"/>
      <c r="JFD53" s="27"/>
      <c r="JFE53" s="27"/>
      <c r="JFF53" s="27"/>
      <c r="JFG53" s="27"/>
      <c r="JFH53" s="27"/>
      <c r="JFI53" s="27"/>
      <c r="JFJ53" s="27"/>
      <c r="JFK53" s="27"/>
      <c r="JFL53" s="27"/>
      <c r="JFM53" s="27"/>
      <c r="JFN53" s="27"/>
      <c r="JFO53" s="27"/>
      <c r="JFP53" s="27"/>
      <c r="JFQ53" s="27"/>
      <c r="JFR53" s="27"/>
      <c r="JFS53" s="27"/>
      <c r="JFT53" s="27"/>
      <c r="JFU53" s="27"/>
      <c r="JFV53" s="27"/>
      <c r="JFW53" s="27"/>
      <c r="JFX53" s="27"/>
      <c r="JFY53" s="27"/>
      <c r="JFZ53" s="27"/>
      <c r="JGA53" s="27"/>
      <c r="JGB53" s="27"/>
      <c r="JGC53" s="27"/>
      <c r="JGD53" s="27"/>
      <c r="JGE53" s="27"/>
      <c r="JGF53" s="27"/>
      <c r="JGG53" s="27"/>
      <c r="JGH53" s="27"/>
      <c r="JGI53" s="27"/>
      <c r="JGJ53" s="27"/>
      <c r="JGK53" s="27"/>
      <c r="JGL53" s="27"/>
      <c r="JGM53" s="27"/>
      <c r="JGN53" s="27"/>
      <c r="JGO53" s="27"/>
      <c r="JGP53" s="27"/>
      <c r="JGQ53" s="27"/>
      <c r="JGR53" s="27"/>
      <c r="JGS53" s="27"/>
      <c r="JGT53" s="27"/>
      <c r="JGU53" s="27"/>
      <c r="JGV53" s="27"/>
      <c r="JGW53" s="27"/>
      <c r="JGX53" s="27"/>
      <c r="JGY53" s="27"/>
      <c r="JGZ53" s="27"/>
      <c r="JHA53" s="27"/>
      <c r="JHB53" s="27"/>
      <c r="JHC53" s="27"/>
      <c r="JHD53" s="27"/>
      <c r="JHE53" s="27"/>
      <c r="JHF53" s="27"/>
      <c r="JHG53" s="27"/>
      <c r="JHH53" s="27"/>
      <c r="JHI53" s="27"/>
      <c r="JHJ53" s="27"/>
      <c r="JHK53" s="27"/>
      <c r="JHL53" s="27"/>
      <c r="JHM53" s="27"/>
      <c r="JHN53" s="27"/>
      <c r="JHO53" s="27"/>
      <c r="JHP53" s="27"/>
      <c r="JHQ53" s="27"/>
      <c r="JHR53" s="27"/>
      <c r="JHS53" s="27"/>
      <c r="JHT53" s="27"/>
      <c r="JHU53" s="27"/>
      <c r="JHV53" s="27"/>
      <c r="JHW53" s="27"/>
      <c r="JHX53" s="27"/>
      <c r="JHY53" s="27"/>
      <c r="JHZ53" s="27"/>
      <c r="JIA53" s="27"/>
      <c r="JIB53" s="27"/>
      <c r="JIC53" s="27"/>
      <c r="JID53" s="27"/>
      <c r="JIE53" s="27"/>
      <c r="JIF53" s="27"/>
      <c r="JIG53" s="27"/>
      <c r="JIH53" s="27"/>
      <c r="JII53" s="27"/>
      <c r="JIJ53" s="27"/>
      <c r="JIK53" s="27"/>
      <c r="JIL53" s="27"/>
      <c r="JIM53" s="27"/>
      <c r="JIN53" s="27"/>
      <c r="JIO53" s="27"/>
      <c r="JIP53" s="27"/>
      <c r="JIQ53" s="27"/>
      <c r="JIR53" s="27"/>
      <c r="JIS53" s="27"/>
      <c r="JIT53" s="27"/>
      <c r="JIU53" s="27"/>
      <c r="JIV53" s="27"/>
      <c r="JIW53" s="27"/>
      <c r="JIX53" s="27"/>
      <c r="JIY53" s="27"/>
      <c r="JIZ53" s="27"/>
      <c r="JJA53" s="27"/>
      <c r="JJB53" s="27"/>
      <c r="JJC53" s="27"/>
      <c r="JJD53" s="27"/>
      <c r="JJE53" s="27"/>
      <c r="JJF53" s="27"/>
      <c r="JJG53" s="27"/>
      <c r="JJH53" s="27"/>
      <c r="JJI53" s="27"/>
      <c r="JJJ53" s="27"/>
      <c r="JJK53" s="27"/>
      <c r="JJL53" s="27"/>
      <c r="JJM53" s="27"/>
      <c r="JJN53" s="27"/>
      <c r="JJO53" s="27"/>
      <c r="JJP53" s="27"/>
      <c r="JJQ53" s="27"/>
      <c r="JJR53" s="27"/>
      <c r="JJS53" s="27"/>
      <c r="JJT53" s="27"/>
      <c r="JJU53" s="27"/>
      <c r="JJV53" s="27"/>
      <c r="JJW53" s="27"/>
      <c r="JJX53" s="27"/>
      <c r="JJY53" s="27"/>
      <c r="JJZ53" s="27"/>
      <c r="JKA53" s="27"/>
      <c r="JKB53" s="27"/>
      <c r="JKC53" s="27"/>
      <c r="JKD53" s="27"/>
      <c r="JKE53" s="27"/>
      <c r="JKF53" s="27"/>
      <c r="JKG53" s="27"/>
      <c r="JKH53" s="27"/>
      <c r="JKI53" s="27"/>
      <c r="JKJ53" s="27"/>
      <c r="JKK53" s="27"/>
      <c r="JKL53" s="27"/>
      <c r="JKM53" s="27"/>
      <c r="JKN53" s="27"/>
      <c r="JKO53" s="27"/>
      <c r="JKP53" s="27"/>
      <c r="JKQ53" s="27"/>
      <c r="JKR53" s="27"/>
      <c r="JKS53" s="27"/>
      <c r="JKT53" s="27"/>
      <c r="JKU53" s="27"/>
      <c r="JKV53" s="27"/>
      <c r="JKW53" s="27"/>
      <c r="JKX53" s="27"/>
      <c r="JKY53" s="27"/>
      <c r="JKZ53" s="27"/>
      <c r="JLA53" s="27"/>
      <c r="JLB53" s="27"/>
      <c r="JLC53" s="27"/>
      <c r="JLD53" s="27"/>
      <c r="JLE53" s="27"/>
      <c r="JLF53" s="27"/>
      <c r="JLG53" s="27"/>
      <c r="JLH53" s="27"/>
      <c r="JLI53" s="27"/>
      <c r="JLJ53" s="27"/>
      <c r="JLK53" s="27"/>
      <c r="JLL53" s="27"/>
      <c r="JLM53" s="27"/>
      <c r="JLN53" s="27"/>
      <c r="JLO53" s="27"/>
      <c r="JLP53" s="27"/>
      <c r="JLQ53" s="27"/>
      <c r="JLR53" s="27"/>
      <c r="JLS53" s="27"/>
      <c r="JLT53" s="27"/>
      <c r="JLU53" s="27"/>
      <c r="JLV53" s="27"/>
      <c r="JLW53" s="27"/>
      <c r="JLX53" s="27"/>
      <c r="JLY53" s="27"/>
      <c r="JLZ53" s="27"/>
      <c r="JMA53" s="27"/>
      <c r="JMB53" s="27"/>
      <c r="JMC53" s="27"/>
      <c r="JMD53" s="27"/>
      <c r="JME53" s="27"/>
      <c r="JMF53" s="27"/>
      <c r="JMG53" s="27"/>
      <c r="JMH53" s="27"/>
      <c r="JMI53" s="27"/>
      <c r="JMJ53" s="27"/>
      <c r="JMK53" s="27"/>
      <c r="JML53" s="27"/>
      <c r="JMM53" s="27"/>
      <c r="JMN53" s="27"/>
      <c r="JMO53" s="27"/>
      <c r="JMP53" s="27"/>
      <c r="JMQ53" s="27"/>
      <c r="JMR53" s="27"/>
      <c r="JMS53" s="27"/>
      <c r="JMT53" s="27"/>
      <c r="JMU53" s="27"/>
      <c r="JMV53" s="27"/>
      <c r="JMW53" s="27"/>
      <c r="JMX53" s="27"/>
      <c r="JMY53" s="27"/>
      <c r="JMZ53" s="27"/>
      <c r="JNA53" s="27"/>
      <c r="JNB53" s="27"/>
      <c r="JNC53" s="27"/>
      <c r="JND53" s="27"/>
      <c r="JNE53" s="27"/>
      <c r="JNF53" s="27"/>
      <c r="JNG53" s="27"/>
      <c r="JNH53" s="27"/>
      <c r="JNI53" s="27"/>
      <c r="JNJ53" s="27"/>
      <c r="JNK53" s="27"/>
      <c r="JNL53" s="27"/>
      <c r="JNM53" s="27"/>
      <c r="JNN53" s="27"/>
      <c r="JNO53" s="27"/>
      <c r="JNP53" s="27"/>
      <c r="JNQ53" s="27"/>
      <c r="JNR53" s="27"/>
      <c r="JNS53" s="27"/>
      <c r="JNT53" s="27"/>
      <c r="JNU53" s="27"/>
      <c r="JNV53" s="27"/>
      <c r="JNW53" s="27"/>
      <c r="JNX53" s="27"/>
      <c r="JNY53" s="27"/>
      <c r="JNZ53" s="27"/>
      <c r="JOA53" s="27"/>
      <c r="JOB53" s="27"/>
      <c r="JOC53" s="27"/>
      <c r="JOD53" s="27"/>
      <c r="JOE53" s="27"/>
      <c r="JOF53" s="27"/>
      <c r="JOG53" s="27"/>
      <c r="JOH53" s="27"/>
      <c r="JOI53" s="27"/>
      <c r="JOJ53" s="27"/>
      <c r="JOK53" s="27"/>
      <c r="JOL53" s="27"/>
      <c r="JOM53" s="27"/>
      <c r="JON53" s="27"/>
      <c r="JOO53" s="27"/>
      <c r="JOP53" s="27"/>
      <c r="JOQ53" s="27"/>
      <c r="JOR53" s="27"/>
      <c r="JOS53" s="27"/>
      <c r="JOT53" s="27"/>
      <c r="JOU53" s="27"/>
      <c r="JOV53" s="27"/>
      <c r="JOW53" s="27"/>
      <c r="JOX53" s="27"/>
      <c r="JOY53" s="27"/>
      <c r="JOZ53" s="27"/>
      <c r="JPA53" s="27"/>
      <c r="JPB53" s="27"/>
      <c r="JPC53" s="27"/>
      <c r="JPD53" s="27"/>
      <c r="JPE53" s="27"/>
      <c r="JPF53" s="27"/>
      <c r="JPG53" s="27"/>
      <c r="JPH53" s="27"/>
      <c r="JPI53" s="27"/>
      <c r="JPJ53" s="27"/>
      <c r="JPK53" s="27"/>
      <c r="JPL53" s="27"/>
      <c r="JPM53" s="27"/>
      <c r="JPN53" s="27"/>
      <c r="JPO53" s="27"/>
      <c r="JPP53" s="27"/>
      <c r="JPQ53" s="27"/>
      <c r="JPR53" s="27"/>
      <c r="JPS53" s="27"/>
      <c r="JPT53" s="27"/>
      <c r="JPU53" s="27"/>
      <c r="JPV53" s="27"/>
      <c r="JPW53" s="27"/>
      <c r="JPX53" s="27"/>
      <c r="JPY53" s="27"/>
      <c r="JPZ53" s="27"/>
      <c r="JQA53" s="27"/>
      <c r="JQB53" s="27"/>
      <c r="JQC53" s="27"/>
      <c r="JQD53" s="27"/>
      <c r="JQE53" s="27"/>
      <c r="JQF53" s="27"/>
      <c r="JQG53" s="27"/>
      <c r="JQH53" s="27"/>
      <c r="JQI53" s="27"/>
      <c r="JQJ53" s="27"/>
      <c r="JQK53" s="27"/>
      <c r="JQL53" s="27"/>
      <c r="JQM53" s="27"/>
      <c r="JQN53" s="27"/>
      <c r="JQO53" s="27"/>
      <c r="JQP53" s="27"/>
      <c r="JQQ53" s="27"/>
      <c r="JQR53" s="27"/>
      <c r="JQS53" s="27"/>
      <c r="JQT53" s="27"/>
      <c r="JQU53" s="27"/>
      <c r="JQV53" s="27"/>
      <c r="JQW53" s="27"/>
      <c r="JQX53" s="27"/>
      <c r="JQY53" s="27"/>
      <c r="JQZ53" s="27"/>
      <c r="JRA53" s="27"/>
      <c r="JRB53" s="27"/>
      <c r="JRC53" s="27"/>
      <c r="JRD53" s="27"/>
      <c r="JRE53" s="27"/>
      <c r="JRF53" s="27"/>
      <c r="JRG53" s="27"/>
      <c r="JRH53" s="27"/>
      <c r="JRI53" s="27"/>
      <c r="JRJ53" s="27"/>
      <c r="JRK53" s="27"/>
      <c r="JRL53" s="27"/>
      <c r="JRM53" s="27"/>
      <c r="JRN53" s="27"/>
      <c r="JRO53" s="27"/>
      <c r="JRP53" s="27"/>
      <c r="JRQ53" s="27"/>
      <c r="JRR53" s="27"/>
      <c r="JRS53" s="27"/>
      <c r="JRT53" s="27"/>
      <c r="JRU53" s="27"/>
      <c r="JRV53" s="27"/>
      <c r="JRW53" s="27"/>
      <c r="JRX53" s="27"/>
      <c r="JRY53" s="27"/>
      <c r="JRZ53" s="27"/>
      <c r="JSA53" s="27"/>
      <c r="JSB53" s="27"/>
      <c r="JSC53" s="27"/>
      <c r="JSD53" s="27"/>
      <c r="JSE53" s="27"/>
      <c r="JSF53" s="27"/>
      <c r="JSG53" s="27"/>
      <c r="JSH53" s="27"/>
      <c r="JSI53" s="27"/>
      <c r="JSJ53" s="27"/>
      <c r="JSK53" s="27"/>
      <c r="JSL53" s="27"/>
      <c r="JSM53" s="27"/>
      <c r="JSN53" s="27"/>
      <c r="JSO53" s="27"/>
      <c r="JSP53" s="27"/>
      <c r="JSQ53" s="27"/>
      <c r="JSR53" s="27"/>
      <c r="JSS53" s="27"/>
      <c r="JST53" s="27"/>
      <c r="JSU53" s="27"/>
      <c r="JSV53" s="27"/>
      <c r="JSW53" s="27"/>
      <c r="JSX53" s="27"/>
      <c r="JSY53" s="27"/>
      <c r="JSZ53" s="27"/>
      <c r="JTA53" s="27"/>
      <c r="JTB53" s="27"/>
      <c r="JTC53" s="27"/>
      <c r="JTD53" s="27"/>
      <c r="JTE53" s="27"/>
      <c r="JTF53" s="27"/>
      <c r="JTG53" s="27"/>
      <c r="JTH53" s="27"/>
      <c r="JTI53" s="27"/>
      <c r="JTJ53" s="27"/>
      <c r="JTK53" s="27"/>
      <c r="JTL53" s="27"/>
      <c r="JTM53" s="27"/>
      <c r="JTN53" s="27"/>
      <c r="JTO53" s="27"/>
      <c r="JTP53" s="27"/>
      <c r="JTQ53" s="27"/>
      <c r="JTR53" s="27"/>
      <c r="JTS53" s="27"/>
      <c r="JTT53" s="27"/>
      <c r="JTU53" s="27"/>
      <c r="JTV53" s="27"/>
      <c r="JTW53" s="27"/>
      <c r="JTX53" s="27"/>
      <c r="JTY53" s="27"/>
      <c r="JTZ53" s="27"/>
      <c r="JUA53" s="27"/>
      <c r="JUB53" s="27"/>
      <c r="JUC53" s="27"/>
      <c r="JUD53" s="27"/>
      <c r="JUE53" s="27"/>
      <c r="JUF53" s="27"/>
      <c r="JUG53" s="27"/>
      <c r="JUH53" s="27"/>
      <c r="JUI53" s="27"/>
      <c r="JUJ53" s="27"/>
      <c r="JUK53" s="27"/>
      <c r="JUL53" s="27"/>
      <c r="JUM53" s="27"/>
      <c r="JUN53" s="27"/>
      <c r="JUO53" s="27"/>
      <c r="JUP53" s="27"/>
      <c r="JUQ53" s="27"/>
      <c r="JUR53" s="27"/>
      <c r="JUS53" s="27"/>
      <c r="JUT53" s="27"/>
      <c r="JUU53" s="27"/>
      <c r="JUV53" s="27"/>
      <c r="JUW53" s="27"/>
      <c r="JUX53" s="27"/>
      <c r="JUY53" s="27"/>
      <c r="JUZ53" s="27"/>
      <c r="JVA53" s="27"/>
      <c r="JVB53" s="27"/>
      <c r="JVC53" s="27"/>
      <c r="JVD53" s="27"/>
      <c r="JVE53" s="27"/>
      <c r="JVF53" s="27"/>
      <c r="JVG53" s="27"/>
      <c r="JVH53" s="27"/>
      <c r="JVI53" s="27"/>
      <c r="JVJ53" s="27"/>
      <c r="JVK53" s="27"/>
      <c r="JVL53" s="27"/>
      <c r="JVM53" s="27"/>
      <c r="JVN53" s="27"/>
      <c r="JVO53" s="27"/>
      <c r="JVP53" s="27"/>
      <c r="JVQ53" s="27"/>
      <c r="JVR53" s="27"/>
      <c r="JVS53" s="27"/>
      <c r="JVT53" s="27"/>
      <c r="JVU53" s="27"/>
      <c r="JVV53" s="27"/>
      <c r="JVW53" s="27"/>
      <c r="JVX53" s="27"/>
      <c r="JVY53" s="27"/>
      <c r="JVZ53" s="27"/>
      <c r="JWA53" s="27"/>
      <c r="JWB53" s="27"/>
      <c r="JWC53" s="27"/>
      <c r="JWD53" s="27"/>
      <c r="JWE53" s="27"/>
      <c r="JWF53" s="27"/>
      <c r="JWG53" s="27"/>
      <c r="JWH53" s="27"/>
      <c r="JWI53" s="27"/>
      <c r="JWJ53" s="27"/>
      <c r="JWK53" s="27"/>
      <c r="JWL53" s="27"/>
      <c r="JWM53" s="27"/>
      <c r="JWN53" s="27"/>
      <c r="JWO53" s="27"/>
      <c r="JWP53" s="27"/>
      <c r="JWQ53" s="27"/>
      <c r="JWR53" s="27"/>
      <c r="JWS53" s="27"/>
      <c r="JWT53" s="27"/>
      <c r="JWU53" s="27"/>
      <c r="JWV53" s="27"/>
      <c r="JWW53" s="27"/>
      <c r="JWX53" s="27"/>
      <c r="JWY53" s="27"/>
      <c r="JWZ53" s="27"/>
      <c r="JXA53" s="27"/>
      <c r="JXB53" s="27"/>
      <c r="JXC53" s="27"/>
      <c r="JXD53" s="27"/>
      <c r="JXE53" s="27"/>
      <c r="JXF53" s="27"/>
      <c r="JXG53" s="27"/>
      <c r="JXH53" s="27"/>
      <c r="JXI53" s="27"/>
      <c r="JXJ53" s="27"/>
      <c r="JXK53" s="27"/>
      <c r="JXL53" s="27"/>
      <c r="JXM53" s="27"/>
      <c r="JXN53" s="27"/>
      <c r="JXO53" s="27"/>
      <c r="JXP53" s="27"/>
      <c r="JXQ53" s="27"/>
      <c r="JXR53" s="27"/>
      <c r="JXS53" s="27"/>
      <c r="JXT53" s="27"/>
      <c r="JXU53" s="27"/>
      <c r="JXV53" s="27"/>
      <c r="JXW53" s="27"/>
      <c r="JXX53" s="27"/>
      <c r="JXY53" s="27"/>
      <c r="JXZ53" s="27"/>
      <c r="JYA53" s="27"/>
      <c r="JYB53" s="27"/>
      <c r="JYC53" s="27"/>
      <c r="JYD53" s="27"/>
      <c r="JYE53" s="27"/>
      <c r="JYF53" s="27"/>
      <c r="JYG53" s="27"/>
      <c r="JYH53" s="27"/>
      <c r="JYI53" s="27"/>
      <c r="JYJ53" s="27"/>
      <c r="JYK53" s="27"/>
      <c r="JYL53" s="27"/>
      <c r="JYM53" s="27"/>
      <c r="JYN53" s="27"/>
      <c r="JYO53" s="27"/>
      <c r="JYP53" s="27"/>
      <c r="JYQ53" s="27"/>
      <c r="JYR53" s="27"/>
      <c r="JYS53" s="27"/>
      <c r="JYT53" s="27"/>
      <c r="JYU53" s="27"/>
      <c r="JYV53" s="27"/>
      <c r="JYW53" s="27"/>
      <c r="JYX53" s="27"/>
      <c r="JYY53" s="27"/>
      <c r="JYZ53" s="27"/>
      <c r="JZA53" s="27"/>
      <c r="JZB53" s="27"/>
      <c r="JZC53" s="27"/>
      <c r="JZD53" s="27"/>
      <c r="JZE53" s="27"/>
      <c r="JZF53" s="27"/>
      <c r="JZG53" s="27"/>
      <c r="JZH53" s="27"/>
      <c r="JZI53" s="27"/>
      <c r="JZJ53" s="27"/>
      <c r="JZK53" s="27"/>
      <c r="JZL53" s="27"/>
      <c r="JZM53" s="27"/>
      <c r="JZN53" s="27"/>
      <c r="JZO53" s="27"/>
      <c r="JZP53" s="27"/>
      <c r="JZQ53" s="27"/>
      <c r="JZR53" s="27"/>
      <c r="JZS53" s="27"/>
      <c r="JZT53" s="27"/>
      <c r="JZU53" s="27"/>
      <c r="JZV53" s="27"/>
      <c r="JZW53" s="27"/>
      <c r="JZX53" s="27"/>
      <c r="JZY53" s="27"/>
      <c r="JZZ53" s="27"/>
      <c r="KAA53" s="27"/>
      <c r="KAB53" s="27"/>
      <c r="KAC53" s="27"/>
      <c r="KAD53" s="27"/>
      <c r="KAE53" s="27"/>
      <c r="KAF53" s="27"/>
      <c r="KAG53" s="27"/>
      <c r="KAH53" s="27"/>
      <c r="KAI53" s="27"/>
      <c r="KAJ53" s="27"/>
      <c r="KAK53" s="27"/>
      <c r="KAL53" s="27"/>
      <c r="KAM53" s="27"/>
      <c r="KAN53" s="27"/>
      <c r="KAO53" s="27"/>
      <c r="KAP53" s="27"/>
      <c r="KAQ53" s="27"/>
      <c r="KAR53" s="27"/>
      <c r="KAS53" s="27"/>
      <c r="KAT53" s="27"/>
      <c r="KAU53" s="27"/>
      <c r="KAV53" s="27"/>
      <c r="KAW53" s="27"/>
      <c r="KAX53" s="27"/>
      <c r="KAY53" s="27"/>
      <c r="KAZ53" s="27"/>
      <c r="KBA53" s="27"/>
      <c r="KBB53" s="27"/>
      <c r="KBC53" s="27"/>
      <c r="KBD53" s="27"/>
      <c r="KBE53" s="27"/>
      <c r="KBF53" s="27"/>
      <c r="KBG53" s="27"/>
      <c r="KBH53" s="27"/>
      <c r="KBI53" s="27"/>
      <c r="KBJ53" s="27"/>
      <c r="KBK53" s="27"/>
      <c r="KBL53" s="27"/>
      <c r="KBM53" s="27"/>
      <c r="KBN53" s="27"/>
      <c r="KBO53" s="27"/>
      <c r="KBP53" s="27"/>
      <c r="KBQ53" s="27"/>
      <c r="KBR53" s="27"/>
      <c r="KBS53" s="27"/>
      <c r="KBT53" s="27"/>
      <c r="KBU53" s="27"/>
      <c r="KBV53" s="27"/>
      <c r="KBW53" s="27"/>
      <c r="KBX53" s="27"/>
      <c r="KBY53" s="27"/>
      <c r="KBZ53" s="27"/>
      <c r="KCA53" s="27"/>
      <c r="KCB53" s="27"/>
      <c r="KCC53" s="27"/>
      <c r="KCD53" s="27"/>
      <c r="KCE53" s="27"/>
      <c r="KCF53" s="27"/>
      <c r="KCG53" s="27"/>
      <c r="KCH53" s="27"/>
      <c r="KCI53" s="27"/>
      <c r="KCJ53" s="27"/>
      <c r="KCK53" s="27"/>
      <c r="KCL53" s="27"/>
      <c r="KCM53" s="27"/>
      <c r="KCN53" s="27"/>
      <c r="KCO53" s="27"/>
      <c r="KCP53" s="27"/>
      <c r="KCQ53" s="27"/>
      <c r="KCR53" s="27"/>
      <c r="KCS53" s="27"/>
      <c r="KCT53" s="27"/>
      <c r="KCU53" s="27"/>
      <c r="KCV53" s="27"/>
      <c r="KCW53" s="27"/>
      <c r="KCX53" s="27"/>
      <c r="KCY53" s="27"/>
      <c r="KCZ53" s="27"/>
      <c r="KDA53" s="27"/>
      <c r="KDB53" s="27"/>
      <c r="KDC53" s="27"/>
      <c r="KDD53" s="27"/>
      <c r="KDE53" s="27"/>
      <c r="KDF53" s="27"/>
      <c r="KDG53" s="27"/>
      <c r="KDH53" s="27"/>
      <c r="KDI53" s="27"/>
      <c r="KDJ53" s="27"/>
      <c r="KDK53" s="27"/>
      <c r="KDL53" s="27"/>
      <c r="KDM53" s="27"/>
      <c r="KDN53" s="27"/>
      <c r="KDO53" s="27"/>
      <c r="KDP53" s="27"/>
      <c r="KDQ53" s="27"/>
      <c r="KDR53" s="27"/>
      <c r="KDS53" s="27"/>
      <c r="KDT53" s="27"/>
      <c r="KDU53" s="27"/>
      <c r="KDV53" s="27"/>
      <c r="KDW53" s="27"/>
      <c r="KDX53" s="27"/>
      <c r="KDY53" s="27"/>
      <c r="KDZ53" s="27"/>
      <c r="KEA53" s="27"/>
      <c r="KEB53" s="27"/>
      <c r="KEC53" s="27"/>
      <c r="KED53" s="27"/>
      <c r="KEE53" s="27"/>
      <c r="KEF53" s="27"/>
      <c r="KEG53" s="27"/>
      <c r="KEH53" s="27"/>
      <c r="KEI53" s="27"/>
      <c r="KEJ53" s="27"/>
      <c r="KEK53" s="27"/>
      <c r="KEL53" s="27"/>
      <c r="KEM53" s="27"/>
      <c r="KEN53" s="27"/>
      <c r="KEO53" s="27"/>
      <c r="KEP53" s="27"/>
      <c r="KEQ53" s="27"/>
      <c r="KER53" s="27"/>
      <c r="KES53" s="27"/>
      <c r="KET53" s="27"/>
      <c r="KEU53" s="27"/>
      <c r="KEV53" s="27"/>
      <c r="KEW53" s="27"/>
      <c r="KEX53" s="27"/>
      <c r="KEY53" s="27"/>
      <c r="KEZ53" s="27"/>
      <c r="KFA53" s="27"/>
      <c r="KFB53" s="27"/>
      <c r="KFC53" s="27"/>
      <c r="KFD53" s="27"/>
      <c r="KFE53" s="27"/>
      <c r="KFF53" s="27"/>
      <c r="KFG53" s="27"/>
      <c r="KFH53" s="27"/>
      <c r="KFI53" s="27"/>
      <c r="KFJ53" s="27"/>
      <c r="KFK53" s="27"/>
      <c r="KFL53" s="27"/>
      <c r="KFM53" s="27"/>
      <c r="KFN53" s="27"/>
      <c r="KFO53" s="27"/>
      <c r="KFP53" s="27"/>
      <c r="KFQ53" s="27"/>
      <c r="KFR53" s="27"/>
      <c r="KFS53" s="27"/>
      <c r="KFT53" s="27"/>
      <c r="KFU53" s="27"/>
      <c r="KFV53" s="27"/>
      <c r="KFW53" s="27"/>
      <c r="KFX53" s="27"/>
      <c r="KFY53" s="27"/>
      <c r="KFZ53" s="27"/>
      <c r="KGA53" s="27"/>
      <c r="KGB53" s="27"/>
      <c r="KGC53" s="27"/>
      <c r="KGD53" s="27"/>
      <c r="KGE53" s="27"/>
      <c r="KGF53" s="27"/>
      <c r="KGG53" s="27"/>
      <c r="KGH53" s="27"/>
      <c r="KGI53" s="27"/>
      <c r="KGJ53" s="27"/>
      <c r="KGK53" s="27"/>
      <c r="KGL53" s="27"/>
      <c r="KGM53" s="27"/>
      <c r="KGN53" s="27"/>
      <c r="KGO53" s="27"/>
      <c r="KGP53" s="27"/>
      <c r="KGQ53" s="27"/>
      <c r="KGR53" s="27"/>
      <c r="KGS53" s="27"/>
      <c r="KGT53" s="27"/>
      <c r="KGU53" s="27"/>
      <c r="KGV53" s="27"/>
      <c r="KGW53" s="27"/>
      <c r="KGX53" s="27"/>
      <c r="KGY53" s="27"/>
      <c r="KGZ53" s="27"/>
      <c r="KHA53" s="27"/>
      <c r="KHB53" s="27"/>
      <c r="KHC53" s="27"/>
      <c r="KHD53" s="27"/>
      <c r="KHE53" s="27"/>
      <c r="KHF53" s="27"/>
      <c r="KHG53" s="27"/>
      <c r="KHH53" s="27"/>
      <c r="KHI53" s="27"/>
      <c r="KHJ53" s="27"/>
      <c r="KHK53" s="27"/>
      <c r="KHL53" s="27"/>
      <c r="KHM53" s="27"/>
      <c r="KHN53" s="27"/>
      <c r="KHO53" s="27"/>
      <c r="KHP53" s="27"/>
      <c r="KHQ53" s="27"/>
      <c r="KHR53" s="27"/>
      <c r="KHS53" s="27"/>
      <c r="KHT53" s="27"/>
      <c r="KHU53" s="27"/>
      <c r="KHV53" s="27"/>
      <c r="KHW53" s="27"/>
      <c r="KHX53" s="27"/>
      <c r="KHY53" s="27"/>
      <c r="KHZ53" s="27"/>
      <c r="KIA53" s="27"/>
      <c r="KIB53" s="27"/>
      <c r="KIC53" s="27"/>
      <c r="KID53" s="27"/>
      <c r="KIE53" s="27"/>
      <c r="KIF53" s="27"/>
      <c r="KIG53" s="27"/>
      <c r="KIH53" s="27"/>
      <c r="KII53" s="27"/>
      <c r="KIJ53" s="27"/>
      <c r="KIK53" s="27"/>
      <c r="KIL53" s="27"/>
      <c r="KIM53" s="27"/>
      <c r="KIN53" s="27"/>
      <c r="KIO53" s="27"/>
      <c r="KIP53" s="27"/>
      <c r="KIQ53" s="27"/>
      <c r="KIR53" s="27"/>
      <c r="KIS53" s="27"/>
      <c r="KIT53" s="27"/>
      <c r="KIU53" s="27"/>
      <c r="KIV53" s="27"/>
      <c r="KIW53" s="27"/>
      <c r="KIX53" s="27"/>
      <c r="KIY53" s="27"/>
      <c r="KIZ53" s="27"/>
      <c r="KJA53" s="27"/>
      <c r="KJB53" s="27"/>
      <c r="KJC53" s="27"/>
      <c r="KJD53" s="27"/>
      <c r="KJE53" s="27"/>
      <c r="KJF53" s="27"/>
      <c r="KJG53" s="27"/>
      <c r="KJH53" s="27"/>
      <c r="KJI53" s="27"/>
      <c r="KJJ53" s="27"/>
      <c r="KJK53" s="27"/>
      <c r="KJL53" s="27"/>
      <c r="KJM53" s="27"/>
      <c r="KJN53" s="27"/>
      <c r="KJO53" s="27"/>
      <c r="KJP53" s="27"/>
      <c r="KJQ53" s="27"/>
      <c r="KJR53" s="27"/>
      <c r="KJS53" s="27"/>
      <c r="KJT53" s="27"/>
      <c r="KJU53" s="27"/>
      <c r="KJV53" s="27"/>
      <c r="KJW53" s="27"/>
      <c r="KJX53" s="27"/>
      <c r="KJY53" s="27"/>
      <c r="KJZ53" s="27"/>
      <c r="KKA53" s="27"/>
      <c r="KKB53" s="27"/>
      <c r="KKC53" s="27"/>
      <c r="KKD53" s="27"/>
      <c r="KKE53" s="27"/>
      <c r="KKF53" s="27"/>
      <c r="KKG53" s="27"/>
      <c r="KKH53" s="27"/>
      <c r="KKI53" s="27"/>
      <c r="KKJ53" s="27"/>
      <c r="KKK53" s="27"/>
      <c r="KKL53" s="27"/>
      <c r="KKM53" s="27"/>
      <c r="KKN53" s="27"/>
      <c r="KKO53" s="27"/>
      <c r="KKP53" s="27"/>
      <c r="KKQ53" s="27"/>
      <c r="KKR53" s="27"/>
      <c r="KKS53" s="27"/>
      <c r="KKT53" s="27"/>
      <c r="KKU53" s="27"/>
      <c r="KKV53" s="27"/>
      <c r="KKW53" s="27"/>
      <c r="KKX53" s="27"/>
      <c r="KKY53" s="27"/>
      <c r="KKZ53" s="27"/>
      <c r="KLA53" s="27"/>
      <c r="KLB53" s="27"/>
      <c r="KLC53" s="27"/>
      <c r="KLD53" s="27"/>
      <c r="KLE53" s="27"/>
      <c r="KLF53" s="27"/>
      <c r="KLG53" s="27"/>
      <c r="KLH53" s="27"/>
      <c r="KLI53" s="27"/>
      <c r="KLJ53" s="27"/>
      <c r="KLK53" s="27"/>
      <c r="KLL53" s="27"/>
      <c r="KLM53" s="27"/>
      <c r="KLN53" s="27"/>
      <c r="KLO53" s="27"/>
      <c r="KLP53" s="27"/>
      <c r="KLQ53" s="27"/>
      <c r="KLR53" s="27"/>
      <c r="KLS53" s="27"/>
      <c r="KLT53" s="27"/>
      <c r="KLU53" s="27"/>
      <c r="KLV53" s="27"/>
      <c r="KLW53" s="27"/>
      <c r="KLX53" s="27"/>
      <c r="KLY53" s="27"/>
      <c r="KLZ53" s="27"/>
      <c r="KMA53" s="27"/>
      <c r="KMB53" s="27"/>
      <c r="KMC53" s="27"/>
      <c r="KMD53" s="27"/>
      <c r="KME53" s="27"/>
      <c r="KMF53" s="27"/>
      <c r="KMG53" s="27"/>
      <c r="KMH53" s="27"/>
      <c r="KMI53" s="27"/>
      <c r="KMJ53" s="27"/>
      <c r="KMK53" s="27"/>
      <c r="KML53" s="27"/>
      <c r="KMM53" s="27"/>
      <c r="KMN53" s="27"/>
      <c r="KMO53" s="27"/>
      <c r="KMP53" s="27"/>
      <c r="KMQ53" s="27"/>
      <c r="KMR53" s="27"/>
      <c r="KMS53" s="27"/>
      <c r="KMT53" s="27"/>
      <c r="KMU53" s="27"/>
      <c r="KMV53" s="27"/>
      <c r="KMW53" s="27"/>
      <c r="KMX53" s="27"/>
      <c r="KMY53" s="27"/>
      <c r="KMZ53" s="27"/>
      <c r="KNA53" s="27"/>
      <c r="KNB53" s="27"/>
      <c r="KNC53" s="27"/>
      <c r="KND53" s="27"/>
      <c r="KNE53" s="27"/>
      <c r="KNF53" s="27"/>
      <c r="KNG53" s="27"/>
      <c r="KNH53" s="27"/>
      <c r="KNI53" s="27"/>
      <c r="KNJ53" s="27"/>
      <c r="KNK53" s="27"/>
      <c r="KNL53" s="27"/>
      <c r="KNM53" s="27"/>
      <c r="KNN53" s="27"/>
      <c r="KNO53" s="27"/>
      <c r="KNP53" s="27"/>
      <c r="KNQ53" s="27"/>
      <c r="KNR53" s="27"/>
      <c r="KNS53" s="27"/>
      <c r="KNT53" s="27"/>
      <c r="KNU53" s="27"/>
      <c r="KNV53" s="27"/>
      <c r="KNW53" s="27"/>
      <c r="KNX53" s="27"/>
      <c r="KNY53" s="27"/>
      <c r="KNZ53" s="27"/>
      <c r="KOA53" s="27"/>
      <c r="KOB53" s="27"/>
      <c r="KOC53" s="27"/>
      <c r="KOD53" s="27"/>
      <c r="KOE53" s="27"/>
      <c r="KOF53" s="27"/>
      <c r="KOG53" s="27"/>
      <c r="KOH53" s="27"/>
      <c r="KOI53" s="27"/>
      <c r="KOJ53" s="27"/>
      <c r="KOK53" s="27"/>
      <c r="KOL53" s="27"/>
      <c r="KOM53" s="27"/>
      <c r="KON53" s="27"/>
      <c r="KOO53" s="27"/>
      <c r="KOP53" s="27"/>
      <c r="KOQ53" s="27"/>
      <c r="KOR53" s="27"/>
      <c r="KOS53" s="27"/>
      <c r="KOT53" s="27"/>
      <c r="KOU53" s="27"/>
      <c r="KOV53" s="27"/>
      <c r="KOW53" s="27"/>
      <c r="KOX53" s="27"/>
      <c r="KOY53" s="27"/>
      <c r="KOZ53" s="27"/>
      <c r="KPA53" s="27"/>
      <c r="KPB53" s="27"/>
      <c r="KPC53" s="27"/>
      <c r="KPD53" s="27"/>
      <c r="KPE53" s="27"/>
      <c r="KPF53" s="27"/>
      <c r="KPG53" s="27"/>
      <c r="KPH53" s="27"/>
      <c r="KPI53" s="27"/>
      <c r="KPJ53" s="27"/>
      <c r="KPK53" s="27"/>
      <c r="KPL53" s="27"/>
      <c r="KPM53" s="27"/>
      <c r="KPN53" s="27"/>
      <c r="KPO53" s="27"/>
      <c r="KPP53" s="27"/>
      <c r="KPQ53" s="27"/>
      <c r="KPR53" s="27"/>
      <c r="KPS53" s="27"/>
      <c r="KPT53" s="27"/>
      <c r="KPU53" s="27"/>
      <c r="KPV53" s="27"/>
      <c r="KPW53" s="27"/>
      <c r="KPX53" s="27"/>
      <c r="KPY53" s="27"/>
      <c r="KPZ53" s="27"/>
      <c r="KQA53" s="27"/>
      <c r="KQB53" s="27"/>
      <c r="KQC53" s="27"/>
      <c r="KQD53" s="27"/>
      <c r="KQE53" s="27"/>
      <c r="KQF53" s="27"/>
      <c r="KQG53" s="27"/>
      <c r="KQH53" s="27"/>
      <c r="KQI53" s="27"/>
      <c r="KQJ53" s="27"/>
      <c r="KQK53" s="27"/>
      <c r="KQL53" s="27"/>
      <c r="KQM53" s="27"/>
      <c r="KQN53" s="27"/>
      <c r="KQO53" s="27"/>
      <c r="KQP53" s="27"/>
      <c r="KQQ53" s="27"/>
      <c r="KQR53" s="27"/>
      <c r="KQS53" s="27"/>
      <c r="KQT53" s="27"/>
      <c r="KQU53" s="27"/>
      <c r="KQV53" s="27"/>
      <c r="KQW53" s="27"/>
      <c r="KQX53" s="27"/>
      <c r="KQY53" s="27"/>
      <c r="KQZ53" s="27"/>
      <c r="KRA53" s="27"/>
      <c r="KRB53" s="27"/>
      <c r="KRC53" s="27"/>
      <c r="KRD53" s="27"/>
      <c r="KRE53" s="27"/>
      <c r="KRF53" s="27"/>
      <c r="KRG53" s="27"/>
      <c r="KRH53" s="27"/>
      <c r="KRI53" s="27"/>
      <c r="KRJ53" s="27"/>
      <c r="KRK53" s="27"/>
      <c r="KRL53" s="27"/>
      <c r="KRM53" s="27"/>
      <c r="KRN53" s="27"/>
      <c r="KRO53" s="27"/>
      <c r="KRP53" s="27"/>
      <c r="KRQ53" s="27"/>
      <c r="KRR53" s="27"/>
      <c r="KRS53" s="27"/>
      <c r="KRT53" s="27"/>
      <c r="KRU53" s="27"/>
      <c r="KRV53" s="27"/>
      <c r="KRW53" s="27"/>
      <c r="KRX53" s="27"/>
      <c r="KRY53" s="27"/>
      <c r="KRZ53" s="27"/>
      <c r="KSA53" s="27"/>
      <c r="KSB53" s="27"/>
      <c r="KSC53" s="27"/>
      <c r="KSD53" s="27"/>
      <c r="KSE53" s="27"/>
      <c r="KSF53" s="27"/>
      <c r="KSG53" s="27"/>
      <c r="KSH53" s="27"/>
      <c r="KSI53" s="27"/>
      <c r="KSJ53" s="27"/>
      <c r="KSK53" s="27"/>
      <c r="KSL53" s="27"/>
      <c r="KSM53" s="27"/>
      <c r="KSN53" s="27"/>
      <c r="KSO53" s="27"/>
      <c r="KSP53" s="27"/>
      <c r="KSQ53" s="27"/>
      <c r="KSR53" s="27"/>
      <c r="KSS53" s="27"/>
      <c r="KST53" s="27"/>
      <c r="KSU53" s="27"/>
      <c r="KSV53" s="27"/>
      <c r="KSW53" s="27"/>
      <c r="KSX53" s="27"/>
      <c r="KSY53" s="27"/>
      <c r="KSZ53" s="27"/>
      <c r="KTA53" s="27"/>
      <c r="KTB53" s="27"/>
      <c r="KTC53" s="27"/>
      <c r="KTD53" s="27"/>
      <c r="KTE53" s="27"/>
      <c r="KTF53" s="27"/>
      <c r="KTG53" s="27"/>
      <c r="KTH53" s="27"/>
      <c r="KTI53" s="27"/>
      <c r="KTJ53" s="27"/>
      <c r="KTK53" s="27"/>
      <c r="KTL53" s="27"/>
      <c r="KTM53" s="27"/>
      <c r="KTN53" s="27"/>
      <c r="KTO53" s="27"/>
      <c r="KTP53" s="27"/>
      <c r="KTQ53" s="27"/>
      <c r="KTR53" s="27"/>
      <c r="KTS53" s="27"/>
      <c r="KTT53" s="27"/>
      <c r="KTU53" s="27"/>
      <c r="KTV53" s="27"/>
      <c r="KTW53" s="27"/>
      <c r="KTX53" s="27"/>
      <c r="KTY53" s="27"/>
      <c r="KTZ53" s="27"/>
      <c r="KUA53" s="27"/>
      <c r="KUB53" s="27"/>
      <c r="KUC53" s="27"/>
      <c r="KUD53" s="27"/>
      <c r="KUE53" s="27"/>
      <c r="KUF53" s="27"/>
      <c r="KUG53" s="27"/>
      <c r="KUH53" s="27"/>
      <c r="KUI53" s="27"/>
      <c r="KUJ53" s="27"/>
      <c r="KUK53" s="27"/>
      <c r="KUL53" s="27"/>
      <c r="KUM53" s="27"/>
      <c r="KUN53" s="27"/>
      <c r="KUO53" s="27"/>
      <c r="KUP53" s="27"/>
      <c r="KUQ53" s="27"/>
      <c r="KUR53" s="27"/>
      <c r="KUS53" s="27"/>
      <c r="KUT53" s="27"/>
      <c r="KUU53" s="27"/>
      <c r="KUV53" s="27"/>
      <c r="KUW53" s="27"/>
      <c r="KUX53" s="27"/>
      <c r="KUY53" s="27"/>
      <c r="KUZ53" s="27"/>
      <c r="KVA53" s="27"/>
      <c r="KVB53" s="27"/>
      <c r="KVC53" s="27"/>
      <c r="KVD53" s="27"/>
      <c r="KVE53" s="27"/>
      <c r="KVF53" s="27"/>
      <c r="KVG53" s="27"/>
      <c r="KVH53" s="27"/>
      <c r="KVI53" s="27"/>
      <c r="KVJ53" s="27"/>
      <c r="KVK53" s="27"/>
      <c r="KVL53" s="27"/>
      <c r="KVM53" s="27"/>
      <c r="KVN53" s="27"/>
      <c r="KVO53" s="27"/>
      <c r="KVP53" s="27"/>
      <c r="KVQ53" s="27"/>
      <c r="KVR53" s="27"/>
      <c r="KVS53" s="27"/>
      <c r="KVT53" s="27"/>
      <c r="KVU53" s="27"/>
      <c r="KVV53" s="27"/>
      <c r="KVW53" s="27"/>
      <c r="KVX53" s="27"/>
      <c r="KVY53" s="27"/>
      <c r="KVZ53" s="27"/>
      <c r="KWA53" s="27"/>
      <c r="KWB53" s="27"/>
      <c r="KWC53" s="27"/>
      <c r="KWD53" s="27"/>
      <c r="KWE53" s="27"/>
      <c r="KWF53" s="27"/>
      <c r="KWG53" s="27"/>
      <c r="KWH53" s="27"/>
      <c r="KWI53" s="27"/>
      <c r="KWJ53" s="27"/>
      <c r="KWK53" s="27"/>
      <c r="KWL53" s="27"/>
      <c r="KWM53" s="27"/>
      <c r="KWN53" s="27"/>
      <c r="KWO53" s="27"/>
      <c r="KWP53" s="27"/>
      <c r="KWQ53" s="27"/>
      <c r="KWR53" s="27"/>
      <c r="KWS53" s="27"/>
      <c r="KWT53" s="27"/>
      <c r="KWU53" s="27"/>
      <c r="KWV53" s="27"/>
      <c r="KWW53" s="27"/>
      <c r="KWX53" s="27"/>
      <c r="KWY53" s="27"/>
      <c r="KWZ53" s="27"/>
      <c r="KXA53" s="27"/>
      <c r="KXB53" s="27"/>
      <c r="KXC53" s="27"/>
      <c r="KXD53" s="27"/>
      <c r="KXE53" s="27"/>
      <c r="KXF53" s="27"/>
      <c r="KXG53" s="27"/>
      <c r="KXH53" s="27"/>
      <c r="KXI53" s="27"/>
      <c r="KXJ53" s="27"/>
      <c r="KXK53" s="27"/>
      <c r="KXL53" s="27"/>
      <c r="KXM53" s="27"/>
      <c r="KXN53" s="27"/>
      <c r="KXO53" s="27"/>
      <c r="KXP53" s="27"/>
      <c r="KXQ53" s="27"/>
      <c r="KXR53" s="27"/>
      <c r="KXS53" s="27"/>
      <c r="KXT53" s="27"/>
      <c r="KXU53" s="27"/>
      <c r="KXV53" s="27"/>
      <c r="KXW53" s="27"/>
      <c r="KXX53" s="27"/>
      <c r="KXY53" s="27"/>
      <c r="KXZ53" s="27"/>
      <c r="KYA53" s="27"/>
      <c r="KYB53" s="27"/>
      <c r="KYC53" s="27"/>
      <c r="KYD53" s="27"/>
      <c r="KYE53" s="27"/>
      <c r="KYF53" s="27"/>
      <c r="KYG53" s="27"/>
      <c r="KYH53" s="27"/>
      <c r="KYI53" s="27"/>
      <c r="KYJ53" s="27"/>
      <c r="KYK53" s="27"/>
      <c r="KYL53" s="27"/>
      <c r="KYM53" s="27"/>
      <c r="KYN53" s="27"/>
      <c r="KYO53" s="27"/>
      <c r="KYP53" s="27"/>
      <c r="KYQ53" s="27"/>
      <c r="KYR53" s="27"/>
      <c r="KYS53" s="27"/>
      <c r="KYT53" s="27"/>
      <c r="KYU53" s="27"/>
      <c r="KYV53" s="27"/>
      <c r="KYW53" s="27"/>
      <c r="KYX53" s="27"/>
      <c r="KYY53" s="27"/>
      <c r="KYZ53" s="27"/>
      <c r="KZA53" s="27"/>
      <c r="KZB53" s="27"/>
      <c r="KZC53" s="27"/>
      <c r="KZD53" s="27"/>
      <c r="KZE53" s="27"/>
      <c r="KZF53" s="27"/>
      <c r="KZG53" s="27"/>
      <c r="KZH53" s="27"/>
      <c r="KZI53" s="27"/>
      <c r="KZJ53" s="27"/>
      <c r="KZK53" s="27"/>
      <c r="KZL53" s="27"/>
      <c r="KZM53" s="27"/>
      <c r="KZN53" s="27"/>
      <c r="KZO53" s="27"/>
      <c r="KZP53" s="27"/>
      <c r="KZQ53" s="27"/>
      <c r="KZR53" s="27"/>
      <c r="KZS53" s="27"/>
      <c r="KZT53" s="27"/>
      <c r="KZU53" s="27"/>
      <c r="KZV53" s="27"/>
      <c r="KZW53" s="27"/>
      <c r="KZX53" s="27"/>
      <c r="KZY53" s="27"/>
      <c r="KZZ53" s="27"/>
      <c r="LAA53" s="27"/>
      <c r="LAB53" s="27"/>
      <c r="LAC53" s="27"/>
      <c r="LAD53" s="27"/>
      <c r="LAE53" s="27"/>
      <c r="LAF53" s="27"/>
      <c r="LAG53" s="27"/>
      <c r="LAH53" s="27"/>
      <c r="LAI53" s="27"/>
      <c r="LAJ53" s="27"/>
      <c r="LAK53" s="27"/>
      <c r="LAL53" s="27"/>
      <c r="LAM53" s="27"/>
      <c r="LAN53" s="27"/>
      <c r="LAO53" s="27"/>
      <c r="LAP53" s="27"/>
      <c r="LAQ53" s="27"/>
      <c r="LAR53" s="27"/>
      <c r="LAS53" s="27"/>
      <c r="LAT53" s="27"/>
      <c r="LAU53" s="27"/>
      <c r="LAV53" s="27"/>
      <c r="LAW53" s="27"/>
      <c r="LAX53" s="27"/>
      <c r="LAY53" s="27"/>
      <c r="LAZ53" s="27"/>
      <c r="LBA53" s="27"/>
      <c r="LBB53" s="27"/>
      <c r="LBC53" s="27"/>
      <c r="LBD53" s="27"/>
      <c r="LBE53" s="27"/>
      <c r="LBF53" s="27"/>
      <c r="LBG53" s="27"/>
      <c r="LBH53" s="27"/>
      <c r="LBI53" s="27"/>
      <c r="LBJ53" s="27"/>
      <c r="LBK53" s="27"/>
      <c r="LBL53" s="27"/>
      <c r="LBM53" s="27"/>
      <c r="LBN53" s="27"/>
      <c r="LBO53" s="27"/>
      <c r="LBP53" s="27"/>
      <c r="LBQ53" s="27"/>
      <c r="LBR53" s="27"/>
      <c r="LBS53" s="27"/>
      <c r="LBT53" s="27"/>
      <c r="LBU53" s="27"/>
      <c r="LBV53" s="27"/>
      <c r="LBW53" s="27"/>
      <c r="LBX53" s="27"/>
      <c r="LBY53" s="27"/>
      <c r="LBZ53" s="27"/>
      <c r="LCA53" s="27"/>
      <c r="LCB53" s="27"/>
      <c r="LCC53" s="27"/>
      <c r="LCD53" s="27"/>
      <c r="LCE53" s="27"/>
      <c r="LCF53" s="27"/>
      <c r="LCG53" s="27"/>
      <c r="LCH53" s="27"/>
      <c r="LCI53" s="27"/>
      <c r="LCJ53" s="27"/>
      <c r="LCK53" s="27"/>
      <c r="LCL53" s="27"/>
      <c r="LCM53" s="27"/>
      <c r="LCN53" s="27"/>
      <c r="LCO53" s="27"/>
      <c r="LCP53" s="27"/>
      <c r="LCQ53" s="27"/>
      <c r="LCR53" s="27"/>
      <c r="LCS53" s="27"/>
      <c r="LCT53" s="27"/>
      <c r="LCU53" s="27"/>
      <c r="LCV53" s="27"/>
      <c r="LCW53" s="27"/>
      <c r="LCX53" s="27"/>
      <c r="LCY53" s="27"/>
      <c r="LCZ53" s="27"/>
      <c r="LDA53" s="27"/>
      <c r="LDB53" s="27"/>
      <c r="LDC53" s="27"/>
      <c r="LDD53" s="27"/>
      <c r="LDE53" s="27"/>
      <c r="LDF53" s="27"/>
      <c r="LDG53" s="27"/>
      <c r="LDH53" s="27"/>
      <c r="LDI53" s="27"/>
      <c r="LDJ53" s="27"/>
      <c r="LDK53" s="27"/>
      <c r="LDL53" s="27"/>
      <c r="LDM53" s="27"/>
      <c r="LDN53" s="27"/>
      <c r="LDO53" s="27"/>
      <c r="LDP53" s="27"/>
      <c r="LDQ53" s="27"/>
      <c r="LDR53" s="27"/>
      <c r="LDS53" s="27"/>
      <c r="LDT53" s="27"/>
      <c r="LDU53" s="27"/>
      <c r="LDV53" s="27"/>
      <c r="LDW53" s="27"/>
      <c r="LDX53" s="27"/>
      <c r="LDY53" s="27"/>
      <c r="LDZ53" s="27"/>
      <c r="LEA53" s="27"/>
      <c r="LEB53" s="27"/>
      <c r="LEC53" s="27"/>
      <c r="LED53" s="27"/>
      <c r="LEE53" s="27"/>
      <c r="LEF53" s="27"/>
      <c r="LEG53" s="27"/>
      <c r="LEH53" s="27"/>
      <c r="LEI53" s="27"/>
      <c r="LEJ53" s="27"/>
      <c r="LEK53" s="27"/>
      <c r="LEL53" s="27"/>
      <c r="LEM53" s="27"/>
      <c r="LEN53" s="27"/>
      <c r="LEO53" s="27"/>
      <c r="LEP53" s="27"/>
      <c r="LEQ53" s="27"/>
      <c r="LER53" s="27"/>
      <c r="LES53" s="27"/>
      <c r="LET53" s="27"/>
      <c r="LEU53" s="27"/>
      <c r="LEV53" s="27"/>
      <c r="LEW53" s="27"/>
      <c r="LEX53" s="27"/>
      <c r="LEY53" s="27"/>
      <c r="LEZ53" s="27"/>
      <c r="LFA53" s="27"/>
      <c r="LFB53" s="27"/>
      <c r="LFC53" s="27"/>
      <c r="LFD53" s="27"/>
      <c r="LFE53" s="27"/>
      <c r="LFF53" s="27"/>
      <c r="LFG53" s="27"/>
      <c r="LFH53" s="27"/>
      <c r="LFI53" s="27"/>
      <c r="LFJ53" s="27"/>
      <c r="LFK53" s="27"/>
      <c r="LFL53" s="27"/>
      <c r="LFM53" s="27"/>
      <c r="LFN53" s="27"/>
      <c r="LFO53" s="27"/>
      <c r="LFP53" s="27"/>
      <c r="LFQ53" s="27"/>
      <c r="LFR53" s="27"/>
      <c r="LFS53" s="27"/>
      <c r="LFT53" s="27"/>
      <c r="LFU53" s="27"/>
      <c r="LFV53" s="27"/>
      <c r="LFW53" s="27"/>
      <c r="LFX53" s="27"/>
      <c r="LFY53" s="27"/>
      <c r="LFZ53" s="27"/>
      <c r="LGA53" s="27"/>
      <c r="LGB53" s="27"/>
      <c r="LGC53" s="27"/>
      <c r="LGD53" s="27"/>
      <c r="LGE53" s="27"/>
      <c r="LGF53" s="27"/>
      <c r="LGG53" s="27"/>
      <c r="LGH53" s="27"/>
      <c r="LGI53" s="27"/>
      <c r="LGJ53" s="27"/>
      <c r="LGK53" s="27"/>
      <c r="LGL53" s="27"/>
      <c r="LGM53" s="27"/>
      <c r="LGN53" s="27"/>
      <c r="LGO53" s="27"/>
      <c r="LGP53" s="27"/>
      <c r="LGQ53" s="27"/>
      <c r="LGR53" s="27"/>
      <c r="LGS53" s="27"/>
      <c r="LGT53" s="27"/>
      <c r="LGU53" s="27"/>
      <c r="LGV53" s="27"/>
      <c r="LGW53" s="27"/>
      <c r="LGX53" s="27"/>
      <c r="LGY53" s="27"/>
      <c r="LGZ53" s="27"/>
      <c r="LHA53" s="27"/>
      <c r="LHB53" s="27"/>
      <c r="LHC53" s="27"/>
      <c r="LHD53" s="27"/>
      <c r="LHE53" s="27"/>
      <c r="LHF53" s="27"/>
      <c r="LHG53" s="27"/>
      <c r="LHH53" s="27"/>
      <c r="LHI53" s="27"/>
      <c r="LHJ53" s="27"/>
      <c r="LHK53" s="27"/>
      <c r="LHL53" s="27"/>
      <c r="LHM53" s="27"/>
      <c r="LHN53" s="27"/>
      <c r="LHO53" s="27"/>
      <c r="LHP53" s="27"/>
      <c r="LHQ53" s="27"/>
      <c r="LHR53" s="27"/>
      <c r="LHS53" s="27"/>
      <c r="LHT53" s="27"/>
      <c r="LHU53" s="27"/>
      <c r="LHV53" s="27"/>
      <c r="LHW53" s="27"/>
      <c r="LHX53" s="27"/>
      <c r="LHY53" s="27"/>
      <c r="LHZ53" s="27"/>
      <c r="LIA53" s="27"/>
      <c r="LIB53" s="27"/>
      <c r="LIC53" s="27"/>
      <c r="LID53" s="27"/>
      <c r="LIE53" s="27"/>
      <c r="LIF53" s="27"/>
      <c r="LIG53" s="27"/>
      <c r="LIH53" s="27"/>
      <c r="LII53" s="27"/>
      <c r="LIJ53" s="27"/>
      <c r="LIK53" s="27"/>
      <c r="LIL53" s="27"/>
      <c r="LIM53" s="27"/>
      <c r="LIN53" s="27"/>
      <c r="LIO53" s="27"/>
      <c r="LIP53" s="27"/>
      <c r="LIQ53" s="27"/>
      <c r="LIR53" s="27"/>
      <c r="LIS53" s="27"/>
      <c r="LIT53" s="27"/>
      <c r="LIU53" s="27"/>
      <c r="LIV53" s="27"/>
      <c r="LIW53" s="27"/>
      <c r="LIX53" s="27"/>
      <c r="LIY53" s="27"/>
      <c r="LIZ53" s="27"/>
      <c r="LJA53" s="27"/>
      <c r="LJB53" s="27"/>
      <c r="LJC53" s="27"/>
      <c r="LJD53" s="27"/>
      <c r="LJE53" s="27"/>
      <c r="LJF53" s="27"/>
      <c r="LJG53" s="27"/>
      <c r="LJH53" s="27"/>
      <c r="LJI53" s="27"/>
      <c r="LJJ53" s="27"/>
      <c r="LJK53" s="27"/>
      <c r="LJL53" s="27"/>
      <c r="LJM53" s="27"/>
      <c r="LJN53" s="27"/>
      <c r="LJO53" s="27"/>
      <c r="LJP53" s="27"/>
      <c r="LJQ53" s="27"/>
      <c r="LJR53" s="27"/>
      <c r="LJS53" s="27"/>
      <c r="LJT53" s="27"/>
      <c r="LJU53" s="27"/>
      <c r="LJV53" s="27"/>
      <c r="LJW53" s="27"/>
      <c r="LJX53" s="27"/>
      <c r="LJY53" s="27"/>
      <c r="LJZ53" s="27"/>
      <c r="LKA53" s="27"/>
      <c r="LKB53" s="27"/>
      <c r="LKC53" s="27"/>
      <c r="LKD53" s="27"/>
      <c r="LKE53" s="27"/>
      <c r="LKF53" s="27"/>
      <c r="LKG53" s="27"/>
      <c r="LKH53" s="27"/>
      <c r="LKI53" s="27"/>
      <c r="LKJ53" s="27"/>
      <c r="LKK53" s="27"/>
      <c r="LKL53" s="27"/>
      <c r="LKM53" s="27"/>
      <c r="LKN53" s="27"/>
      <c r="LKO53" s="27"/>
      <c r="LKP53" s="27"/>
      <c r="LKQ53" s="27"/>
      <c r="LKR53" s="27"/>
      <c r="LKS53" s="27"/>
      <c r="LKT53" s="27"/>
      <c r="LKU53" s="27"/>
      <c r="LKV53" s="27"/>
      <c r="LKW53" s="27"/>
      <c r="LKX53" s="27"/>
      <c r="LKY53" s="27"/>
      <c r="LKZ53" s="27"/>
      <c r="LLA53" s="27"/>
      <c r="LLB53" s="27"/>
      <c r="LLC53" s="27"/>
      <c r="LLD53" s="27"/>
      <c r="LLE53" s="27"/>
      <c r="LLF53" s="27"/>
      <c r="LLG53" s="27"/>
      <c r="LLH53" s="27"/>
      <c r="LLI53" s="27"/>
      <c r="LLJ53" s="27"/>
      <c r="LLK53" s="27"/>
      <c r="LLL53" s="27"/>
      <c r="LLM53" s="27"/>
      <c r="LLN53" s="27"/>
      <c r="LLO53" s="27"/>
      <c r="LLP53" s="27"/>
      <c r="LLQ53" s="27"/>
      <c r="LLR53" s="27"/>
      <c r="LLS53" s="27"/>
      <c r="LLT53" s="27"/>
      <c r="LLU53" s="27"/>
      <c r="LLV53" s="27"/>
      <c r="LLW53" s="27"/>
      <c r="LLX53" s="27"/>
      <c r="LLY53" s="27"/>
      <c r="LLZ53" s="27"/>
      <c r="LMA53" s="27"/>
      <c r="LMB53" s="27"/>
      <c r="LMC53" s="27"/>
      <c r="LMD53" s="27"/>
      <c r="LME53" s="27"/>
      <c r="LMF53" s="27"/>
      <c r="LMG53" s="27"/>
      <c r="LMH53" s="27"/>
      <c r="LMI53" s="27"/>
      <c r="LMJ53" s="27"/>
      <c r="LMK53" s="27"/>
      <c r="LML53" s="27"/>
      <c r="LMM53" s="27"/>
      <c r="LMN53" s="27"/>
      <c r="LMO53" s="27"/>
      <c r="LMP53" s="27"/>
      <c r="LMQ53" s="27"/>
      <c r="LMR53" s="27"/>
      <c r="LMS53" s="27"/>
      <c r="LMT53" s="27"/>
      <c r="LMU53" s="27"/>
      <c r="LMV53" s="27"/>
      <c r="LMW53" s="27"/>
      <c r="LMX53" s="27"/>
      <c r="LMY53" s="27"/>
      <c r="LMZ53" s="27"/>
      <c r="LNA53" s="27"/>
      <c r="LNB53" s="27"/>
      <c r="LNC53" s="27"/>
      <c r="LND53" s="27"/>
      <c r="LNE53" s="27"/>
      <c r="LNF53" s="27"/>
      <c r="LNG53" s="27"/>
      <c r="LNH53" s="27"/>
      <c r="LNI53" s="27"/>
      <c r="LNJ53" s="27"/>
      <c r="LNK53" s="27"/>
      <c r="LNL53" s="27"/>
      <c r="LNM53" s="27"/>
      <c r="LNN53" s="27"/>
      <c r="LNO53" s="27"/>
      <c r="LNP53" s="27"/>
      <c r="LNQ53" s="27"/>
      <c r="LNR53" s="27"/>
      <c r="LNS53" s="27"/>
      <c r="LNT53" s="27"/>
      <c r="LNU53" s="27"/>
      <c r="LNV53" s="27"/>
      <c r="LNW53" s="27"/>
      <c r="LNX53" s="27"/>
      <c r="LNY53" s="27"/>
      <c r="LNZ53" s="27"/>
      <c r="LOA53" s="27"/>
      <c r="LOB53" s="27"/>
      <c r="LOC53" s="27"/>
      <c r="LOD53" s="27"/>
      <c r="LOE53" s="27"/>
      <c r="LOF53" s="27"/>
      <c r="LOG53" s="27"/>
      <c r="LOH53" s="27"/>
      <c r="LOI53" s="27"/>
      <c r="LOJ53" s="27"/>
      <c r="LOK53" s="27"/>
      <c r="LOL53" s="27"/>
      <c r="LOM53" s="27"/>
      <c r="LON53" s="27"/>
      <c r="LOO53" s="27"/>
      <c r="LOP53" s="27"/>
      <c r="LOQ53" s="27"/>
      <c r="LOR53" s="27"/>
      <c r="LOS53" s="27"/>
      <c r="LOT53" s="27"/>
      <c r="LOU53" s="27"/>
      <c r="LOV53" s="27"/>
      <c r="LOW53" s="27"/>
      <c r="LOX53" s="27"/>
      <c r="LOY53" s="27"/>
      <c r="LOZ53" s="27"/>
      <c r="LPA53" s="27"/>
      <c r="LPB53" s="27"/>
      <c r="LPC53" s="27"/>
      <c r="LPD53" s="27"/>
      <c r="LPE53" s="27"/>
      <c r="LPF53" s="27"/>
      <c r="LPG53" s="27"/>
      <c r="LPH53" s="27"/>
      <c r="LPI53" s="27"/>
      <c r="LPJ53" s="27"/>
      <c r="LPK53" s="27"/>
      <c r="LPL53" s="27"/>
      <c r="LPM53" s="27"/>
      <c r="LPN53" s="27"/>
      <c r="LPO53" s="27"/>
      <c r="LPP53" s="27"/>
      <c r="LPQ53" s="27"/>
      <c r="LPR53" s="27"/>
      <c r="LPS53" s="27"/>
      <c r="LPT53" s="27"/>
      <c r="LPU53" s="27"/>
      <c r="LPV53" s="27"/>
      <c r="LPW53" s="27"/>
      <c r="LPX53" s="27"/>
      <c r="LPY53" s="27"/>
      <c r="LPZ53" s="27"/>
      <c r="LQA53" s="27"/>
      <c r="LQB53" s="27"/>
      <c r="LQC53" s="27"/>
      <c r="LQD53" s="27"/>
      <c r="LQE53" s="27"/>
      <c r="LQF53" s="27"/>
      <c r="LQG53" s="27"/>
      <c r="LQH53" s="27"/>
      <c r="LQI53" s="27"/>
      <c r="LQJ53" s="27"/>
      <c r="LQK53" s="27"/>
      <c r="LQL53" s="27"/>
      <c r="LQM53" s="27"/>
      <c r="LQN53" s="27"/>
      <c r="LQO53" s="27"/>
      <c r="LQP53" s="27"/>
      <c r="LQQ53" s="27"/>
      <c r="LQR53" s="27"/>
      <c r="LQS53" s="27"/>
      <c r="LQT53" s="27"/>
      <c r="LQU53" s="27"/>
      <c r="LQV53" s="27"/>
      <c r="LQW53" s="27"/>
      <c r="LQX53" s="27"/>
      <c r="LQY53" s="27"/>
      <c r="LQZ53" s="27"/>
      <c r="LRA53" s="27"/>
      <c r="LRB53" s="27"/>
      <c r="LRC53" s="27"/>
      <c r="LRD53" s="27"/>
      <c r="LRE53" s="27"/>
      <c r="LRF53" s="27"/>
      <c r="LRG53" s="27"/>
      <c r="LRH53" s="27"/>
      <c r="LRI53" s="27"/>
      <c r="LRJ53" s="27"/>
      <c r="LRK53" s="27"/>
      <c r="LRL53" s="27"/>
      <c r="LRM53" s="27"/>
      <c r="LRN53" s="27"/>
      <c r="LRO53" s="27"/>
      <c r="LRP53" s="27"/>
      <c r="LRQ53" s="27"/>
      <c r="LRR53" s="27"/>
      <c r="LRS53" s="27"/>
      <c r="LRT53" s="27"/>
      <c r="LRU53" s="27"/>
      <c r="LRV53" s="27"/>
      <c r="LRW53" s="27"/>
      <c r="LRX53" s="27"/>
      <c r="LRY53" s="27"/>
      <c r="LRZ53" s="27"/>
      <c r="LSA53" s="27"/>
      <c r="LSB53" s="27"/>
      <c r="LSC53" s="27"/>
      <c r="LSD53" s="27"/>
      <c r="LSE53" s="27"/>
      <c r="LSF53" s="27"/>
      <c r="LSG53" s="27"/>
      <c r="LSH53" s="27"/>
      <c r="LSI53" s="27"/>
      <c r="LSJ53" s="27"/>
      <c r="LSK53" s="27"/>
      <c r="LSL53" s="27"/>
      <c r="LSM53" s="27"/>
      <c r="LSN53" s="27"/>
      <c r="LSO53" s="27"/>
      <c r="LSP53" s="27"/>
      <c r="LSQ53" s="27"/>
      <c r="LSR53" s="27"/>
      <c r="LSS53" s="27"/>
      <c r="LST53" s="27"/>
      <c r="LSU53" s="27"/>
      <c r="LSV53" s="27"/>
      <c r="LSW53" s="27"/>
      <c r="LSX53" s="27"/>
      <c r="LSY53" s="27"/>
      <c r="LSZ53" s="27"/>
      <c r="LTA53" s="27"/>
      <c r="LTB53" s="27"/>
      <c r="LTC53" s="27"/>
      <c r="LTD53" s="27"/>
      <c r="LTE53" s="27"/>
      <c r="LTF53" s="27"/>
      <c r="LTG53" s="27"/>
      <c r="LTH53" s="27"/>
      <c r="LTI53" s="27"/>
      <c r="LTJ53" s="27"/>
      <c r="LTK53" s="27"/>
      <c r="LTL53" s="27"/>
      <c r="LTM53" s="27"/>
      <c r="LTN53" s="27"/>
      <c r="LTO53" s="27"/>
      <c r="LTP53" s="27"/>
      <c r="LTQ53" s="27"/>
      <c r="LTR53" s="27"/>
      <c r="LTS53" s="27"/>
      <c r="LTT53" s="27"/>
      <c r="LTU53" s="27"/>
      <c r="LTV53" s="27"/>
      <c r="LTW53" s="27"/>
      <c r="LTX53" s="27"/>
      <c r="LTY53" s="27"/>
      <c r="LTZ53" s="27"/>
      <c r="LUA53" s="27"/>
      <c r="LUB53" s="27"/>
      <c r="LUC53" s="27"/>
      <c r="LUD53" s="27"/>
      <c r="LUE53" s="27"/>
      <c r="LUF53" s="27"/>
      <c r="LUG53" s="27"/>
      <c r="LUH53" s="27"/>
      <c r="LUI53" s="27"/>
      <c r="LUJ53" s="27"/>
      <c r="LUK53" s="27"/>
      <c r="LUL53" s="27"/>
      <c r="LUM53" s="27"/>
      <c r="LUN53" s="27"/>
      <c r="LUO53" s="27"/>
      <c r="LUP53" s="27"/>
      <c r="LUQ53" s="27"/>
      <c r="LUR53" s="27"/>
      <c r="LUS53" s="27"/>
      <c r="LUT53" s="27"/>
      <c r="LUU53" s="27"/>
      <c r="LUV53" s="27"/>
      <c r="LUW53" s="27"/>
      <c r="LUX53" s="27"/>
      <c r="LUY53" s="27"/>
      <c r="LUZ53" s="27"/>
      <c r="LVA53" s="27"/>
      <c r="LVB53" s="27"/>
      <c r="LVC53" s="27"/>
      <c r="LVD53" s="27"/>
      <c r="LVE53" s="27"/>
      <c r="LVF53" s="27"/>
      <c r="LVG53" s="27"/>
      <c r="LVH53" s="27"/>
      <c r="LVI53" s="27"/>
      <c r="LVJ53" s="27"/>
      <c r="LVK53" s="27"/>
      <c r="LVL53" s="27"/>
      <c r="LVM53" s="27"/>
      <c r="LVN53" s="27"/>
      <c r="LVO53" s="27"/>
      <c r="LVP53" s="27"/>
      <c r="LVQ53" s="27"/>
      <c r="LVR53" s="27"/>
      <c r="LVS53" s="27"/>
      <c r="LVT53" s="27"/>
      <c r="LVU53" s="27"/>
      <c r="LVV53" s="27"/>
      <c r="LVW53" s="27"/>
      <c r="LVX53" s="27"/>
      <c r="LVY53" s="27"/>
      <c r="LVZ53" s="27"/>
      <c r="LWA53" s="27"/>
      <c r="LWB53" s="27"/>
      <c r="LWC53" s="27"/>
      <c r="LWD53" s="27"/>
      <c r="LWE53" s="27"/>
      <c r="LWF53" s="27"/>
      <c r="LWG53" s="27"/>
      <c r="LWH53" s="27"/>
      <c r="LWI53" s="27"/>
      <c r="LWJ53" s="27"/>
      <c r="LWK53" s="27"/>
      <c r="LWL53" s="27"/>
      <c r="LWM53" s="27"/>
      <c r="LWN53" s="27"/>
      <c r="LWO53" s="27"/>
      <c r="LWP53" s="27"/>
      <c r="LWQ53" s="27"/>
      <c r="LWR53" s="27"/>
      <c r="LWS53" s="27"/>
      <c r="LWT53" s="27"/>
      <c r="LWU53" s="27"/>
      <c r="LWV53" s="27"/>
      <c r="LWW53" s="27"/>
      <c r="LWX53" s="27"/>
      <c r="LWY53" s="27"/>
      <c r="LWZ53" s="27"/>
      <c r="LXA53" s="27"/>
      <c r="LXB53" s="27"/>
      <c r="LXC53" s="27"/>
      <c r="LXD53" s="27"/>
      <c r="LXE53" s="27"/>
      <c r="LXF53" s="27"/>
      <c r="LXG53" s="27"/>
      <c r="LXH53" s="27"/>
      <c r="LXI53" s="27"/>
      <c r="LXJ53" s="27"/>
      <c r="LXK53" s="27"/>
      <c r="LXL53" s="27"/>
      <c r="LXM53" s="27"/>
      <c r="LXN53" s="27"/>
      <c r="LXO53" s="27"/>
      <c r="LXP53" s="27"/>
      <c r="LXQ53" s="27"/>
      <c r="LXR53" s="27"/>
      <c r="LXS53" s="27"/>
      <c r="LXT53" s="27"/>
      <c r="LXU53" s="27"/>
      <c r="LXV53" s="27"/>
      <c r="LXW53" s="27"/>
      <c r="LXX53" s="27"/>
      <c r="LXY53" s="27"/>
      <c r="LXZ53" s="27"/>
      <c r="LYA53" s="27"/>
      <c r="LYB53" s="27"/>
      <c r="LYC53" s="27"/>
      <c r="LYD53" s="27"/>
      <c r="LYE53" s="27"/>
      <c r="LYF53" s="27"/>
      <c r="LYG53" s="27"/>
      <c r="LYH53" s="27"/>
      <c r="LYI53" s="27"/>
      <c r="LYJ53" s="27"/>
      <c r="LYK53" s="27"/>
      <c r="LYL53" s="27"/>
      <c r="LYM53" s="27"/>
      <c r="LYN53" s="27"/>
      <c r="LYO53" s="27"/>
      <c r="LYP53" s="27"/>
      <c r="LYQ53" s="27"/>
      <c r="LYR53" s="27"/>
      <c r="LYS53" s="27"/>
      <c r="LYT53" s="27"/>
      <c r="LYU53" s="27"/>
      <c r="LYV53" s="27"/>
      <c r="LYW53" s="27"/>
      <c r="LYX53" s="27"/>
      <c r="LYY53" s="27"/>
      <c r="LYZ53" s="27"/>
      <c r="LZA53" s="27"/>
      <c r="LZB53" s="27"/>
      <c r="LZC53" s="27"/>
      <c r="LZD53" s="27"/>
      <c r="LZE53" s="27"/>
      <c r="LZF53" s="27"/>
      <c r="LZG53" s="27"/>
      <c r="LZH53" s="27"/>
      <c r="LZI53" s="27"/>
      <c r="LZJ53" s="27"/>
      <c r="LZK53" s="27"/>
      <c r="LZL53" s="27"/>
      <c r="LZM53" s="27"/>
      <c r="LZN53" s="27"/>
      <c r="LZO53" s="27"/>
      <c r="LZP53" s="27"/>
      <c r="LZQ53" s="27"/>
      <c r="LZR53" s="27"/>
      <c r="LZS53" s="27"/>
      <c r="LZT53" s="27"/>
      <c r="LZU53" s="27"/>
      <c r="LZV53" s="27"/>
      <c r="LZW53" s="27"/>
      <c r="LZX53" s="27"/>
      <c r="LZY53" s="27"/>
      <c r="LZZ53" s="27"/>
      <c r="MAA53" s="27"/>
      <c r="MAB53" s="27"/>
      <c r="MAC53" s="27"/>
      <c r="MAD53" s="27"/>
      <c r="MAE53" s="27"/>
      <c r="MAF53" s="27"/>
      <c r="MAG53" s="27"/>
      <c r="MAH53" s="27"/>
      <c r="MAI53" s="27"/>
      <c r="MAJ53" s="27"/>
      <c r="MAK53" s="27"/>
      <c r="MAL53" s="27"/>
      <c r="MAM53" s="27"/>
      <c r="MAN53" s="27"/>
      <c r="MAO53" s="27"/>
      <c r="MAP53" s="27"/>
      <c r="MAQ53" s="27"/>
      <c r="MAR53" s="27"/>
      <c r="MAS53" s="27"/>
      <c r="MAT53" s="27"/>
      <c r="MAU53" s="27"/>
      <c r="MAV53" s="27"/>
      <c r="MAW53" s="27"/>
      <c r="MAX53" s="27"/>
      <c r="MAY53" s="27"/>
      <c r="MAZ53" s="27"/>
      <c r="MBA53" s="27"/>
      <c r="MBB53" s="27"/>
      <c r="MBC53" s="27"/>
      <c r="MBD53" s="27"/>
      <c r="MBE53" s="27"/>
      <c r="MBF53" s="27"/>
      <c r="MBG53" s="27"/>
      <c r="MBH53" s="27"/>
      <c r="MBI53" s="27"/>
      <c r="MBJ53" s="27"/>
      <c r="MBK53" s="27"/>
      <c r="MBL53" s="27"/>
      <c r="MBM53" s="27"/>
      <c r="MBN53" s="27"/>
      <c r="MBO53" s="27"/>
      <c r="MBP53" s="27"/>
      <c r="MBQ53" s="27"/>
      <c r="MBR53" s="27"/>
      <c r="MBS53" s="27"/>
      <c r="MBT53" s="27"/>
      <c r="MBU53" s="27"/>
      <c r="MBV53" s="27"/>
      <c r="MBW53" s="27"/>
      <c r="MBX53" s="27"/>
      <c r="MBY53" s="27"/>
      <c r="MBZ53" s="27"/>
      <c r="MCA53" s="27"/>
      <c r="MCB53" s="27"/>
      <c r="MCC53" s="27"/>
      <c r="MCD53" s="27"/>
      <c r="MCE53" s="27"/>
      <c r="MCF53" s="27"/>
      <c r="MCG53" s="27"/>
      <c r="MCH53" s="27"/>
      <c r="MCI53" s="27"/>
      <c r="MCJ53" s="27"/>
      <c r="MCK53" s="27"/>
      <c r="MCL53" s="27"/>
      <c r="MCM53" s="27"/>
      <c r="MCN53" s="27"/>
      <c r="MCO53" s="27"/>
      <c r="MCP53" s="27"/>
      <c r="MCQ53" s="27"/>
      <c r="MCR53" s="27"/>
      <c r="MCS53" s="27"/>
      <c r="MCT53" s="27"/>
      <c r="MCU53" s="27"/>
      <c r="MCV53" s="27"/>
      <c r="MCW53" s="27"/>
      <c r="MCX53" s="27"/>
      <c r="MCY53" s="27"/>
      <c r="MCZ53" s="27"/>
      <c r="MDA53" s="27"/>
      <c r="MDB53" s="27"/>
      <c r="MDC53" s="27"/>
      <c r="MDD53" s="27"/>
      <c r="MDE53" s="27"/>
      <c r="MDF53" s="27"/>
      <c r="MDG53" s="27"/>
      <c r="MDH53" s="27"/>
      <c r="MDI53" s="27"/>
      <c r="MDJ53" s="27"/>
      <c r="MDK53" s="27"/>
      <c r="MDL53" s="27"/>
      <c r="MDM53" s="27"/>
      <c r="MDN53" s="27"/>
      <c r="MDO53" s="27"/>
      <c r="MDP53" s="27"/>
      <c r="MDQ53" s="27"/>
      <c r="MDR53" s="27"/>
      <c r="MDS53" s="27"/>
      <c r="MDT53" s="27"/>
      <c r="MDU53" s="27"/>
      <c r="MDV53" s="27"/>
      <c r="MDW53" s="27"/>
      <c r="MDX53" s="27"/>
      <c r="MDY53" s="27"/>
      <c r="MDZ53" s="27"/>
      <c r="MEA53" s="27"/>
      <c r="MEB53" s="27"/>
      <c r="MEC53" s="27"/>
      <c r="MED53" s="27"/>
      <c r="MEE53" s="27"/>
      <c r="MEF53" s="27"/>
      <c r="MEG53" s="27"/>
      <c r="MEH53" s="27"/>
      <c r="MEI53" s="27"/>
      <c r="MEJ53" s="27"/>
      <c r="MEK53" s="27"/>
      <c r="MEL53" s="27"/>
      <c r="MEM53" s="27"/>
      <c r="MEN53" s="27"/>
      <c r="MEO53" s="27"/>
      <c r="MEP53" s="27"/>
      <c r="MEQ53" s="27"/>
      <c r="MER53" s="27"/>
      <c r="MES53" s="27"/>
      <c r="MET53" s="27"/>
      <c r="MEU53" s="27"/>
      <c r="MEV53" s="27"/>
      <c r="MEW53" s="27"/>
      <c r="MEX53" s="27"/>
      <c r="MEY53" s="27"/>
      <c r="MEZ53" s="27"/>
      <c r="MFA53" s="27"/>
      <c r="MFB53" s="27"/>
      <c r="MFC53" s="27"/>
      <c r="MFD53" s="27"/>
      <c r="MFE53" s="27"/>
      <c r="MFF53" s="27"/>
      <c r="MFG53" s="27"/>
      <c r="MFH53" s="27"/>
      <c r="MFI53" s="27"/>
      <c r="MFJ53" s="27"/>
      <c r="MFK53" s="27"/>
      <c r="MFL53" s="27"/>
      <c r="MFM53" s="27"/>
      <c r="MFN53" s="27"/>
      <c r="MFO53" s="27"/>
      <c r="MFP53" s="27"/>
      <c r="MFQ53" s="27"/>
      <c r="MFR53" s="27"/>
      <c r="MFS53" s="27"/>
      <c r="MFT53" s="27"/>
      <c r="MFU53" s="27"/>
      <c r="MFV53" s="27"/>
      <c r="MFW53" s="27"/>
      <c r="MFX53" s="27"/>
      <c r="MFY53" s="27"/>
      <c r="MFZ53" s="27"/>
      <c r="MGA53" s="27"/>
      <c r="MGB53" s="27"/>
      <c r="MGC53" s="27"/>
      <c r="MGD53" s="27"/>
      <c r="MGE53" s="27"/>
      <c r="MGF53" s="27"/>
      <c r="MGG53" s="27"/>
      <c r="MGH53" s="27"/>
      <c r="MGI53" s="27"/>
      <c r="MGJ53" s="27"/>
      <c r="MGK53" s="27"/>
      <c r="MGL53" s="27"/>
      <c r="MGM53" s="27"/>
      <c r="MGN53" s="27"/>
      <c r="MGO53" s="27"/>
      <c r="MGP53" s="27"/>
      <c r="MGQ53" s="27"/>
      <c r="MGR53" s="27"/>
      <c r="MGS53" s="27"/>
      <c r="MGT53" s="27"/>
      <c r="MGU53" s="27"/>
      <c r="MGV53" s="27"/>
      <c r="MGW53" s="27"/>
      <c r="MGX53" s="27"/>
      <c r="MGY53" s="27"/>
      <c r="MGZ53" s="27"/>
      <c r="MHA53" s="27"/>
      <c r="MHB53" s="27"/>
      <c r="MHC53" s="27"/>
      <c r="MHD53" s="27"/>
      <c r="MHE53" s="27"/>
      <c r="MHF53" s="27"/>
      <c r="MHG53" s="27"/>
      <c r="MHH53" s="27"/>
      <c r="MHI53" s="27"/>
      <c r="MHJ53" s="27"/>
      <c r="MHK53" s="27"/>
      <c r="MHL53" s="27"/>
      <c r="MHM53" s="27"/>
      <c r="MHN53" s="27"/>
      <c r="MHO53" s="27"/>
      <c r="MHP53" s="27"/>
      <c r="MHQ53" s="27"/>
      <c r="MHR53" s="27"/>
      <c r="MHS53" s="27"/>
      <c r="MHT53" s="27"/>
      <c r="MHU53" s="27"/>
      <c r="MHV53" s="27"/>
      <c r="MHW53" s="27"/>
      <c r="MHX53" s="27"/>
      <c r="MHY53" s="27"/>
      <c r="MHZ53" s="27"/>
      <c r="MIA53" s="27"/>
      <c r="MIB53" s="27"/>
      <c r="MIC53" s="27"/>
      <c r="MID53" s="27"/>
      <c r="MIE53" s="27"/>
      <c r="MIF53" s="27"/>
      <c r="MIG53" s="27"/>
      <c r="MIH53" s="27"/>
      <c r="MII53" s="27"/>
      <c r="MIJ53" s="27"/>
      <c r="MIK53" s="27"/>
      <c r="MIL53" s="27"/>
      <c r="MIM53" s="27"/>
      <c r="MIN53" s="27"/>
      <c r="MIO53" s="27"/>
      <c r="MIP53" s="27"/>
      <c r="MIQ53" s="27"/>
      <c r="MIR53" s="27"/>
      <c r="MIS53" s="27"/>
      <c r="MIT53" s="27"/>
      <c r="MIU53" s="27"/>
      <c r="MIV53" s="27"/>
      <c r="MIW53" s="27"/>
      <c r="MIX53" s="27"/>
      <c r="MIY53" s="27"/>
      <c r="MIZ53" s="27"/>
      <c r="MJA53" s="27"/>
      <c r="MJB53" s="27"/>
      <c r="MJC53" s="27"/>
      <c r="MJD53" s="27"/>
      <c r="MJE53" s="27"/>
      <c r="MJF53" s="27"/>
      <c r="MJG53" s="27"/>
      <c r="MJH53" s="27"/>
      <c r="MJI53" s="27"/>
      <c r="MJJ53" s="27"/>
      <c r="MJK53" s="27"/>
      <c r="MJL53" s="27"/>
      <c r="MJM53" s="27"/>
      <c r="MJN53" s="27"/>
      <c r="MJO53" s="27"/>
      <c r="MJP53" s="27"/>
      <c r="MJQ53" s="27"/>
      <c r="MJR53" s="27"/>
      <c r="MJS53" s="27"/>
      <c r="MJT53" s="27"/>
      <c r="MJU53" s="27"/>
      <c r="MJV53" s="27"/>
      <c r="MJW53" s="27"/>
      <c r="MJX53" s="27"/>
      <c r="MJY53" s="27"/>
      <c r="MJZ53" s="27"/>
      <c r="MKA53" s="27"/>
      <c r="MKB53" s="27"/>
      <c r="MKC53" s="27"/>
      <c r="MKD53" s="27"/>
      <c r="MKE53" s="27"/>
      <c r="MKF53" s="27"/>
      <c r="MKG53" s="27"/>
      <c r="MKH53" s="27"/>
      <c r="MKI53" s="27"/>
      <c r="MKJ53" s="27"/>
      <c r="MKK53" s="27"/>
      <c r="MKL53" s="27"/>
      <c r="MKM53" s="27"/>
      <c r="MKN53" s="27"/>
      <c r="MKO53" s="27"/>
      <c r="MKP53" s="27"/>
      <c r="MKQ53" s="27"/>
      <c r="MKR53" s="27"/>
      <c r="MKS53" s="27"/>
      <c r="MKT53" s="27"/>
      <c r="MKU53" s="27"/>
      <c r="MKV53" s="27"/>
      <c r="MKW53" s="27"/>
      <c r="MKX53" s="27"/>
      <c r="MKY53" s="27"/>
      <c r="MKZ53" s="27"/>
      <c r="MLA53" s="27"/>
      <c r="MLB53" s="27"/>
      <c r="MLC53" s="27"/>
      <c r="MLD53" s="27"/>
      <c r="MLE53" s="27"/>
      <c r="MLF53" s="27"/>
      <c r="MLG53" s="27"/>
      <c r="MLH53" s="27"/>
      <c r="MLI53" s="27"/>
      <c r="MLJ53" s="27"/>
      <c r="MLK53" s="27"/>
      <c r="MLL53" s="27"/>
      <c r="MLM53" s="27"/>
      <c r="MLN53" s="27"/>
      <c r="MLO53" s="27"/>
      <c r="MLP53" s="27"/>
      <c r="MLQ53" s="27"/>
      <c r="MLR53" s="27"/>
      <c r="MLS53" s="27"/>
      <c r="MLT53" s="27"/>
      <c r="MLU53" s="27"/>
      <c r="MLV53" s="27"/>
      <c r="MLW53" s="27"/>
      <c r="MLX53" s="27"/>
      <c r="MLY53" s="27"/>
      <c r="MLZ53" s="27"/>
      <c r="MMA53" s="27"/>
      <c r="MMB53" s="27"/>
      <c r="MMC53" s="27"/>
      <c r="MMD53" s="27"/>
      <c r="MME53" s="27"/>
      <c r="MMF53" s="27"/>
      <c r="MMG53" s="27"/>
      <c r="MMH53" s="27"/>
      <c r="MMI53" s="27"/>
      <c r="MMJ53" s="27"/>
      <c r="MMK53" s="27"/>
      <c r="MML53" s="27"/>
      <c r="MMM53" s="27"/>
      <c r="MMN53" s="27"/>
      <c r="MMO53" s="27"/>
      <c r="MMP53" s="27"/>
      <c r="MMQ53" s="27"/>
      <c r="MMR53" s="27"/>
      <c r="MMS53" s="27"/>
      <c r="MMT53" s="27"/>
      <c r="MMU53" s="27"/>
      <c r="MMV53" s="27"/>
      <c r="MMW53" s="27"/>
      <c r="MMX53" s="27"/>
      <c r="MMY53" s="27"/>
      <c r="MMZ53" s="27"/>
      <c r="MNA53" s="27"/>
      <c r="MNB53" s="27"/>
      <c r="MNC53" s="27"/>
      <c r="MND53" s="27"/>
      <c r="MNE53" s="27"/>
      <c r="MNF53" s="27"/>
      <c r="MNG53" s="27"/>
      <c r="MNH53" s="27"/>
      <c r="MNI53" s="27"/>
      <c r="MNJ53" s="27"/>
      <c r="MNK53" s="27"/>
      <c r="MNL53" s="27"/>
      <c r="MNM53" s="27"/>
      <c r="MNN53" s="27"/>
      <c r="MNO53" s="27"/>
      <c r="MNP53" s="27"/>
      <c r="MNQ53" s="27"/>
      <c r="MNR53" s="27"/>
      <c r="MNS53" s="27"/>
      <c r="MNT53" s="27"/>
      <c r="MNU53" s="27"/>
      <c r="MNV53" s="27"/>
      <c r="MNW53" s="27"/>
      <c r="MNX53" s="27"/>
      <c r="MNY53" s="27"/>
      <c r="MNZ53" s="27"/>
      <c r="MOA53" s="27"/>
      <c r="MOB53" s="27"/>
      <c r="MOC53" s="27"/>
      <c r="MOD53" s="27"/>
      <c r="MOE53" s="27"/>
      <c r="MOF53" s="27"/>
      <c r="MOG53" s="27"/>
      <c r="MOH53" s="27"/>
      <c r="MOI53" s="27"/>
      <c r="MOJ53" s="27"/>
      <c r="MOK53" s="27"/>
      <c r="MOL53" s="27"/>
      <c r="MOM53" s="27"/>
      <c r="MON53" s="27"/>
      <c r="MOO53" s="27"/>
      <c r="MOP53" s="27"/>
      <c r="MOQ53" s="27"/>
      <c r="MOR53" s="27"/>
      <c r="MOS53" s="27"/>
      <c r="MOT53" s="27"/>
      <c r="MOU53" s="27"/>
      <c r="MOV53" s="27"/>
      <c r="MOW53" s="27"/>
      <c r="MOX53" s="27"/>
      <c r="MOY53" s="27"/>
      <c r="MOZ53" s="27"/>
      <c r="MPA53" s="27"/>
      <c r="MPB53" s="27"/>
      <c r="MPC53" s="27"/>
      <c r="MPD53" s="27"/>
      <c r="MPE53" s="27"/>
      <c r="MPF53" s="27"/>
      <c r="MPG53" s="27"/>
      <c r="MPH53" s="27"/>
      <c r="MPI53" s="27"/>
      <c r="MPJ53" s="27"/>
      <c r="MPK53" s="27"/>
      <c r="MPL53" s="27"/>
      <c r="MPM53" s="27"/>
      <c r="MPN53" s="27"/>
      <c r="MPO53" s="27"/>
      <c r="MPP53" s="27"/>
      <c r="MPQ53" s="27"/>
      <c r="MPR53" s="27"/>
      <c r="MPS53" s="27"/>
      <c r="MPT53" s="27"/>
      <c r="MPU53" s="27"/>
      <c r="MPV53" s="27"/>
      <c r="MPW53" s="27"/>
      <c r="MPX53" s="27"/>
      <c r="MPY53" s="27"/>
      <c r="MPZ53" s="27"/>
      <c r="MQA53" s="27"/>
      <c r="MQB53" s="27"/>
      <c r="MQC53" s="27"/>
      <c r="MQD53" s="27"/>
      <c r="MQE53" s="27"/>
      <c r="MQF53" s="27"/>
      <c r="MQG53" s="27"/>
      <c r="MQH53" s="27"/>
      <c r="MQI53" s="27"/>
      <c r="MQJ53" s="27"/>
      <c r="MQK53" s="27"/>
      <c r="MQL53" s="27"/>
      <c r="MQM53" s="27"/>
      <c r="MQN53" s="27"/>
      <c r="MQO53" s="27"/>
      <c r="MQP53" s="27"/>
      <c r="MQQ53" s="27"/>
      <c r="MQR53" s="27"/>
      <c r="MQS53" s="27"/>
      <c r="MQT53" s="27"/>
      <c r="MQU53" s="27"/>
      <c r="MQV53" s="27"/>
      <c r="MQW53" s="27"/>
      <c r="MQX53" s="27"/>
      <c r="MQY53" s="27"/>
      <c r="MQZ53" s="27"/>
      <c r="MRA53" s="27"/>
      <c r="MRB53" s="27"/>
      <c r="MRC53" s="27"/>
      <c r="MRD53" s="27"/>
      <c r="MRE53" s="27"/>
      <c r="MRF53" s="27"/>
      <c r="MRG53" s="27"/>
      <c r="MRH53" s="27"/>
      <c r="MRI53" s="27"/>
      <c r="MRJ53" s="27"/>
      <c r="MRK53" s="27"/>
      <c r="MRL53" s="27"/>
      <c r="MRM53" s="27"/>
      <c r="MRN53" s="27"/>
      <c r="MRO53" s="27"/>
      <c r="MRP53" s="27"/>
      <c r="MRQ53" s="27"/>
      <c r="MRR53" s="27"/>
      <c r="MRS53" s="27"/>
      <c r="MRT53" s="27"/>
      <c r="MRU53" s="27"/>
      <c r="MRV53" s="27"/>
      <c r="MRW53" s="27"/>
      <c r="MRX53" s="27"/>
      <c r="MRY53" s="27"/>
      <c r="MRZ53" s="27"/>
      <c r="MSA53" s="27"/>
      <c r="MSB53" s="27"/>
      <c r="MSC53" s="27"/>
      <c r="MSD53" s="27"/>
      <c r="MSE53" s="27"/>
      <c r="MSF53" s="27"/>
      <c r="MSG53" s="27"/>
      <c r="MSH53" s="27"/>
      <c r="MSI53" s="27"/>
      <c r="MSJ53" s="27"/>
      <c r="MSK53" s="27"/>
      <c r="MSL53" s="27"/>
      <c r="MSM53" s="27"/>
      <c r="MSN53" s="27"/>
      <c r="MSO53" s="27"/>
      <c r="MSP53" s="27"/>
      <c r="MSQ53" s="27"/>
      <c r="MSR53" s="27"/>
      <c r="MSS53" s="27"/>
      <c r="MST53" s="27"/>
      <c r="MSU53" s="27"/>
      <c r="MSV53" s="27"/>
      <c r="MSW53" s="27"/>
      <c r="MSX53" s="27"/>
      <c r="MSY53" s="27"/>
      <c r="MSZ53" s="27"/>
      <c r="MTA53" s="27"/>
      <c r="MTB53" s="27"/>
      <c r="MTC53" s="27"/>
      <c r="MTD53" s="27"/>
      <c r="MTE53" s="27"/>
      <c r="MTF53" s="27"/>
      <c r="MTG53" s="27"/>
      <c r="MTH53" s="27"/>
      <c r="MTI53" s="27"/>
      <c r="MTJ53" s="27"/>
      <c r="MTK53" s="27"/>
      <c r="MTL53" s="27"/>
      <c r="MTM53" s="27"/>
      <c r="MTN53" s="27"/>
      <c r="MTO53" s="27"/>
      <c r="MTP53" s="27"/>
      <c r="MTQ53" s="27"/>
      <c r="MTR53" s="27"/>
      <c r="MTS53" s="27"/>
      <c r="MTT53" s="27"/>
      <c r="MTU53" s="27"/>
      <c r="MTV53" s="27"/>
      <c r="MTW53" s="27"/>
      <c r="MTX53" s="27"/>
      <c r="MTY53" s="27"/>
      <c r="MTZ53" s="27"/>
      <c r="MUA53" s="27"/>
      <c r="MUB53" s="27"/>
      <c r="MUC53" s="27"/>
      <c r="MUD53" s="27"/>
      <c r="MUE53" s="27"/>
      <c r="MUF53" s="27"/>
      <c r="MUG53" s="27"/>
      <c r="MUH53" s="27"/>
      <c r="MUI53" s="27"/>
      <c r="MUJ53" s="27"/>
      <c r="MUK53" s="27"/>
      <c r="MUL53" s="27"/>
      <c r="MUM53" s="27"/>
      <c r="MUN53" s="27"/>
      <c r="MUO53" s="27"/>
      <c r="MUP53" s="27"/>
      <c r="MUQ53" s="27"/>
      <c r="MUR53" s="27"/>
      <c r="MUS53" s="27"/>
      <c r="MUT53" s="27"/>
      <c r="MUU53" s="27"/>
      <c r="MUV53" s="27"/>
      <c r="MUW53" s="27"/>
      <c r="MUX53" s="27"/>
      <c r="MUY53" s="27"/>
      <c r="MUZ53" s="27"/>
      <c r="MVA53" s="27"/>
      <c r="MVB53" s="27"/>
      <c r="MVC53" s="27"/>
      <c r="MVD53" s="27"/>
      <c r="MVE53" s="27"/>
      <c r="MVF53" s="27"/>
      <c r="MVG53" s="27"/>
      <c r="MVH53" s="27"/>
      <c r="MVI53" s="27"/>
      <c r="MVJ53" s="27"/>
      <c r="MVK53" s="27"/>
      <c r="MVL53" s="27"/>
      <c r="MVM53" s="27"/>
      <c r="MVN53" s="27"/>
      <c r="MVO53" s="27"/>
      <c r="MVP53" s="27"/>
      <c r="MVQ53" s="27"/>
      <c r="MVR53" s="27"/>
      <c r="MVS53" s="27"/>
      <c r="MVT53" s="27"/>
      <c r="MVU53" s="27"/>
      <c r="MVV53" s="27"/>
      <c r="MVW53" s="27"/>
      <c r="MVX53" s="27"/>
      <c r="MVY53" s="27"/>
      <c r="MVZ53" s="27"/>
      <c r="MWA53" s="27"/>
      <c r="MWB53" s="27"/>
      <c r="MWC53" s="27"/>
      <c r="MWD53" s="27"/>
      <c r="MWE53" s="27"/>
      <c r="MWF53" s="27"/>
      <c r="MWG53" s="27"/>
      <c r="MWH53" s="27"/>
      <c r="MWI53" s="27"/>
      <c r="MWJ53" s="27"/>
      <c r="MWK53" s="27"/>
      <c r="MWL53" s="27"/>
      <c r="MWM53" s="27"/>
      <c r="MWN53" s="27"/>
      <c r="MWO53" s="27"/>
      <c r="MWP53" s="27"/>
      <c r="MWQ53" s="27"/>
      <c r="MWR53" s="27"/>
      <c r="MWS53" s="27"/>
      <c r="MWT53" s="27"/>
      <c r="MWU53" s="27"/>
      <c r="MWV53" s="27"/>
      <c r="MWW53" s="27"/>
      <c r="MWX53" s="27"/>
      <c r="MWY53" s="27"/>
      <c r="MWZ53" s="27"/>
      <c r="MXA53" s="27"/>
      <c r="MXB53" s="27"/>
      <c r="MXC53" s="27"/>
      <c r="MXD53" s="27"/>
      <c r="MXE53" s="27"/>
      <c r="MXF53" s="27"/>
      <c r="MXG53" s="27"/>
      <c r="MXH53" s="27"/>
      <c r="MXI53" s="27"/>
      <c r="MXJ53" s="27"/>
      <c r="MXK53" s="27"/>
      <c r="MXL53" s="27"/>
      <c r="MXM53" s="27"/>
      <c r="MXN53" s="27"/>
      <c r="MXO53" s="27"/>
      <c r="MXP53" s="27"/>
      <c r="MXQ53" s="27"/>
      <c r="MXR53" s="27"/>
      <c r="MXS53" s="27"/>
      <c r="MXT53" s="27"/>
      <c r="MXU53" s="27"/>
      <c r="MXV53" s="27"/>
      <c r="MXW53" s="27"/>
      <c r="MXX53" s="27"/>
      <c r="MXY53" s="27"/>
      <c r="MXZ53" s="27"/>
      <c r="MYA53" s="27"/>
      <c r="MYB53" s="27"/>
      <c r="MYC53" s="27"/>
      <c r="MYD53" s="27"/>
      <c r="MYE53" s="27"/>
      <c r="MYF53" s="27"/>
      <c r="MYG53" s="27"/>
      <c r="MYH53" s="27"/>
      <c r="MYI53" s="27"/>
      <c r="MYJ53" s="27"/>
      <c r="MYK53" s="27"/>
      <c r="MYL53" s="27"/>
      <c r="MYM53" s="27"/>
      <c r="MYN53" s="27"/>
      <c r="MYO53" s="27"/>
      <c r="MYP53" s="27"/>
      <c r="MYQ53" s="27"/>
      <c r="MYR53" s="27"/>
      <c r="MYS53" s="27"/>
      <c r="MYT53" s="27"/>
      <c r="MYU53" s="27"/>
      <c r="MYV53" s="27"/>
      <c r="MYW53" s="27"/>
      <c r="MYX53" s="27"/>
      <c r="MYY53" s="27"/>
      <c r="MYZ53" s="27"/>
      <c r="MZA53" s="27"/>
      <c r="MZB53" s="27"/>
      <c r="MZC53" s="27"/>
      <c r="MZD53" s="27"/>
      <c r="MZE53" s="27"/>
      <c r="MZF53" s="27"/>
      <c r="MZG53" s="27"/>
      <c r="MZH53" s="27"/>
      <c r="MZI53" s="27"/>
      <c r="MZJ53" s="27"/>
      <c r="MZK53" s="27"/>
      <c r="MZL53" s="27"/>
      <c r="MZM53" s="27"/>
      <c r="MZN53" s="27"/>
      <c r="MZO53" s="27"/>
      <c r="MZP53" s="27"/>
      <c r="MZQ53" s="27"/>
      <c r="MZR53" s="27"/>
      <c r="MZS53" s="27"/>
      <c r="MZT53" s="27"/>
      <c r="MZU53" s="27"/>
      <c r="MZV53" s="27"/>
      <c r="MZW53" s="27"/>
      <c r="MZX53" s="27"/>
      <c r="MZY53" s="27"/>
      <c r="MZZ53" s="27"/>
      <c r="NAA53" s="27"/>
      <c r="NAB53" s="27"/>
      <c r="NAC53" s="27"/>
      <c r="NAD53" s="27"/>
      <c r="NAE53" s="27"/>
      <c r="NAF53" s="27"/>
      <c r="NAG53" s="27"/>
      <c r="NAH53" s="27"/>
      <c r="NAI53" s="27"/>
      <c r="NAJ53" s="27"/>
      <c r="NAK53" s="27"/>
      <c r="NAL53" s="27"/>
      <c r="NAM53" s="27"/>
      <c r="NAN53" s="27"/>
      <c r="NAO53" s="27"/>
      <c r="NAP53" s="27"/>
      <c r="NAQ53" s="27"/>
      <c r="NAR53" s="27"/>
      <c r="NAS53" s="27"/>
      <c r="NAT53" s="27"/>
      <c r="NAU53" s="27"/>
      <c r="NAV53" s="27"/>
      <c r="NAW53" s="27"/>
      <c r="NAX53" s="27"/>
      <c r="NAY53" s="27"/>
      <c r="NAZ53" s="27"/>
      <c r="NBA53" s="27"/>
      <c r="NBB53" s="27"/>
      <c r="NBC53" s="27"/>
      <c r="NBD53" s="27"/>
      <c r="NBE53" s="27"/>
      <c r="NBF53" s="27"/>
      <c r="NBG53" s="27"/>
      <c r="NBH53" s="27"/>
      <c r="NBI53" s="27"/>
      <c r="NBJ53" s="27"/>
      <c r="NBK53" s="27"/>
      <c r="NBL53" s="27"/>
      <c r="NBM53" s="27"/>
      <c r="NBN53" s="27"/>
      <c r="NBO53" s="27"/>
      <c r="NBP53" s="27"/>
      <c r="NBQ53" s="27"/>
      <c r="NBR53" s="27"/>
      <c r="NBS53" s="27"/>
      <c r="NBT53" s="27"/>
      <c r="NBU53" s="27"/>
      <c r="NBV53" s="27"/>
      <c r="NBW53" s="27"/>
      <c r="NBX53" s="27"/>
      <c r="NBY53" s="27"/>
      <c r="NBZ53" s="27"/>
      <c r="NCA53" s="27"/>
      <c r="NCB53" s="27"/>
      <c r="NCC53" s="27"/>
      <c r="NCD53" s="27"/>
      <c r="NCE53" s="27"/>
      <c r="NCF53" s="27"/>
      <c r="NCG53" s="27"/>
      <c r="NCH53" s="27"/>
      <c r="NCI53" s="27"/>
      <c r="NCJ53" s="27"/>
      <c r="NCK53" s="27"/>
      <c r="NCL53" s="27"/>
      <c r="NCM53" s="27"/>
      <c r="NCN53" s="27"/>
      <c r="NCO53" s="27"/>
      <c r="NCP53" s="27"/>
      <c r="NCQ53" s="27"/>
      <c r="NCR53" s="27"/>
      <c r="NCS53" s="27"/>
      <c r="NCT53" s="27"/>
      <c r="NCU53" s="27"/>
      <c r="NCV53" s="27"/>
      <c r="NCW53" s="27"/>
      <c r="NCX53" s="27"/>
      <c r="NCY53" s="27"/>
      <c r="NCZ53" s="27"/>
      <c r="NDA53" s="27"/>
      <c r="NDB53" s="27"/>
      <c r="NDC53" s="27"/>
      <c r="NDD53" s="27"/>
      <c r="NDE53" s="27"/>
      <c r="NDF53" s="27"/>
      <c r="NDG53" s="27"/>
      <c r="NDH53" s="27"/>
      <c r="NDI53" s="27"/>
      <c r="NDJ53" s="27"/>
      <c r="NDK53" s="27"/>
      <c r="NDL53" s="27"/>
      <c r="NDM53" s="27"/>
      <c r="NDN53" s="27"/>
      <c r="NDO53" s="27"/>
      <c r="NDP53" s="27"/>
      <c r="NDQ53" s="27"/>
      <c r="NDR53" s="27"/>
      <c r="NDS53" s="27"/>
      <c r="NDT53" s="27"/>
      <c r="NDU53" s="27"/>
      <c r="NDV53" s="27"/>
      <c r="NDW53" s="27"/>
      <c r="NDX53" s="27"/>
      <c r="NDY53" s="27"/>
      <c r="NDZ53" s="27"/>
      <c r="NEA53" s="27"/>
      <c r="NEB53" s="27"/>
      <c r="NEC53" s="27"/>
      <c r="NED53" s="27"/>
      <c r="NEE53" s="27"/>
      <c r="NEF53" s="27"/>
      <c r="NEG53" s="27"/>
      <c r="NEH53" s="27"/>
      <c r="NEI53" s="27"/>
      <c r="NEJ53" s="27"/>
      <c r="NEK53" s="27"/>
      <c r="NEL53" s="27"/>
      <c r="NEM53" s="27"/>
      <c r="NEN53" s="27"/>
      <c r="NEO53" s="27"/>
      <c r="NEP53" s="27"/>
      <c r="NEQ53" s="27"/>
      <c r="NER53" s="27"/>
      <c r="NES53" s="27"/>
      <c r="NET53" s="27"/>
      <c r="NEU53" s="27"/>
      <c r="NEV53" s="27"/>
      <c r="NEW53" s="27"/>
      <c r="NEX53" s="27"/>
      <c r="NEY53" s="27"/>
      <c r="NEZ53" s="27"/>
      <c r="NFA53" s="27"/>
      <c r="NFB53" s="27"/>
      <c r="NFC53" s="27"/>
      <c r="NFD53" s="27"/>
      <c r="NFE53" s="27"/>
      <c r="NFF53" s="27"/>
      <c r="NFG53" s="27"/>
      <c r="NFH53" s="27"/>
      <c r="NFI53" s="27"/>
      <c r="NFJ53" s="27"/>
      <c r="NFK53" s="27"/>
      <c r="NFL53" s="27"/>
      <c r="NFM53" s="27"/>
      <c r="NFN53" s="27"/>
      <c r="NFO53" s="27"/>
      <c r="NFP53" s="27"/>
      <c r="NFQ53" s="27"/>
      <c r="NFR53" s="27"/>
      <c r="NFS53" s="27"/>
      <c r="NFT53" s="27"/>
      <c r="NFU53" s="27"/>
      <c r="NFV53" s="27"/>
      <c r="NFW53" s="27"/>
      <c r="NFX53" s="27"/>
      <c r="NFY53" s="27"/>
      <c r="NFZ53" s="27"/>
      <c r="NGA53" s="27"/>
      <c r="NGB53" s="27"/>
      <c r="NGC53" s="27"/>
      <c r="NGD53" s="27"/>
      <c r="NGE53" s="27"/>
      <c r="NGF53" s="27"/>
      <c r="NGG53" s="27"/>
      <c r="NGH53" s="27"/>
      <c r="NGI53" s="27"/>
      <c r="NGJ53" s="27"/>
      <c r="NGK53" s="27"/>
      <c r="NGL53" s="27"/>
      <c r="NGM53" s="27"/>
      <c r="NGN53" s="27"/>
      <c r="NGO53" s="27"/>
      <c r="NGP53" s="27"/>
      <c r="NGQ53" s="27"/>
      <c r="NGR53" s="27"/>
      <c r="NGS53" s="27"/>
      <c r="NGT53" s="27"/>
      <c r="NGU53" s="27"/>
      <c r="NGV53" s="27"/>
      <c r="NGW53" s="27"/>
      <c r="NGX53" s="27"/>
      <c r="NGY53" s="27"/>
      <c r="NGZ53" s="27"/>
      <c r="NHA53" s="27"/>
      <c r="NHB53" s="27"/>
      <c r="NHC53" s="27"/>
      <c r="NHD53" s="27"/>
      <c r="NHE53" s="27"/>
      <c r="NHF53" s="27"/>
      <c r="NHG53" s="27"/>
      <c r="NHH53" s="27"/>
      <c r="NHI53" s="27"/>
      <c r="NHJ53" s="27"/>
      <c r="NHK53" s="27"/>
      <c r="NHL53" s="27"/>
      <c r="NHM53" s="27"/>
      <c r="NHN53" s="27"/>
      <c r="NHO53" s="27"/>
      <c r="NHP53" s="27"/>
      <c r="NHQ53" s="27"/>
      <c r="NHR53" s="27"/>
      <c r="NHS53" s="27"/>
      <c r="NHT53" s="27"/>
      <c r="NHU53" s="27"/>
      <c r="NHV53" s="27"/>
      <c r="NHW53" s="27"/>
      <c r="NHX53" s="27"/>
      <c r="NHY53" s="27"/>
      <c r="NHZ53" s="27"/>
      <c r="NIA53" s="27"/>
      <c r="NIB53" s="27"/>
      <c r="NIC53" s="27"/>
      <c r="NID53" s="27"/>
      <c r="NIE53" s="27"/>
      <c r="NIF53" s="27"/>
      <c r="NIG53" s="27"/>
      <c r="NIH53" s="27"/>
      <c r="NII53" s="27"/>
      <c r="NIJ53" s="27"/>
      <c r="NIK53" s="27"/>
      <c r="NIL53" s="27"/>
      <c r="NIM53" s="27"/>
      <c r="NIN53" s="27"/>
      <c r="NIO53" s="27"/>
      <c r="NIP53" s="27"/>
      <c r="NIQ53" s="27"/>
      <c r="NIR53" s="27"/>
      <c r="NIS53" s="27"/>
      <c r="NIT53" s="27"/>
      <c r="NIU53" s="27"/>
      <c r="NIV53" s="27"/>
      <c r="NIW53" s="27"/>
      <c r="NIX53" s="27"/>
      <c r="NIY53" s="27"/>
      <c r="NIZ53" s="27"/>
      <c r="NJA53" s="27"/>
      <c r="NJB53" s="27"/>
      <c r="NJC53" s="27"/>
      <c r="NJD53" s="27"/>
      <c r="NJE53" s="27"/>
      <c r="NJF53" s="27"/>
      <c r="NJG53" s="27"/>
      <c r="NJH53" s="27"/>
      <c r="NJI53" s="27"/>
      <c r="NJJ53" s="27"/>
      <c r="NJK53" s="27"/>
      <c r="NJL53" s="27"/>
      <c r="NJM53" s="27"/>
      <c r="NJN53" s="27"/>
      <c r="NJO53" s="27"/>
      <c r="NJP53" s="27"/>
      <c r="NJQ53" s="27"/>
      <c r="NJR53" s="27"/>
      <c r="NJS53" s="27"/>
      <c r="NJT53" s="27"/>
      <c r="NJU53" s="27"/>
      <c r="NJV53" s="27"/>
      <c r="NJW53" s="27"/>
      <c r="NJX53" s="27"/>
      <c r="NJY53" s="27"/>
      <c r="NJZ53" s="27"/>
      <c r="NKA53" s="27"/>
      <c r="NKB53" s="27"/>
      <c r="NKC53" s="27"/>
      <c r="NKD53" s="27"/>
      <c r="NKE53" s="27"/>
      <c r="NKF53" s="27"/>
      <c r="NKG53" s="27"/>
      <c r="NKH53" s="27"/>
      <c r="NKI53" s="27"/>
      <c r="NKJ53" s="27"/>
      <c r="NKK53" s="27"/>
      <c r="NKL53" s="27"/>
      <c r="NKM53" s="27"/>
      <c r="NKN53" s="27"/>
      <c r="NKO53" s="27"/>
      <c r="NKP53" s="27"/>
      <c r="NKQ53" s="27"/>
      <c r="NKR53" s="27"/>
      <c r="NKS53" s="27"/>
      <c r="NKT53" s="27"/>
      <c r="NKU53" s="27"/>
      <c r="NKV53" s="27"/>
      <c r="NKW53" s="27"/>
      <c r="NKX53" s="27"/>
      <c r="NKY53" s="27"/>
      <c r="NKZ53" s="27"/>
      <c r="NLA53" s="27"/>
      <c r="NLB53" s="27"/>
      <c r="NLC53" s="27"/>
      <c r="NLD53" s="27"/>
      <c r="NLE53" s="27"/>
      <c r="NLF53" s="27"/>
      <c r="NLG53" s="27"/>
      <c r="NLH53" s="27"/>
      <c r="NLI53" s="27"/>
      <c r="NLJ53" s="27"/>
      <c r="NLK53" s="27"/>
      <c r="NLL53" s="27"/>
      <c r="NLM53" s="27"/>
      <c r="NLN53" s="27"/>
      <c r="NLO53" s="27"/>
      <c r="NLP53" s="27"/>
      <c r="NLQ53" s="27"/>
      <c r="NLR53" s="27"/>
      <c r="NLS53" s="27"/>
      <c r="NLT53" s="27"/>
      <c r="NLU53" s="27"/>
      <c r="NLV53" s="27"/>
      <c r="NLW53" s="27"/>
      <c r="NLX53" s="27"/>
      <c r="NLY53" s="27"/>
      <c r="NLZ53" s="27"/>
      <c r="NMA53" s="27"/>
      <c r="NMB53" s="27"/>
      <c r="NMC53" s="27"/>
      <c r="NMD53" s="27"/>
      <c r="NME53" s="27"/>
      <c r="NMF53" s="27"/>
      <c r="NMG53" s="27"/>
      <c r="NMH53" s="27"/>
      <c r="NMI53" s="27"/>
      <c r="NMJ53" s="27"/>
      <c r="NMK53" s="27"/>
      <c r="NML53" s="27"/>
      <c r="NMM53" s="27"/>
      <c r="NMN53" s="27"/>
      <c r="NMO53" s="27"/>
      <c r="NMP53" s="27"/>
      <c r="NMQ53" s="27"/>
      <c r="NMR53" s="27"/>
      <c r="NMS53" s="27"/>
      <c r="NMT53" s="27"/>
      <c r="NMU53" s="27"/>
      <c r="NMV53" s="27"/>
      <c r="NMW53" s="27"/>
      <c r="NMX53" s="27"/>
      <c r="NMY53" s="27"/>
      <c r="NMZ53" s="27"/>
      <c r="NNA53" s="27"/>
      <c r="NNB53" s="27"/>
      <c r="NNC53" s="27"/>
      <c r="NND53" s="27"/>
      <c r="NNE53" s="27"/>
      <c r="NNF53" s="27"/>
      <c r="NNG53" s="27"/>
      <c r="NNH53" s="27"/>
      <c r="NNI53" s="27"/>
      <c r="NNJ53" s="27"/>
      <c r="NNK53" s="27"/>
      <c r="NNL53" s="27"/>
      <c r="NNM53" s="27"/>
      <c r="NNN53" s="27"/>
      <c r="NNO53" s="27"/>
      <c r="NNP53" s="27"/>
      <c r="NNQ53" s="27"/>
      <c r="NNR53" s="27"/>
      <c r="NNS53" s="27"/>
      <c r="NNT53" s="27"/>
      <c r="NNU53" s="27"/>
      <c r="NNV53" s="27"/>
      <c r="NNW53" s="27"/>
      <c r="NNX53" s="27"/>
      <c r="NNY53" s="27"/>
      <c r="NNZ53" s="27"/>
      <c r="NOA53" s="27"/>
      <c r="NOB53" s="27"/>
      <c r="NOC53" s="27"/>
      <c r="NOD53" s="27"/>
      <c r="NOE53" s="27"/>
      <c r="NOF53" s="27"/>
      <c r="NOG53" s="27"/>
      <c r="NOH53" s="27"/>
      <c r="NOI53" s="27"/>
      <c r="NOJ53" s="27"/>
      <c r="NOK53" s="27"/>
      <c r="NOL53" s="27"/>
      <c r="NOM53" s="27"/>
      <c r="NON53" s="27"/>
      <c r="NOO53" s="27"/>
      <c r="NOP53" s="27"/>
      <c r="NOQ53" s="27"/>
      <c r="NOR53" s="27"/>
      <c r="NOS53" s="27"/>
      <c r="NOT53" s="27"/>
      <c r="NOU53" s="27"/>
      <c r="NOV53" s="27"/>
      <c r="NOW53" s="27"/>
      <c r="NOX53" s="27"/>
      <c r="NOY53" s="27"/>
      <c r="NOZ53" s="27"/>
      <c r="NPA53" s="27"/>
      <c r="NPB53" s="27"/>
      <c r="NPC53" s="27"/>
      <c r="NPD53" s="27"/>
      <c r="NPE53" s="27"/>
      <c r="NPF53" s="27"/>
      <c r="NPG53" s="27"/>
      <c r="NPH53" s="27"/>
      <c r="NPI53" s="27"/>
      <c r="NPJ53" s="27"/>
      <c r="NPK53" s="27"/>
      <c r="NPL53" s="27"/>
      <c r="NPM53" s="27"/>
      <c r="NPN53" s="27"/>
      <c r="NPO53" s="27"/>
      <c r="NPP53" s="27"/>
      <c r="NPQ53" s="27"/>
      <c r="NPR53" s="27"/>
      <c r="NPS53" s="27"/>
      <c r="NPT53" s="27"/>
      <c r="NPU53" s="27"/>
      <c r="NPV53" s="27"/>
      <c r="NPW53" s="27"/>
      <c r="NPX53" s="27"/>
      <c r="NPY53" s="27"/>
      <c r="NPZ53" s="27"/>
      <c r="NQA53" s="27"/>
      <c r="NQB53" s="27"/>
      <c r="NQC53" s="27"/>
      <c r="NQD53" s="27"/>
      <c r="NQE53" s="27"/>
      <c r="NQF53" s="27"/>
      <c r="NQG53" s="27"/>
      <c r="NQH53" s="27"/>
      <c r="NQI53" s="27"/>
      <c r="NQJ53" s="27"/>
      <c r="NQK53" s="27"/>
      <c r="NQL53" s="27"/>
      <c r="NQM53" s="27"/>
      <c r="NQN53" s="27"/>
      <c r="NQO53" s="27"/>
      <c r="NQP53" s="27"/>
      <c r="NQQ53" s="27"/>
      <c r="NQR53" s="27"/>
      <c r="NQS53" s="27"/>
      <c r="NQT53" s="27"/>
      <c r="NQU53" s="27"/>
      <c r="NQV53" s="27"/>
      <c r="NQW53" s="27"/>
      <c r="NQX53" s="27"/>
      <c r="NQY53" s="27"/>
      <c r="NQZ53" s="27"/>
      <c r="NRA53" s="27"/>
      <c r="NRB53" s="27"/>
      <c r="NRC53" s="27"/>
      <c r="NRD53" s="27"/>
      <c r="NRE53" s="27"/>
      <c r="NRF53" s="27"/>
      <c r="NRG53" s="27"/>
      <c r="NRH53" s="27"/>
      <c r="NRI53" s="27"/>
      <c r="NRJ53" s="27"/>
      <c r="NRK53" s="27"/>
      <c r="NRL53" s="27"/>
      <c r="NRM53" s="27"/>
      <c r="NRN53" s="27"/>
      <c r="NRO53" s="27"/>
      <c r="NRP53" s="27"/>
      <c r="NRQ53" s="27"/>
      <c r="NRR53" s="27"/>
      <c r="NRS53" s="27"/>
      <c r="NRT53" s="27"/>
      <c r="NRU53" s="27"/>
      <c r="NRV53" s="27"/>
      <c r="NRW53" s="27"/>
      <c r="NRX53" s="27"/>
      <c r="NRY53" s="27"/>
      <c r="NRZ53" s="27"/>
      <c r="NSA53" s="27"/>
      <c r="NSB53" s="27"/>
      <c r="NSC53" s="27"/>
      <c r="NSD53" s="27"/>
      <c r="NSE53" s="27"/>
      <c r="NSF53" s="27"/>
      <c r="NSG53" s="27"/>
      <c r="NSH53" s="27"/>
      <c r="NSI53" s="27"/>
      <c r="NSJ53" s="27"/>
      <c r="NSK53" s="27"/>
      <c r="NSL53" s="27"/>
      <c r="NSM53" s="27"/>
      <c r="NSN53" s="27"/>
      <c r="NSO53" s="27"/>
      <c r="NSP53" s="27"/>
      <c r="NSQ53" s="27"/>
      <c r="NSR53" s="27"/>
      <c r="NSS53" s="27"/>
      <c r="NST53" s="27"/>
      <c r="NSU53" s="27"/>
      <c r="NSV53" s="27"/>
      <c r="NSW53" s="27"/>
      <c r="NSX53" s="27"/>
      <c r="NSY53" s="27"/>
      <c r="NSZ53" s="27"/>
      <c r="NTA53" s="27"/>
      <c r="NTB53" s="27"/>
      <c r="NTC53" s="27"/>
      <c r="NTD53" s="27"/>
      <c r="NTE53" s="27"/>
      <c r="NTF53" s="27"/>
      <c r="NTG53" s="27"/>
      <c r="NTH53" s="27"/>
      <c r="NTI53" s="27"/>
      <c r="NTJ53" s="27"/>
      <c r="NTK53" s="27"/>
      <c r="NTL53" s="27"/>
      <c r="NTM53" s="27"/>
      <c r="NTN53" s="27"/>
      <c r="NTO53" s="27"/>
      <c r="NTP53" s="27"/>
      <c r="NTQ53" s="27"/>
      <c r="NTR53" s="27"/>
      <c r="NTS53" s="27"/>
      <c r="NTT53" s="27"/>
      <c r="NTU53" s="27"/>
      <c r="NTV53" s="27"/>
      <c r="NTW53" s="27"/>
      <c r="NTX53" s="27"/>
      <c r="NTY53" s="27"/>
      <c r="NTZ53" s="27"/>
      <c r="NUA53" s="27"/>
      <c r="NUB53" s="27"/>
      <c r="NUC53" s="27"/>
      <c r="NUD53" s="27"/>
      <c r="NUE53" s="27"/>
      <c r="NUF53" s="27"/>
      <c r="NUG53" s="27"/>
      <c r="NUH53" s="27"/>
      <c r="NUI53" s="27"/>
      <c r="NUJ53" s="27"/>
      <c r="NUK53" s="27"/>
      <c r="NUL53" s="27"/>
      <c r="NUM53" s="27"/>
      <c r="NUN53" s="27"/>
      <c r="NUO53" s="27"/>
      <c r="NUP53" s="27"/>
      <c r="NUQ53" s="27"/>
      <c r="NUR53" s="27"/>
      <c r="NUS53" s="27"/>
      <c r="NUT53" s="27"/>
      <c r="NUU53" s="27"/>
      <c r="NUV53" s="27"/>
      <c r="NUW53" s="27"/>
      <c r="NUX53" s="27"/>
      <c r="NUY53" s="27"/>
      <c r="NUZ53" s="27"/>
      <c r="NVA53" s="27"/>
      <c r="NVB53" s="27"/>
      <c r="NVC53" s="27"/>
      <c r="NVD53" s="27"/>
      <c r="NVE53" s="27"/>
      <c r="NVF53" s="27"/>
      <c r="NVG53" s="27"/>
      <c r="NVH53" s="27"/>
      <c r="NVI53" s="27"/>
      <c r="NVJ53" s="27"/>
      <c r="NVK53" s="27"/>
      <c r="NVL53" s="27"/>
      <c r="NVM53" s="27"/>
      <c r="NVN53" s="27"/>
      <c r="NVO53" s="27"/>
      <c r="NVP53" s="27"/>
      <c r="NVQ53" s="27"/>
      <c r="NVR53" s="27"/>
      <c r="NVS53" s="27"/>
      <c r="NVT53" s="27"/>
      <c r="NVU53" s="27"/>
      <c r="NVV53" s="27"/>
      <c r="NVW53" s="27"/>
      <c r="NVX53" s="27"/>
      <c r="NVY53" s="27"/>
      <c r="NVZ53" s="27"/>
      <c r="NWA53" s="27"/>
      <c r="NWB53" s="27"/>
      <c r="NWC53" s="27"/>
      <c r="NWD53" s="27"/>
      <c r="NWE53" s="27"/>
      <c r="NWF53" s="27"/>
      <c r="NWG53" s="27"/>
      <c r="NWH53" s="27"/>
      <c r="NWI53" s="27"/>
      <c r="NWJ53" s="27"/>
      <c r="NWK53" s="27"/>
      <c r="NWL53" s="27"/>
      <c r="NWM53" s="27"/>
      <c r="NWN53" s="27"/>
      <c r="NWO53" s="27"/>
      <c r="NWP53" s="27"/>
      <c r="NWQ53" s="27"/>
      <c r="NWR53" s="27"/>
      <c r="NWS53" s="27"/>
      <c r="NWT53" s="27"/>
      <c r="NWU53" s="27"/>
      <c r="NWV53" s="27"/>
      <c r="NWW53" s="27"/>
      <c r="NWX53" s="27"/>
      <c r="NWY53" s="27"/>
      <c r="NWZ53" s="27"/>
      <c r="NXA53" s="27"/>
      <c r="NXB53" s="27"/>
      <c r="NXC53" s="27"/>
      <c r="NXD53" s="27"/>
      <c r="NXE53" s="27"/>
      <c r="NXF53" s="27"/>
      <c r="NXG53" s="27"/>
      <c r="NXH53" s="27"/>
      <c r="NXI53" s="27"/>
      <c r="NXJ53" s="27"/>
      <c r="NXK53" s="27"/>
      <c r="NXL53" s="27"/>
      <c r="NXM53" s="27"/>
      <c r="NXN53" s="27"/>
      <c r="NXO53" s="27"/>
      <c r="NXP53" s="27"/>
      <c r="NXQ53" s="27"/>
      <c r="NXR53" s="27"/>
      <c r="NXS53" s="27"/>
      <c r="NXT53" s="27"/>
      <c r="NXU53" s="27"/>
      <c r="NXV53" s="27"/>
      <c r="NXW53" s="27"/>
      <c r="NXX53" s="27"/>
      <c r="NXY53" s="27"/>
      <c r="NXZ53" s="27"/>
      <c r="NYA53" s="27"/>
      <c r="NYB53" s="27"/>
      <c r="NYC53" s="27"/>
      <c r="NYD53" s="27"/>
      <c r="NYE53" s="27"/>
      <c r="NYF53" s="27"/>
      <c r="NYG53" s="27"/>
      <c r="NYH53" s="27"/>
      <c r="NYI53" s="27"/>
      <c r="NYJ53" s="27"/>
      <c r="NYK53" s="27"/>
      <c r="NYL53" s="27"/>
      <c r="NYM53" s="27"/>
      <c r="NYN53" s="27"/>
      <c r="NYO53" s="27"/>
      <c r="NYP53" s="27"/>
      <c r="NYQ53" s="27"/>
      <c r="NYR53" s="27"/>
      <c r="NYS53" s="27"/>
      <c r="NYT53" s="27"/>
      <c r="NYU53" s="27"/>
      <c r="NYV53" s="27"/>
      <c r="NYW53" s="27"/>
      <c r="NYX53" s="27"/>
      <c r="NYY53" s="27"/>
      <c r="NYZ53" s="27"/>
      <c r="NZA53" s="27"/>
      <c r="NZB53" s="27"/>
      <c r="NZC53" s="27"/>
      <c r="NZD53" s="27"/>
      <c r="NZE53" s="27"/>
      <c r="NZF53" s="27"/>
      <c r="NZG53" s="27"/>
      <c r="NZH53" s="27"/>
      <c r="NZI53" s="27"/>
      <c r="NZJ53" s="27"/>
      <c r="NZK53" s="27"/>
      <c r="NZL53" s="27"/>
      <c r="NZM53" s="27"/>
      <c r="NZN53" s="27"/>
      <c r="NZO53" s="27"/>
      <c r="NZP53" s="27"/>
      <c r="NZQ53" s="27"/>
      <c r="NZR53" s="27"/>
      <c r="NZS53" s="27"/>
      <c r="NZT53" s="27"/>
      <c r="NZU53" s="27"/>
      <c r="NZV53" s="27"/>
      <c r="NZW53" s="27"/>
      <c r="NZX53" s="27"/>
      <c r="NZY53" s="27"/>
      <c r="NZZ53" s="27"/>
      <c r="OAA53" s="27"/>
      <c r="OAB53" s="27"/>
      <c r="OAC53" s="27"/>
      <c r="OAD53" s="27"/>
      <c r="OAE53" s="27"/>
      <c r="OAF53" s="27"/>
      <c r="OAG53" s="27"/>
      <c r="OAH53" s="27"/>
      <c r="OAI53" s="27"/>
      <c r="OAJ53" s="27"/>
      <c r="OAK53" s="27"/>
      <c r="OAL53" s="27"/>
      <c r="OAM53" s="27"/>
      <c r="OAN53" s="27"/>
      <c r="OAO53" s="27"/>
      <c r="OAP53" s="27"/>
      <c r="OAQ53" s="27"/>
      <c r="OAR53" s="27"/>
      <c r="OAS53" s="27"/>
      <c r="OAT53" s="27"/>
      <c r="OAU53" s="27"/>
      <c r="OAV53" s="27"/>
      <c r="OAW53" s="27"/>
      <c r="OAX53" s="27"/>
      <c r="OAY53" s="27"/>
      <c r="OAZ53" s="27"/>
      <c r="OBA53" s="27"/>
      <c r="OBB53" s="27"/>
      <c r="OBC53" s="27"/>
      <c r="OBD53" s="27"/>
      <c r="OBE53" s="27"/>
      <c r="OBF53" s="27"/>
      <c r="OBG53" s="27"/>
      <c r="OBH53" s="27"/>
      <c r="OBI53" s="27"/>
      <c r="OBJ53" s="27"/>
      <c r="OBK53" s="27"/>
      <c r="OBL53" s="27"/>
      <c r="OBM53" s="27"/>
      <c r="OBN53" s="27"/>
      <c r="OBO53" s="27"/>
      <c r="OBP53" s="27"/>
      <c r="OBQ53" s="27"/>
      <c r="OBR53" s="27"/>
      <c r="OBS53" s="27"/>
      <c r="OBT53" s="27"/>
      <c r="OBU53" s="27"/>
      <c r="OBV53" s="27"/>
      <c r="OBW53" s="27"/>
      <c r="OBX53" s="27"/>
      <c r="OBY53" s="27"/>
      <c r="OBZ53" s="27"/>
      <c r="OCA53" s="27"/>
      <c r="OCB53" s="27"/>
      <c r="OCC53" s="27"/>
      <c r="OCD53" s="27"/>
      <c r="OCE53" s="27"/>
      <c r="OCF53" s="27"/>
      <c r="OCG53" s="27"/>
      <c r="OCH53" s="27"/>
      <c r="OCI53" s="27"/>
      <c r="OCJ53" s="27"/>
      <c r="OCK53" s="27"/>
      <c r="OCL53" s="27"/>
      <c r="OCM53" s="27"/>
      <c r="OCN53" s="27"/>
      <c r="OCO53" s="27"/>
      <c r="OCP53" s="27"/>
      <c r="OCQ53" s="27"/>
      <c r="OCR53" s="27"/>
      <c r="OCS53" s="27"/>
      <c r="OCT53" s="27"/>
      <c r="OCU53" s="27"/>
      <c r="OCV53" s="27"/>
      <c r="OCW53" s="27"/>
      <c r="OCX53" s="27"/>
      <c r="OCY53" s="27"/>
      <c r="OCZ53" s="27"/>
      <c r="ODA53" s="27"/>
      <c r="ODB53" s="27"/>
      <c r="ODC53" s="27"/>
      <c r="ODD53" s="27"/>
      <c r="ODE53" s="27"/>
      <c r="ODF53" s="27"/>
      <c r="ODG53" s="27"/>
      <c r="ODH53" s="27"/>
      <c r="ODI53" s="27"/>
      <c r="ODJ53" s="27"/>
      <c r="ODK53" s="27"/>
      <c r="ODL53" s="27"/>
      <c r="ODM53" s="27"/>
      <c r="ODN53" s="27"/>
      <c r="ODO53" s="27"/>
      <c r="ODP53" s="27"/>
      <c r="ODQ53" s="27"/>
      <c r="ODR53" s="27"/>
      <c r="ODS53" s="27"/>
      <c r="ODT53" s="27"/>
      <c r="ODU53" s="27"/>
      <c r="ODV53" s="27"/>
      <c r="ODW53" s="27"/>
      <c r="ODX53" s="27"/>
      <c r="ODY53" s="27"/>
      <c r="ODZ53" s="27"/>
      <c r="OEA53" s="27"/>
      <c r="OEB53" s="27"/>
      <c r="OEC53" s="27"/>
      <c r="OED53" s="27"/>
      <c r="OEE53" s="27"/>
      <c r="OEF53" s="27"/>
      <c r="OEG53" s="27"/>
      <c r="OEH53" s="27"/>
      <c r="OEI53" s="27"/>
      <c r="OEJ53" s="27"/>
      <c r="OEK53" s="27"/>
      <c r="OEL53" s="27"/>
      <c r="OEM53" s="27"/>
      <c r="OEN53" s="27"/>
      <c r="OEO53" s="27"/>
      <c r="OEP53" s="27"/>
      <c r="OEQ53" s="27"/>
      <c r="OER53" s="27"/>
      <c r="OES53" s="27"/>
      <c r="OET53" s="27"/>
      <c r="OEU53" s="27"/>
      <c r="OEV53" s="27"/>
      <c r="OEW53" s="27"/>
      <c r="OEX53" s="27"/>
      <c r="OEY53" s="27"/>
      <c r="OEZ53" s="27"/>
      <c r="OFA53" s="27"/>
      <c r="OFB53" s="27"/>
      <c r="OFC53" s="27"/>
      <c r="OFD53" s="27"/>
      <c r="OFE53" s="27"/>
      <c r="OFF53" s="27"/>
      <c r="OFG53" s="27"/>
      <c r="OFH53" s="27"/>
      <c r="OFI53" s="27"/>
      <c r="OFJ53" s="27"/>
      <c r="OFK53" s="27"/>
      <c r="OFL53" s="27"/>
      <c r="OFM53" s="27"/>
      <c r="OFN53" s="27"/>
      <c r="OFO53" s="27"/>
      <c r="OFP53" s="27"/>
      <c r="OFQ53" s="27"/>
      <c r="OFR53" s="27"/>
      <c r="OFS53" s="27"/>
      <c r="OFT53" s="27"/>
      <c r="OFU53" s="27"/>
      <c r="OFV53" s="27"/>
      <c r="OFW53" s="27"/>
      <c r="OFX53" s="27"/>
      <c r="OFY53" s="27"/>
      <c r="OFZ53" s="27"/>
      <c r="OGA53" s="27"/>
      <c r="OGB53" s="27"/>
      <c r="OGC53" s="27"/>
      <c r="OGD53" s="27"/>
      <c r="OGE53" s="27"/>
      <c r="OGF53" s="27"/>
      <c r="OGG53" s="27"/>
      <c r="OGH53" s="27"/>
      <c r="OGI53" s="27"/>
      <c r="OGJ53" s="27"/>
      <c r="OGK53" s="27"/>
      <c r="OGL53" s="27"/>
      <c r="OGM53" s="27"/>
      <c r="OGN53" s="27"/>
      <c r="OGO53" s="27"/>
      <c r="OGP53" s="27"/>
      <c r="OGQ53" s="27"/>
      <c r="OGR53" s="27"/>
      <c r="OGS53" s="27"/>
      <c r="OGT53" s="27"/>
      <c r="OGU53" s="27"/>
      <c r="OGV53" s="27"/>
      <c r="OGW53" s="27"/>
      <c r="OGX53" s="27"/>
      <c r="OGY53" s="27"/>
      <c r="OGZ53" s="27"/>
      <c r="OHA53" s="27"/>
      <c r="OHB53" s="27"/>
      <c r="OHC53" s="27"/>
      <c r="OHD53" s="27"/>
      <c r="OHE53" s="27"/>
      <c r="OHF53" s="27"/>
      <c r="OHG53" s="27"/>
      <c r="OHH53" s="27"/>
      <c r="OHI53" s="27"/>
      <c r="OHJ53" s="27"/>
      <c r="OHK53" s="27"/>
      <c r="OHL53" s="27"/>
      <c r="OHM53" s="27"/>
      <c r="OHN53" s="27"/>
      <c r="OHO53" s="27"/>
      <c r="OHP53" s="27"/>
      <c r="OHQ53" s="27"/>
      <c r="OHR53" s="27"/>
      <c r="OHS53" s="27"/>
      <c r="OHT53" s="27"/>
      <c r="OHU53" s="27"/>
      <c r="OHV53" s="27"/>
      <c r="OHW53" s="27"/>
      <c r="OHX53" s="27"/>
      <c r="OHY53" s="27"/>
      <c r="OHZ53" s="27"/>
      <c r="OIA53" s="27"/>
      <c r="OIB53" s="27"/>
      <c r="OIC53" s="27"/>
      <c r="OID53" s="27"/>
      <c r="OIE53" s="27"/>
      <c r="OIF53" s="27"/>
      <c r="OIG53" s="27"/>
      <c r="OIH53" s="27"/>
      <c r="OII53" s="27"/>
      <c r="OIJ53" s="27"/>
      <c r="OIK53" s="27"/>
      <c r="OIL53" s="27"/>
      <c r="OIM53" s="27"/>
      <c r="OIN53" s="27"/>
      <c r="OIO53" s="27"/>
      <c r="OIP53" s="27"/>
      <c r="OIQ53" s="27"/>
      <c r="OIR53" s="27"/>
      <c r="OIS53" s="27"/>
      <c r="OIT53" s="27"/>
      <c r="OIU53" s="27"/>
      <c r="OIV53" s="27"/>
      <c r="OIW53" s="27"/>
      <c r="OIX53" s="27"/>
      <c r="OIY53" s="27"/>
      <c r="OIZ53" s="27"/>
      <c r="OJA53" s="27"/>
      <c r="OJB53" s="27"/>
      <c r="OJC53" s="27"/>
      <c r="OJD53" s="27"/>
      <c r="OJE53" s="27"/>
      <c r="OJF53" s="27"/>
      <c r="OJG53" s="27"/>
      <c r="OJH53" s="27"/>
      <c r="OJI53" s="27"/>
      <c r="OJJ53" s="27"/>
      <c r="OJK53" s="27"/>
      <c r="OJL53" s="27"/>
      <c r="OJM53" s="27"/>
      <c r="OJN53" s="27"/>
      <c r="OJO53" s="27"/>
      <c r="OJP53" s="27"/>
      <c r="OJQ53" s="27"/>
      <c r="OJR53" s="27"/>
      <c r="OJS53" s="27"/>
      <c r="OJT53" s="27"/>
      <c r="OJU53" s="27"/>
      <c r="OJV53" s="27"/>
      <c r="OJW53" s="27"/>
      <c r="OJX53" s="27"/>
      <c r="OJY53" s="27"/>
      <c r="OJZ53" s="27"/>
      <c r="OKA53" s="27"/>
      <c r="OKB53" s="27"/>
      <c r="OKC53" s="27"/>
      <c r="OKD53" s="27"/>
      <c r="OKE53" s="27"/>
      <c r="OKF53" s="27"/>
      <c r="OKG53" s="27"/>
      <c r="OKH53" s="27"/>
      <c r="OKI53" s="27"/>
      <c r="OKJ53" s="27"/>
      <c r="OKK53" s="27"/>
      <c r="OKL53" s="27"/>
      <c r="OKM53" s="27"/>
      <c r="OKN53" s="27"/>
      <c r="OKO53" s="27"/>
      <c r="OKP53" s="27"/>
      <c r="OKQ53" s="27"/>
      <c r="OKR53" s="27"/>
      <c r="OKS53" s="27"/>
      <c r="OKT53" s="27"/>
      <c r="OKU53" s="27"/>
      <c r="OKV53" s="27"/>
      <c r="OKW53" s="27"/>
      <c r="OKX53" s="27"/>
      <c r="OKY53" s="27"/>
      <c r="OKZ53" s="27"/>
      <c r="OLA53" s="27"/>
      <c r="OLB53" s="27"/>
      <c r="OLC53" s="27"/>
      <c r="OLD53" s="27"/>
      <c r="OLE53" s="27"/>
      <c r="OLF53" s="27"/>
      <c r="OLG53" s="27"/>
      <c r="OLH53" s="27"/>
      <c r="OLI53" s="27"/>
      <c r="OLJ53" s="27"/>
      <c r="OLK53" s="27"/>
      <c r="OLL53" s="27"/>
      <c r="OLM53" s="27"/>
      <c r="OLN53" s="27"/>
      <c r="OLO53" s="27"/>
      <c r="OLP53" s="27"/>
      <c r="OLQ53" s="27"/>
      <c r="OLR53" s="27"/>
      <c r="OLS53" s="27"/>
      <c r="OLT53" s="27"/>
      <c r="OLU53" s="27"/>
      <c r="OLV53" s="27"/>
      <c r="OLW53" s="27"/>
      <c r="OLX53" s="27"/>
      <c r="OLY53" s="27"/>
      <c r="OLZ53" s="27"/>
      <c r="OMA53" s="27"/>
      <c r="OMB53" s="27"/>
      <c r="OMC53" s="27"/>
      <c r="OMD53" s="27"/>
      <c r="OME53" s="27"/>
      <c r="OMF53" s="27"/>
      <c r="OMG53" s="27"/>
      <c r="OMH53" s="27"/>
      <c r="OMI53" s="27"/>
      <c r="OMJ53" s="27"/>
      <c r="OMK53" s="27"/>
      <c r="OML53" s="27"/>
      <c r="OMM53" s="27"/>
      <c r="OMN53" s="27"/>
      <c r="OMO53" s="27"/>
      <c r="OMP53" s="27"/>
      <c r="OMQ53" s="27"/>
      <c r="OMR53" s="27"/>
      <c r="OMS53" s="27"/>
      <c r="OMT53" s="27"/>
      <c r="OMU53" s="27"/>
      <c r="OMV53" s="27"/>
      <c r="OMW53" s="27"/>
      <c r="OMX53" s="27"/>
      <c r="OMY53" s="27"/>
      <c r="OMZ53" s="27"/>
      <c r="ONA53" s="27"/>
      <c r="ONB53" s="27"/>
      <c r="ONC53" s="27"/>
      <c r="OND53" s="27"/>
      <c r="ONE53" s="27"/>
      <c r="ONF53" s="27"/>
      <c r="ONG53" s="27"/>
      <c r="ONH53" s="27"/>
      <c r="ONI53" s="27"/>
      <c r="ONJ53" s="27"/>
      <c r="ONK53" s="27"/>
      <c r="ONL53" s="27"/>
      <c r="ONM53" s="27"/>
      <c r="ONN53" s="27"/>
      <c r="ONO53" s="27"/>
      <c r="ONP53" s="27"/>
      <c r="ONQ53" s="27"/>
      <c r="ONR53" s="27"/>
      <c r="ONS53" s="27"/>
      <c r="ONT53" s="27"/>
      <c r="ONU53" s="27"/>
      <c r="ONV53" s="27"/>
      <c r="ONW53" s="27"/>
      <c r="ONX53" s="27"/>
      <c r="ONY53" s="27"/>
      <c r="ONZ53" s="27"/>
      <c r="OOA53" s="27"/>
      <c r="OOB53" s="27"/>
      <c r="OOC53" s="27"/>
      <c r="OOD53" s="27"/>
      <c r="OOE53" s="27"/>
      <c r="OOF53" s="27"/>
      <c r="OOG53" s="27"/>
      <c r="OOH53" s="27"/>
      <c r="OOI53" s="27"/>
      <c r="OOJ53" s="27"/>
      <c r="OOK53" s="27"/>
      <c r="OOL53" s="27"/>
      <c r="OOM53" s="27"/>
      <c r="OON53" s="27"/>
      <c r="OOO53" s="27"/>
      <c r="OOP53" s="27"/>
      <c r="OOQ53" s="27"/>
      <c r="OOR53" s="27"/>
      <c r="OOS53" s="27"/>
      <c r="OOT53" s="27"/>
      <c r="OOU53" s="27"/>
      <c r="OOV53" s="27"/>
      <c r="OOW53" s="27"/>
      <c r="OOX53" s="27"/>
      <c r="OOY53" s="27"/>
      <c r="OOZ53" s="27"/>
      <c r="OPA53" s="27"/>
      <c r="OPB53" s="27"/>
      <c r="OPC53" s="27"/>
      <c r="OPD53" s="27"/>
      <c r="OPE53" s="27"/>
      <c r="OPF53" s="27"/>
      <c r="OPG53" s="27"/>
      <c r="OPH53" s="27"/>
      <c r="OPI53" s="27"/>
      <c r="OPJ53" s="27"/>
      <c r="OPK53" s="27"/>
      <c r="OPL53" s="27"/>
      <c r="OPM53" s="27"/>
      <c r="OPN53" s="27"/>
      <c r="OPO53" s="27"/>
      <c r="OPP53" s="27"/>
      <c r="OPQ53" s="27"/>
      <c r="OPR53" s="27"/>
      <c r="OPS53" s="27"/>
      <c r="OPT53" s="27"/>
      <c r="OPU53" s="27"/>
      <c r="OPV53" s="27"/>
      <c r="OPW53" s="27"/>
      <c r="OPX53" s="27"/>
      <c r="OPY53" s="27"/>
      <c r="OPZ53" s="27"/>
      <c r="OQA53" s="27"/>
      <c r="OQB53" s="27"/>
      <c r="OQC53" s="27"/>
      <c r="OQD53" s="27"/>
      <c r="OQE53" s="27"/>
      <c r="OQF53" s="27"/>
      <c r="OQG53" s="27"/>
      <c r="OQH53" s="27"/>
      <c r="OQI53" s="27"/>
      <c r="OQJ53" s="27"/>
      <c r="OQK53" s="27"/>
      <c r="OQL53" s="27"/>
      <c r="OQM53" s="27"/>
      <c r="OQN53" s="27"/>
      <c r="OQO53" s="27"/>
      <c r="OQP53" s="27"/>
      <c r="OQQ53" s="27"/>
      <c r="OQR53" s="27"/>
      <c r="OQS53" s="27"/>
      <c r="OQT53" s="27"/>
      <c r="OQU53" s="27"/>
      <c r="OQV53" s="27"/>
      <c r="OQW53" s="27"/>
      <c r="OQX53" s="27"/>
      <c r="OQY53" s="27"/>
      <c r="OQZ53" s="27"/>
      <c r="ORA53" s="27"/>
      <c r="ORB53" s="27"/>
      <c r="ORC53" s="27"/>
      <c r="ORD53" s="27"/>
      <c r="ORE53" s="27"/>
      <c r="ORF53" s="27"/>
      <c r="ORG53" s="27"/>
      <c r="ORH53" s="27"/>
      <c r="ORI53" s="27"/>
      <c r="ORJ53" s="27"/>
      <c r="ORK53" s="27"/>
      <c r="ORL53" s="27"/>
      <c r="ORM53" s="27"/>
      <c r="ORN53" s="27"/>
      <c r="ORO53" s="27"/>
      <c r="ORP53" s="27"/>
      <c r="ORQ53" s="27"/>
      <c r="ORR53" s="27"/>
      <c r="ORS53" s="27"/>
      <c r="ORT53" s="27"/>
      <c r="ORU53" s="27"/>
      <c r="ORV53" s="27"/>
      <c r="ORW53" s="27"/>
      <c r="ORX53" s="27"/>
      <c r="ORY53" s="27"/>
      <c r="ORZ53" s="27"/>
      <c r="OSA53" s="27"/>
      <c r="OSB53" s="27"/>
      <c r="OSC53" s="27"/>
      <c r="OSD53" s="27"/>
      <c r="OSE53" s="27"/>
      <c r="OSF53" s="27"/>
      <c r="OSG53" s="27"/>
      <c r="OSH53" s="27"/>
      <c r="OSI53" s="27"/>
      <c r="OSJ53" s="27"/>
      <c r="OSK53" s="27"/>
      <c r="OSL53" s="27"/>
      <c r="OSM53" s="27"/>
      <c r="OSN53" s="27"/>
      <c r="OSO53" s="27"/>
      <c r="OSP53" s="27"/>
      <c r="OSQ53" s="27"/>
      <c r="OSR53" s="27"/>
      <c r="OSS53" s="27"/>
      <c r="OST53" s="27"/>
      <c r="OSU53" s="27"/>
      <c r="OSV53" s="27"/>
      <c r="OSW53" s="27"/>
      <c r="OSX53" s="27"/>
      <c r="OSY53" s="27"/>
      <c r="OSZ53" s="27"/>
      <c r="OTA53" s="27"/>
      <c r="OTB53" s="27"/>
      <c r="OTC53" s="27"/>
      <c r="OTD53" s="27"/>
      <c r="OTE53" s="27"/>
      <c r="OTF53" s="27"/>
      <c r="OTG53" s="27"/>
      <c r="OTH53" s="27"/>
      <c r="OTI53" s="27"/>
      <c r="OTJ53" s="27"/>
      <c r="OTK53" s="27"/>
      <c r="OTL53" s="27"/>
      <c r="OTM53" s="27"/>
      <c r="OTN53" s="27"/>
      <c r="OTO53" s="27"/>
      <c r="OTP53" s="27"/>
      <c r="OTQ53" s="27"/>
      <c r="OTR53" s="27"/>
      <c r="OTS53" s="27"/>
      <c r="OTT53" s="27"/>
      <c r="OTU53" s="27"/>
      <c r="OTV53" s="27"/>
      <c r="OTW53" s="27"/>
      <c r="OTX53" s="27"/>
      <c r="OTY53" s="27"/>
      <c r="OTZ53" s="27"/>
      <c r="OUA53" s="27"/>
      <c r="OUB53" s="27"/>
      <c r="OUC53" s="27"/>
      <c r="OUD53" s="27"/>
      <c r="OUE53" s="27"/>
      <c r="OUF53" s="27"/>
      <c r="OUG53" s="27"/>
      <c r="OUH53" s="27"/>
      <c r="OUI53" s="27"/>
      <c r="OUJ53" s="27"/>
      <c r="OUK53" s="27"/>
      <c r="OUL53" s="27"/>
      <c r="OUM53" s="27"/>
      <c r="OUN53" s="27"/>
      <c r="OUO53" s="27"/>
      <c r="OUP53" s="27"/>
      <c r="OUQ53" s="27"/>
      <c r="OUR53" s="27"/>
      <c r="OUS53" s="27"/>
      <c r="OUT53" s="27"/>
      <c r="OUU53" s="27"/>
      <c r="OUV53" s="27"/>
      <c r="OUW53" s="27"/>
      <c r="OUX53" s="27"/>
      <c r="OUY53" s="27"/>
      <c r="OUZ53" s="27"/>
      <c r="OVA53" s="27"/>
      <c r="OVB53" s="27"/>
      <c r="OVC53" s="27"/>
      <c r="OVD53" s="27"/>
      <c r="OVE53" s="27"/>
      <c r="OVF53" s="27"/>
      <c r="OVG53" s="27"/>
      <c r="OVH53" s="27"/>
      <c r="OVI53" s="27"/>
      <c r="OVJ53" s="27"/>
      <c r="OVK53" s="27"/>
      <c r="OVL53" s="27"/>
      <c r="OVM53" s="27"/>
      <c r="OVN53" s="27"/>
      <c r="OVO53" s="27"/>
      <c r="OVP53" s="27"/>
      <c r="OVQ53" s="27"/>
      <c r="OVR53" s="27"/>
      <c r="OVS53" s="27"/>
      <c r="OVT53" s="27"/>
      <c r="OVU53" s="27"/>
      <c r="OVV53" s="27"/>
      <c r="OVW53" s="27"/>
      <c r="OVX53" s="27"/>
      <c r="OVY53" s="27"/>
      <c r="OVZ53" s="27"/>
      <c r="OWA53" s="27"/>
      <c r="OWB53" s="27"/>
      <c r="OWC53" s="27"/>
      <c r="OWD53" s="27"/>
      <c r="OWE53" s="27"/>
      <c r="OWF53" s="27"/>
      <c r="OWG53" s="27"/>
      <c r="OWH53" s="27"/>
      <c r="OWI53" s="27"/>
      <c r="OWJ53" s="27"/>
      <c r="OWK53" s="27"/>
      <c r="OWL53" s="27"/>
      <c r="OWM53" s="27"/>
      <c r="OWN53" s="27"/>
      <c r="OWO53" s="27"/>
      <c r="OWP53" s="27"/>
      <c r="OWQ53" s="27"/>
      <c r="OWR53" s="27"/>
      <c r="OWS53" s="27"/>
      <c r="OWT53" s="27"/>
      <c r="OWU53" s="27"/>
      <c r="OWV53" s="27"/>
      <c r="OWW53" s="27"/>
      <c r="OWX53" s="27"/>
      <c r="OWY53" s="27"/>
      <c r="OWZ53" s="27"/>
      <c r="OXA53" s="27"/>
      <c r="OXB53" s="27"/>
      <c r="OXC53" s="27"/>
      <c r="OXD53" s="27"/>
      <c r="OXE53" s="27"/>
      <c r="OXF53" s="27"/>
      <c r="OXG53" s="27"/>
      <c r="OXH53" s="27"/>
      <c r="OXI53" s="27"/>
      <c r="OXJ53" s="27"/>
      <c r="OXK53" s="27"/>
      <c r="OXL53" s="27"/>
      <c r="OXM53" s="27"/>
      <c r="OXN53" s="27"/>
      <c r="OXO53" s="27"/>
      <c r="OXP53" s="27"/>
      <c r="OXQ53" s="27"/>
      <c r="OXR53" s="27"/>
      <c r="OXS53" s="27"/>
      <c r="OXT53" s="27"/>
      <c r="OXU53" s="27"/>
      <c r="OXV53" s="27"/>
      <c r="OXW53" s="27"/>
      <c r="OXX53" s="27"/>
      <c r="OXY53" s="27"/>
      <c r="OXZ53" s="27"/>
      <c r="OYA53" s="27"/>
      <c r="OYB53" s="27"/>
      <c r="OYC53" s="27"/>
      <c r="OYD53" s="27"/>
      <c r="OYE53" s="27"/>
      <c r="OYF53" s="27"/>
      <c r="OYG53" s="27"/>
      <c r="OYH53" s="27"/>
      <c r="OYI53" s="27"/>
      <c r="OYJ53" s="27"/>
      <c r="OYK53" s="27"/>
      <c r="OYL53" s="27"/>
      <c r="OYM53" s="27"/>
      <c r="OYN53" s="27"/>
      <c r="OYO53" s="27"/>
      <c r="OYP53" s="27"/>
      <c r="OYQ53" s="27"/>
      <c r="OYR53" s="27"/>
      <c r="OYS53" s="27"/>
      <c r="OYT53" s="27"/>
      <c r="OYU53" s="27"/>
      <c r="OYV53" s="27"/>
      <c r="OYW53" s="27"/>
      <c r="OYX53" s="27"/>
      <c r="OYY53" s="27"/>
      <c r="OYZ53" s="27"/>
      <c r="OZA53" s="27"/>
      <c r="OZB53" s="27"/>
      <c r="OZC53" s="27"/>
      <c r="OZD53" s="27"/>
      <c r="OZE53" s="27"/>
      <c r="OZF53" s="27"/>
      <c r="OZG53" s="27"/>
      <c r="OZH53" s="27"/>
      <c r="OZI53" s="27"/>
      <c r="OZJ53" s="27"/>
      <c r="OZK53" s="27"/>
      <c r="OZL53" s="27"/>
      <c r="OZM53" s="27"/>
      <c r="OZN53" s="27"/>
      <c r="OZO53" s="27"/>
      <c r="OZP53" s="27"/>
      <c r="OZQ53" s="27"/>
      <c r="OZR53" s="27"/>
      <c r="OZS53" s="27"/>
      <c r="OZT53" s="27"/>
      <c r="OZU53" s="27"/>
      <c r="OZV53" s="27"/>
      <c r="OZW53" s="27"/>
      <c r="OZX53" s="27"/>
      <c r="OZY53" s="27"/>
      <c r="OZZ53" s="27"/>
      <c r="PAA53" s="27"/>
      <c r="PAB53" s="27"/>
      <c r="PAC53" s="27"/>
      <c r="PAD53" s="27"/>
      <c r="PAE53" s="27"/>
      <c r="PAF53" s="27"/>
      <c r="PAG53" s="27"/>
      <c r="PAH53" s="27"/>
      <c r="PAI53" s="27"/>
      <c r="PAJ53" s="27"/>
      <c r="PAK53" s="27"/>
      <c r="PAL53" s="27"/>
      <c r="PAM53" s="27"/>
      <c r="PAN53" s="27"/>
      <c r="PAO53" s="27"/>
      <c r="PAP53" s="27"/>
      <c r="PAQ53" s="27"/>
      <c r="PAR53" s="27"/>
      <c r="PAS53" s="27"/>
      <c r="PAT53" s="27"/>
      <c r="PAU53" s="27"/>
      <c r="PAV53" s="27"/>
      <c r="PAW53" s="27"/>
      <c r="PAX53" s="27"/>
      <c r="PAY53" s="27"/>
      <c r="PAZ53" s="27"/>
      <c r="PBA53" s="27"/>
      <c r="PBB53" s="27"/>
      <c r="PBC53" s="27"/>
      <c r="PBD53" s="27"/>
      <c r="PBE53" s="27"/>
      <c r="PBF53" s="27"/>
      <c r="PBG53" s="27"/>
      <c r="PBH53" s="27"/>
      <c r="PBI53" s="27"/>
      <c r="PBJ53" s="27"/>
      <c r="PBK53" s="27"/>
      <c r="PBL53" s="27"/>
      <c r="PBM53" s="27"/>
      <c r="PBN53" s="27"/>
      <c r="PBO53" s="27"/>
      <c r="PBP53" s="27"/>
      <c r="PBQ53" s="27"/>
      <c r="PBR53" s="27"/>
      <c r="PBS53" s="27"/>
      <c r="PBT53" s="27"/>
      <c r="PBU53" s="27"/>
      <c r="PBV53" s="27"/>
      <c r="PBW53" s="27"/>
      <c r="PBX53" s="27"/>
      <c r="PBY53" s="27"/>
      <c r="PBZ53" s="27"/>
      <c r="PCA53" s="27"/>
      <c r="PCB53" s="27"/>
      <c r="PCC53" s="27"/>
      <c r="PCD53" s="27"/>
      <c r="PCE53" s="27"/>
      <c r="PCF53" s="27"/>
      <c r="PCG53" s="27"/>
      <c r="PCH53" s="27"/>
      <c r="PCI53" s="27"/>
      <c r="PCJ53" s="27"/>
      <c r="PCK53" s="27"/>
      <c r="PCL53" s="27"/>
      <c r="PCM53" s="27"/>
      <c r="PCN53" s="27"/>
      <c r="PCO53" s="27"/>
      <c r="PCP53" s="27"/>
      <c r="PCQ53" s="27"/>
      <c r="PCR53" s="27"/>
      <c r="PCS53" s="27"/>
      <c r="PCT53" s="27"/>
      <c r="PCU53" s="27"/>
      <c r="PCV53" s="27"/>
      <c r="PCW53" s="27"/>
      <c r="PCX53" s="27"/>
      <c r="PCY53" s="27"/>
      <c r="PCZ53" s="27"/>
      <c r="PDA53" s="27"/>
      <c r="PDB53" s="27"/>
      <c r="PDC53" s="27"/>
      <c r="PDD53" s="27"/>
      <c r="PDE53" s="27"/>
      <c r="PDF53" s="27"/>
      <c r="PDG53" s="27"/>
      <c r="PDH53" s="27"/>
      <c r="PDI53" s="27"/>
      <c r="PDJ53" s="27"/>
      <c r="PDK53" s="27"/>
      <c r="PDL53" s="27"/>
      <c r="PDM53" s="27"/>
      <c r="PDN53" s="27"/>
      <c r="PDO53" s="27"/>
      <c r="PDP53" s="27"/>
      <c r="PDQ53" s="27"/>
      <c r="PDR53" s="27"/>
      <c r="PDS53" s="27"/>
      <c r="PDT53" s="27"/>
      <c r="PDU53" s="27"/>
      <c r="PDV53" s="27"/>
      <c r="PDW53" s="27"/>
      <c r="PDX53" s="27"/>
      <c r="PDY53" s="27"/>
      <c r="PDZ53" s="27"/>
      <c r="PEA53" s="27"/>
      <c r="PEB53" s="27"/>
      <c r="PEC53" s="27"/>
      <c r="PED53" s="27"/>
      <c r="PEE53" s="27"/>
      <c r="PEF53" s="27"/>
      <c r="PEG53" s="27"/>
      <c r="PEH53" s="27"/>
      <c r="PEI53" s="27"/>
      <c r="PEJ53" s="27"/>
      <c r="PEK53" s="27"/>
      <c r="PEL53" s="27"/>
      <c r="PEM53" s="27"/>
      <c r="PEN53" s="27"/>
      <c r="PEO53" s="27"/>
      <c r="PEP53" s="27"/>
      <c r="PEQ53" s="27"/>
      <c r="PER53" s="27"/>
      <c r="PES53" s="27"/>
      <c r="PET53" s="27"/>
      <c r="PEU53" s="27"/>
      <c r="PEV53" s="27"/>
      <c r="PEW53" s="27"/>
      <c r="PEX53" s="27"/>
      <c r="PEY53" s="27"/>
      <c r="PEZ53" s="27"/>
      <c r="PFA53" s="27"/>
      <c r="PFB53" s="27"/>
      <c r="PFC53" s="27"/>
      <c r="PFD53" s="27"/>
      <c r="PFE53" s="27"/>
      <c r="PFF53" s="27"/>
      <c r="PFG53" s="27"/>
      <c r="PFH53" s="27"/>
      <c r="PFI53" s="27"/>
      <c r="PFJ53" s="27"/>
      <c r="PFK53" s="27"/>
      <c r="PFL53" s="27"/>
      <c r="PFM53" s="27"/>
      <c r="PFN53" s="27"/>
      <c r="PFO53" s="27"/>
      <c r="PFP53" s="27"/>
      <c r="PFQ53" s="27"/>
      <c r="PFR53" s="27"/>
      <c r="PFS53" s="27"/>
      <c r="PFT53" s="27"/>
      <c r="PFU53" s="27"/>
      <c r="PFV53" s="27"/>
      <c r="PFW53" s="27"/>
      <c r="PFX53" s="27"/>
      <c r="PFY53" s="27"/>
      <c r="PFZ53" s="27"/>
      <c r="PGA53" s="27"/>
      <c r="PGB53" s="27"/>
      <c r="PGC53" s="27"/>
      <c r="PGD53" s="27"/>
      <c r="PGE53" s="27"/>
      <c r="PGF53" s="27"/>
      <c r="PGG53" s="27"/>
      <c r="PGH53" s="27"/>
      <c r="PGI53" s="27"/>
      <c r="PGJ53" s="27"/>
      <c r="PGK53" s="27"/>
      <c r="PGL53" s="27"/>
      <c r="PGM53" s="27"/>
      <c r="PGN53" s="27"/>
      <c r="PGO53" s="27"/>
      <c r="PGP53" s="27"/>
      <c r="PGQ53" s="27"/>
      <c r="PGR53" s="27"/>
      <c r="PGS53" s="27"/>
      <c r="PGT53" s="27"/>
      <c r="PGU53" s="27"/>
      <c r="PGV53" s="27"/>
      <c r="PGW53" s="27"/>
      <c r="PGX53" s="27"/>
      <c r="PGY53" s="27"/>
      <c r="PGZ53" s="27"/>
      <c r="PHA53" s="27"/>
      <c r="PHB53" s="27"/>
      <c r="PHC53" s="27"/>
      <c r="PHD53" s="27"/>
      <c r="PHE53" s="27"/>
      <c r="PHF53" s="27"/>
      <c r="PHG53" s="27"/>
      <c r="PHH53" s="27"/>
      <c r="PHI53" s="27"/>
      <c r="PHJ53" s="27"/>
      <c r="PHK53" s="27"/>
      <c r="PHL53" s="27"/>
      <c r="PHM53" s="27"/>
      <c r="PHN53" s="27"/>
      <c r="PHO53" s="27"/>
      <c r="PHP53" s="27"/>
      <c r="PHQ53" s="27"/>
      <c r="PHR53" s="27"/>
      <c r="PHS53" s="27"/>
      <c r="PHT53" s="27"/>
      <c r="PHU53" s="27"/>
      <c r="PHV53" s="27"/>
      <c r="PHW53" s="27"/>
      <c r="PHX53" s="27"/>
      <c r="PHY53" s="27"/>
      <c r="PHZ53" s="27"/>
      <c r="PIA53" s="27"/>
      <c r="PIB53" s="27"/>
      <c r="PIC53" s="27"/>
      <c r="PID53" s="27"/>
      <c r="PIE53" s="27"/>
      <c r="PIF53" s="27"/>
      <c r="PIG53" s="27"/>
      <c r="PIH53" s="27"/>
      <c r="PII53" s="27"/>
      <c r="PIJ53" s="27"/>
      <c r="PIK53" s="27"/>
      <c r="PIL53" s="27"/>
      <c r="PIM53" s="27"/>
      <c r="PIN53" s="27"/>
      <c r="PIO53" s="27"/>
      <c r="PIP53" s="27"/>
      <c r="PIQ53" s="27"/>
      <c r="PIR53" s="27"/>
      <c r="PIS53" s="27"/>
      <c r="PIT53" s="27"/>
      <c r="PIU53" s="27"/>
      <c r="PIV53" s="27"/>
      <c r="PIW53" s="27"/>
      <c r="PIX53" s="27"/>
      <c r="PIY53" s="27"/>
      <c r="PIZ53" s="27"/>
      <c r="PJA53" s="27"/>
      <c r="PJB53" s="27"/>
      <c r="PJC53" s="27"/>
      <c r="PJD53" s="27"/>
      <c r="PJE53" s="27"/>
      <c r="PJF53" s="27"/>
      <c r="PJG53" s="27"/>
      <c r="PJH53" s="27"/>
      <c r="PJI53" s="27"/>
      <c r="PJJ53" s="27"/>
      <c r="PJK53" s="27"/>
      <c r="PJL53" s="27"/>
      <c r="PJM53" s="27"/>
      <c r="PJN53" s="27"/>
      <c r="PJO53" s="27"/>
      <c r="PJP53" s="27"/>
      <c r="PJQ53" s="27"/>
      <c r="PJR53" s="27"/>
      <c r="PJS53" s="27"/>
      <c r="PJT53" s="27"/>
      <c r="PJU53" s="27"/>
      <c r="PJV53" s="27"/>
      <c r="PJW53" s="27"/>
      <c r="PJX53" s="27"/>
      <c r="PJY53" s="27"/>
      <c r="PJZ53" s="27"/>
      <c r="PKA53" s="27"/>
      <c r="PKB53" s="27"/>
      <c r="PKC53" s="27"/>
      <c r="PKD53" s="27"/>
      <c r="PKE53" s="27"/>
      <c r="PKF53" s="27"/>
      <c r="PKG53" s="27"/>
      <c r="PKH53" s="27"/>
      <c r="PKI53" s="27"/>
      <c r="PKJ53" s="27"/>
      <c r="PKK53" s="27"/>
      <c r="PKL53" s="27"/>
      <c r="PKM53" s="27"/>
      <c r="PKN53" s="27"/>
      <c r="PKO53" s="27"/>
      <c r="PKP53" s="27"/>
      <c r="PKQ53" s="27"/>
      <c r="PKR53" s="27"/>
      <c r="PKS53" s="27"/>
      <c r="PKT53" s="27"/>
      <c r="PKU53" s="27"/>
      <c r="PKV53" s="27"/>
      <c r="PKW53" s="27"/>
      <c r="PKX53" s="27"/>
      <c r="PKY53" s="27"/>
      <c r="PKZ53" s="27"/>
      <c r="PLA53" s="27"/>
      <c r="PLB53" s="27"/>
      <c r="PLC53" s="27"/>
      <c r="PLD53" s="27"/>
      <c r="PLE53" s="27"/>
      <c r="PLF53" s="27"/>
      <c r="PLG53" s="27"/>
      <c r="PLH53" s="27"/>
      <c r="PLI53" s="27"/>
      <c r="PLJ53" s="27"/>
      <c r="PLK53" s="27"/>
      <c r="PLL53" s="27"/>
      <c r="PLM53" s="27"/>
      <c r="PLN53" s="27"/>
      <c r="PLO53" s="27"/>
      <c r="PLP53" s="27"/>
      <c r="PLQ53" s="27"/>
      <c r="PLR53" s="27"/>
      <c r="PLS53" s="27"/>
      <c r="PLT53" s="27"/>
      <c r="PLU53" s="27"/>
      <c r="PLV53" s="27"/>
      <c r="PLW53" s="27"/>
      <c r="PLX53" s="27"/>
      <c r="PLY53" s="27"/>
      <c r="PLZ53" s="27"/>
      <c r="PMA53" s="27"/>
      <c r="PMB53" s="27"/>
      <c r="PMC53" s="27"/>
      <c r="PMD53" s="27"/>
      <c r="PME53" s="27"/>
      <c r="PMF53" s="27"/>
      <c r="PMG53" s="27"/>
      <c r="PMH53" s="27"/>
      <c r="PMI53" s="27"/>
      <c r="PMJ53" s="27"/>
      <c r="PMK53" s="27"/>
      <c r="PML53" s="27"/>
      <c r="PMM53" s="27"/>
      <c r="PMN53" s="27"/>
      <c r="PMO53" s="27"/>
      <c r="PMP53" s="27"/>
      <c r="PMQ53" s="27"/>
      <c r="PMR53" s="27"/>
      <c r="PMS53" s="27"/>
      <c r="PMT53" s="27"/>
      <c r="PMU53" s="27"/>
      <c r="PMV53" s="27"/>
      <c r="PMW53" s="27"/>
      <c r="PMX53" s="27"/>
      <c r="PMY53" s="27"/>
      <c r="PMZ53" s="27"/>
      <c r="PNA53" s="27"/>
      <c r="PNB53" s="27"/>
      <c r="PNC53" s="27"/>
      <c r="PND53" s="27"/>
      <c r="PNE53" s="27"/>
      <c r="PNF53" s="27"/>
      <c r="PNG53" s="27"/>
      <c r="PNH53" s="27"/>
      <c r="PNI53" s="27"/>
      <c r="PNJ53" s="27"/>
      <c r="PNK53" s="27"/>
      <c r="PNL53" s="27"/>
      <c r="PNM53" s="27"/>
      <c r="PNN53" s="27"/>
      <c r="PNO53" s="27"/>
      <c r="PNP53" s="27"/>
      <c r="PNQ53" s="27"/>
      <c r="PNR53" s="27"/>
      <c r="PNS53" s="27"/>
      <c r="PNT53" s="27"/>
      <c r="PNU53" s="27"/>
      <c r="PNV53" s="27"/>
      <c r="PNW53" s="27"/>
      <c r="PNX53" s="27"/>
      <c r="PNY53" s="27"/>
      <c r="PNZ53" s="27"/>
      <c r="POA53" s="27"/>
      <c r="POB53" s="27"/>
      <c r="POC53" s="27"/>
      <c r="POD53" s="27"/>
      <c r="POE53" s="27"/>
      <c r="POF53" s="27"/>
      <c r="POG53" s="27"/>
      <c r="POH53" s="27"/>
      <c r="POI53" s="27"/>
      <c r="POJ53" s="27"/>
      <c r="POK53" s="27"/>
      <c r="POL53" s="27"/>
      <c r="POM53" s="27"/>
      <c r="PON53" s="27"/>
      <c r="POO53" s="27"/>
      <c r="POP53" s="27"/>
      <c r="POQ53" s="27"/>
      <c r="POR53" s="27"/>
      <c r="POS53" s="27"/>
      <c r="POT53" s="27"/>
      <c r="POU53" s="27"/>
      <c r="POV53" s="27"/>
      <c r="POW53" s="27"/>
      <c r="POX53" s="27"/>
      <c r="POY53" s="27"/>
      <c r="POZ53" s="27"/>
      <c r="PPA53" s="27"/>
      <c r="PPB53" s="27"/>
      <c r="PPC53" s="27"/>
      <c r="PPD53" s="27"/>
      <c r="PPE53" s="27"/>
      <c r="PPF53" s="27"/>
      <c r="PPG53" s="27"/>
      <c r="PPH53" s="27"/>
      <c r="PPI53" s="27"/>
      <c r="PPJ53" s="27"/>
      <c r="PPK53" s="27"/>
      <c r="PPL53" s="27"/>
      <c r="PPM53" s="27"/>
      <c r="PPN53" s="27"/>
      <c r="PPO53" s="27"/>
      <c r="PPP53" s="27"/>
      <c r="PPQ53" s="27"/>
      <c r="PPR53" s="27"/>
      <c r="PPS53" s="27"/>
      <c r="PPT53" s="27"/>
      <c r="PPU53" s="27"/>
      <c r="PPV53" s="27"/>
      <c r="PPW53" s="27"/>
      <c r="PPX53" s="27"/>
      <c r="PPY53" s="27"/>
      <c r="PPZ53" s="27"/>
      <c r="PQA53" s="27"/>
      <c r="PQB53" s="27"/>
      <c r="PQC53" s="27"/>
      <c r="PQD53" s="27"/>
      <c r="PQE53" s="27"/>
      <c r="PQF53" s="27"/>
      <c r="PQG53" s="27"/>
      <c r="PQH53" s="27"/>
      <c r="PQI53" s="27"/>
      <c r="PQJ53" s="27"/>
      <c r="PQK53" s="27"/>
      <c r="PQL53" s="27"/>
      <c r="PQM53" s="27"/>
      <c r="PQN53" s="27"/>
      <c r="PQO53" s="27"/>
      <c r="PQP53" s="27"/>
      <c r="PQQ53" s="27"/>
      <c r="PQR53" s="27"/>
      <c r="PQS53" s="27"/>
      <c r="PQT53" s="27"/>
      <c r="PQU53" s="27"/>
      <c r="PQV53" s="27"/>
      <c r="PQW53" s="27"/>
      <c r="PQX53" s="27"/>
      <c r="PQY53" s="27"/>
      <c r="PQZ53" s="27"/>
      <c r="PRA53" s="27"/>
      <c r="PRB53" s="27"/>
      <c r="PRC53" s="27"/>
      <c r="PRD53" s="27"/>
      <c r="PRE53" s="27"/>
      <c r="PRF53" s="27"/>
      <c r="PRG53" s="27"/>
      <c r="PRH53" s="27"/>
      <c r="PRI53" s="27"/>
      <c r="PRJ53" s="27"/>
      <c r="PRK53" s="27"/>
      <c r="PRL53" s="27"/>
      <c r="PRM53" s="27"/>
      <c r="PRN53" s="27"/>
      <c r="PRO53" s="27"/>
      <c r="PRP53" s="27"/>
      <c r="PRQ53" s="27"/>
      <c r="PRR53" s="27"/>
      <c r="PRS53" s="27"/>
      <c r="PRT53" s="27"/>
      <c r="PRU53" s="27"/>
      <c r="PRV53" s="27"/>
      <c r="PRW53" s="27"/>
      <c r="PRX53" s="27"/>
      <c r="PRY53" s="27"/>
      <c r="PRZ53" s="27"/>
      <c r="PSA53" s="27"/>
      <c r="PSB53" s="27"/>
      <c r="PSC53" s="27"/>
      <c r="PSD53" s="27"/>
      <c r="PSE53" s="27"/>
      <c r="PSF53" s="27"/>
      <c r="PSG53" s="27"/>
      <c r="PSH53" s="27"/>
      <c r="PSI53" s="27"/>
      <c r="PSJ53" s="27"/>
      <c r="PSK53" s="27"/>
      <c r="PSL53" s="27"/>
      <c r="PSM53" s="27"/>
      <c r="PSN53" s="27"/>
      <c r="PSO53" s="27"/>
      <c r="PSP53" s="27"/>
      <c r="PSQ53" s="27"/>
      <c r="PSR53" s="27"/>
      <c r="PSS53" s="27"/>
      <c r="PST53" s="27"/>
      <c r="PSU53" s="27"/>
      <c r="PSV53" s="27"/>
      <c r="PSW53" s="27"/>
      <c r="PSX53" s="27"/>
      <c r="PSY53" s="27"/>
      <c r="PSZ53" s="27"/>
      <c r="PTA53" s="27"/>
      <c r="PTB53" s="27"/>
      <c r="PTC53" s="27"/>
      <c r="PTD53" s="27"/>
      <c r="PTE53" s="27"/>
      <c r="PTF53" s="27"/>
      <c r="PTG53" s="27"/>
      <c r="PTH53" s="27"/>
      <c r="PTI53" s="27"/>
      <c r="PTJ53" s="27"/>
      <c r="PTK53" s="27"/>
      <c r="PTL53" s="27"/>
      <c r="PTM53" s="27"/>
      <c r="PTN53" s="27"/>
      <c r="PTO53" s="27"/>
      <c r="PTP53" s="27"/>
      <c r="PTQ53" s="27"/>
      <c r="PTR53" s="27"/>
      <c r="PTS53" s="27"/>
      <c r="PTT53" s="27"/>
      <c r="PTU53" s="27"/>
      <c r="PTV53" s="27"/>
      <c r="PTW53" s="27"/>
      <c r="PTX53" s="27"/>
      <c r="PTY53" s="27"/>
      <c r="PTZ53" s="27"/>
      <c r="PUA53" s="27"/>
      <c r="PUB53" s="27"/>
      <c r="PUC53" s="27"/>
      <c r="PUD53" s="27"/>
      <c r="PUE53" s="27"/>
      <c r="PUF53" s="27"/>
      <c r="PUG53" s="27"/>
      <c r="PUH53" s="27"/>
      <c r="PUI53" s="27"/>
      <c r="PUJ53" s="27"/>
      <c r="PUK53" s="27"/>
      <c r="PUL53" s="27"/>
      <c r="PUM53" s="27"/>
      <c r="PUN53" s="27"/>
      <c r="PUO53" s="27"/>
      <c r="PUP53" s="27"/>
      <c r="PUQ53" s="27"/>
      <c r="PUR53" s="27"/>
      <c r="PUS53" s="27"/>
      <c r="PUT53" s="27"/>
      <c r="PUU53" s="27"/>
      <c r="PUV53" s="27"/>
      <c r="PUW53" s="27"/>
      <c r="PUX53" s="27"/>
      <c r="PUY53" s="27"/>
      <c r="PUZ53" s="27"/>
      <c r="PVA53" s="27"/>
      <c r="PVB53" s="27"/>
      <c r="PVC53" s="27"/>
      <c r="PVD53" s="27"/>
      <c r="PVE53" s="27"/>
      <c r="PVF53" s="27"/>
      <c r="PVG53" s="27"/>
      <c r="PVH53" s="27"/>
      <c r="PVI53" s="27"/>
      <c r="PVJ53" s="27"/>
      <c r="PVK53" s="27"/>
      <c r="PVL53" s="27"/>
      <c r="PVM53" s="27"/>
      <c r="PVN53" s="27"/>
      <c r="PVO53" s="27"/>
      <c r="PVP53" s="27"/>
      <c r="PVQ53" s="27"/>
      <c r="PVR53" s="27"/>
      <c r="PVS53" s="27"/>
      <c r="PVT53" s="27"/>
      <c r="PVU53" s="27"/>
      <c r="PVV53" s="27"/>
      <c r="PVW53" s="27"/>
      <c r="PVX53" s="27"/>
      <c r="PVY53" s="27"/>
      <c r="PVZ53" s="27"/>
      <c r="PWA53" s="27"/>
      <c r="PWB53" s="27"/>
      <c r="PWC53" s="27"/>
      <c r="PWD53" s="27"/>
      <c r="PWE53" s="27"/>
      <c r="PWF53" s="27"/>
      <c r="PWG53" s="27"/>
      <c r="PWH53" s="27"/>
      <c r="PWI53" s="27"/>
      <c r="PWJ53" s="27"/>
      <c r="PWK53" s="27"/>
      <c r="PWL53" s="27"/>
      <c r="PWM53" s="27"/>
      <c r="PWN53" s="27"/>
      <c r="PWO53" s="27"/>
      <c r="PWP53" s="27"/>
      <c r="PWQ53" s="27"/>
      <c r="PWR53" s="27"/>
      <c r="PWS53" s="27"/>
      <c r="PWT53" s="27"/>
      <c r="PWU53" s="27"/>
      <c r="PWV53" s="27"/>
      <c r="PWW53" s="27"/>
      <c r="PWX53" s="27"/>
      <c r="PWY53" s="27"/>
      <c r="PWZ53" s="27"/>
      <c r="PXA53" s="27"/>
      <c r="PXB53" s="27"/>
      <c r="PXC53" s="27"/>
      <c r="PXD53" s="27"/>
      <c r="PXE53" s="27"/>
      <c r="PXF53" s="27"/>
      <c r="PXG53" s="27"/>
      <c r="PXH53" s="27"/>
      <c r="PXI53" s="27"/>
      <c r="PXJ53" s="27"/>
      <c r="PXK53" s="27"/>
      <c r="PXL53" s="27"/>
      <c r="PXM53" s="27"/>
      <c r="PXN53" s="27"/>
      <c r="PXO53" s="27"/>
      <c r="PXP53" s="27"/>
      <c r="PXQ53" s="27"/>
      <c r="PXR53" s="27"/>
      <c r="PXS53" s="27"/>
      <c r="PXT53" s="27"/>
      <c r="PXU53" s="27"/>
      <c r="PXV53" s="27"/>
      <c r="PXW53" s="27"/>
      <c r="PXX53" s="27"/>
      <c r="PXY53" s="27"/>
      <c r="PXZ53" s="27"/>
      <c r="PYA53" s="27"/>
      <c r="PYB53" s="27"/>
      <c r="PYC53" s="27"/>
      <c r="PYD53" s="27"/>
      <c r="PYE53" s="27"/>
      <c r="PYF53" s="27"/>
      <c r="PYG53" s="27"/>
      <c r="PYH53" s="27"/>
      <c r="PYI53" s="27"/>
      <c r="PYJ53" s="27"/>
      <c r="PYK53" s="27"/>
      <c r="PYL53" s="27"/>
      <c r="PYM53" s="27"/>
      <c r="PYN53" s="27"/>
      <c r="PYO53" s="27"/>
      <c r="PYP53" s="27"/>
      <c r="PYQ53" s="27"/>
      <c r="PYR53" s="27"/>
      <c r="PYS53" s="27"/>
      <c r="PYT53" s="27"/>
      <c r="PYU53" s="27"/>
      <c r="PYV53" s="27"/>
      <c r="PYW53" s="27"/>
      <c r="PYX53" s="27"/>
      <c r="PYY53" s="27"/>
      <c r="PYZ53" s="27"/>
      <c r="PZA53" s="27"/>
      <c r="PZB53" s="27"/>
      <c r="PZC53" s="27"/>
      <c r="PZD53" s="27"/>
      <c r="PZE53" s="27"/>
      <c r="PZF53" s="27"/>
      <c r="PZG53" s="27"/>
      <c r="PZH53" s="27"/>
      <c r="PZI53" s="27"/>
      <c r="PZJ53" s="27"/>
      <c r="PZK53" s="27"/>
      <c r="PZL53" s="27"/>
      <c r="PZM53" s="27"/>
      <c r="PZN53" s="27"/>
      <c r="PZO53" s="27"/>
      <c r="PZP53" s="27"/>
      <c r="PZQ53" s="27"/>
      <c r="PZR53" s="27"/>
      <c r="PZS53" s="27"/>
      <c r="PZT53" s="27"/>
      <c r="PZU53" s="27"/>
      <c r="PZV53" s="27"/>
      <c r="PZW53" s="27"/>
      <c r="PZX53" s="27"/>
      <c r="PZY53" s="27"/>
      <c r="PZZ53" s="27"/>
      <c r="QAA53" s="27"/>
      <c r="QAB53" s="27"/>
      <c r="QAC53" s="27"/>
      <c r="QAD53" s="27"/>
      <c r="QAE53" s="27"/>
      <c r="QAF53" s="27"/>
      <c r="QAG53" s="27"/>
      <c r="QAH53" s="27"/>
      <c r="QAI53" s="27"/>
      <c r="QAJ53" s="27"/>
      <c r="QAK53" s="27"/>
      <c r="QAL53" s="27"/>
      <c r="QAM53" s="27"/>
      <c r="QAN53" s="27"/>
      <c r="QAO53" s="27"/>
      <c r="QAP53" s="27"/>
      <c r="QAQ53" s="27"/>
      <c r="QAR53" s="27"/>
      <c r="QAS53" s="27"/>
      <c r="QAT53" s="27"/>
      <c r="QAU53" s="27"/>
      <c r="QAV53" s="27"/>
      <c r="QAW53" s="27"/>
      <c r="QAX53" s="27"/>
      <c r="QAY53" s="27"/>
      <c r="QAZ53" s="27"/>
      <c r="QBA53" s="27"/>
      <c r="QBB53" s="27"/>
      <c r="QBC53" s="27"/>
      <c r="QBD53" s="27"/>
      <c r="QBE53" s="27"/>
      <c r="QBF53" s="27"/>
      <c r="QBG53" s="27"/>
      <c r="QBH53" s="27"/>
      <c r="QBI53" s="27"/>
      <c r="QBJ53" s="27"/>
      <c r="QBK53" s="27"/>
      <c r="QBL53" s="27"/>
      <c r="QBM53" s="27"/>
      <c r="QBN53" s="27"/>
      <c r="QBO53" s="27"/>
      <c r="QBP53" s="27"/>
      <c r="QBQ53" s="27"/>
      <c r="QBR53" s="27"/>
      <c r="QBS53" s="27"/>
      <c r="QBT53" s="27"/>
      <c r="QBU53" s="27"/>
      <c r="QBV53" s="27"/>
      <c r="QBW53" s="27"/>
      <c r="QBX53" s="27"/>
      <c r="QBY53" s="27"/>
      <c r="QBZ53" s="27"/>
      <c r="QCA53" s="27"/>
      <c r="QCB53" s="27"/>
      <c r="QCC53" s="27"/>
      <c r="QCD53" s="27"/>
      <c r="QCE53" s="27"/>
      <c r="QCF53" s="27"/>
      <c r="QCG53" s="27"/>
      <c r="QCH53" s="27"/>
      <c r="QCI53" s="27"/>
      <c r="QCJ53" s="27"/>
      <c r="QCK53" s="27"/>
      <c r="QCL53" s="27"/>
      <c r="QCM53" s="27"/>
      <c r="QCN53" s="27"/>
      <c r="QCO53" s="27"/>
      <c r="QCP53" s="27"/>
      <c r="QCQ53" s="27"/>
      <c r="QCR53" s="27"/>
      <c r="QCS53" s="27"/>
      <c r="QCT53" s="27"/>
      <c r="QCU53" s="27"/>
      <c r="QCV53" s="27"/>
      <c r="QCW53" s="27"/>
      <c r="QCX53" s="27"/>
      <c r="QCY53" s="27"/>
      <c r="QCZ53" s="27"/>
      <c r="QDA53" s="27"/>
      <c r="QDB53" s="27"/>
      <c r="QDC53" s="27"/>
      <c r="QDD53" s="27"/>
      <c r="QDE53" s="27"/>
      <c r="QDF53" s="27"/>
      <c r="QDG53" s="27"/>
      <c r="QDH53" s="27"/>
      <c r="QDI53" s="27"/>
      <c r="QDJ53" s="27"/>
      <c r="QDK53" s="27"/>
      <c r="QDL53" s="27"/>
      <c r="QDM53" s="27"/>
      <c r="QDN53" s="27"/>
      <c r="QDO53" s="27"/>
      <c r="QDP53" s="27"/>
      <c r="QDQ53" s="27"/>
      <c r="QDR53" s="27"/>
      <c r="QDS53" s="27"/>
      <c r="QDT53" s="27"/>
      <c r="QDU53" s="27"/>
      <c r="QDV53" s="27"/>
      <c r="QDW53" s="27"/>
      <c r="QDX53" s="27"/>
      <c r="QDY53" s="27"/>
      <c r="QDZ53" s="27"/>
      <c r="QEA53" s="27"/>
      <c r="QEB53" s="27"/>
      <c r="QEC53" s="27"/>
      <c r="QED53" s="27"/>
      <c r="QEE53" s="27"/>
      <c r="QEF53" s="27"/>
      <c r="QEG53" s="27"/>
      <c r="QEH53" s="27"/>
      <c r="QEI53" s="27"/>
      <c r="QEJ53" s="27"/>
      <c r="QEK53" s="27"/>
      <c r="QEL53" s="27"/>
      <c r="QEM53" s="27"/>
      <c r="QEN53" s="27"/>
      <c r="QEO53" s="27"/>
      <c r="QEP53" s="27"/>
      <c r="QEQ53" s="27"/>
      <c r="QER53" s="27"/>
      <c r="QES53" s="27"/>
      <c r="QET53" s="27"/>
      <c r="QEU53" s="27"/>
      <c r="QEV53" s="27"/>
      <c r="QEW53" s="27"/>
      <c r="QEX53" s="27"/>
      <c r="QEY53" s="27"/>
      <c r="QEZ53" s="27"/>
      <c r="QFA53" s="27"/>
      <c r="QFB53" s="27"/>
      <c r="QFC53" s="27"/>
      <c r="QFD53" s="27"/>
      <c r="QFE53" s="27"/>
      <c r="QFF53" s="27"/>
      <c r="QFG53" s="27"/>
      <c r="QFH53" s="27"/>
      <c r="QFI53" s="27"/>
      <c r="QFJ53" s="27"/>
      <c r="QFK53" s="27"/>
      <c r="QFL53" s="27"/>
      <c r="QFM53" s="27"/>
      <c r="QFN53" s="27"/>
      <c r="QFO53" s="27"/>
      <c r="QFP53" s="27"/>
      <c r="QFQ53" s="27"/>
      <c r="QFR53" s="27"/>
      <c r="QFS53" s="27"/>
      <c r="QFT53" s="27"/>
      <c r="QFU53" s="27"/>
      <c r="QFV53" s="27"/>
      <c r="QFW53" s="27"/>
      <c r="QFX53" s="27"/>
      <c r="QFY53" s="27"/>
      <c r="QFZ53" s="27"/>
      <c r="QGA53" s="27"/>
      <c r="QGB53" s="27"/>
      <c r="QGC53" s="27"/>
      <c r="QGD53" s="27"/>
      <c r="QGE53" s="27"/>
      <c r="QGF53" s="27"/>
      <c r="QGG53" s="27"/>
      <c r="QGH53" s="27"/>
      <c r="QGI53" s="27"/>
      <c r="QGJ53" s="27"/>
      <c r="QGK53" s="27"/>
      <c r="QGL53" s="27"/>
      <c r="QGM53" s="27"/>
      <c r="QGN53" s="27"/>
      <c r="QGO53" s="27"/>
      <c r="QGP53" s="27"/>
      <c r="QGQ53" s="27"/>
      <c r="QGR53" s="27"/>
      <c r="QGS53" s="27"/>
      <c r="QGT53" s="27"/>
      <c r="QGU53" s="27"/>
      <c r="QGV53" s="27"/>
      <c r="QGW53" s="27"/>
      <c r="QGX53" s="27"/>
      <c r="QGY53" s="27"/>
      <c r="QGZ53" s="27"/>
      <c r="QHA53" s="27"/>
      <c r="QHB53" s="27"/>
      <c r="QHC53" s="27"/>
      <c r="QHD53" s="27"/>
      <c r="QHE53" s="27"/>
      <c r="QHF53" s="27"/>
      <c r="QHG53" s="27"/>
      <c r="QHH53" s="27"/>
      <c r="QHI53" s="27"/>
      <c r="QHJ53" s="27"/>
      <c r="QHK53" s="27"/>
      <c r="QHL53" s="27"/>
      <c r="QHM53" s="27"/>
      <c r="QHN53" s="27"/>
      <c r="QHO53" s="27"/>
      <c r="QHP53" s="27"/>
      <c r="QHQ53" s="27"/>
      <c r="QHR53" s="27"/>
      <c r="QHS53" s="27"/>
      <c r="QHT53" s="27"/>
      <c r="QHU53" s="27"/>
      <c r="QHV53" s="27"/>
      <c r="QHW53" s="27"/>
      <c r="QHX53" s="27"/>
      <c r="QHY53" s="27"/>
      <c r="QHZ53" s="27"/>
      <c r="QIA53" s="27"/>
      <c r="QIB53" s="27"/>
      <c r="QIC53" s="27"/>
      <c r="QID53" s="27"/>
      <c r="QIE53" s="27"/>
      <c r="QIF53" s="27"/>
      <c r="QIG53" s="27"/>
      <c r="QIH53" s="27"/>
      <c r="QII53" s="27"/>
      <c r="QIJ53" s="27"/>
      <c r="QIK53" s="27"/>
      <c r="QIL53" s="27"/>
      <c r="QIM53" s="27"/>
      <c r="QIN53" s="27"/>
      <c r="QIO53" s="27"/>
      <c r="QIP53" s="27"/>
      <c r="QIQ53" s="27"/>
      <c r="QIR53" s="27"/>
      <c r="QIS53" s="27"/>
      <c r="QIT53" s="27"/>
      <c r="QIU53" s="27"/>
      <c r="QIV53" s="27"/>
      <c r="QIW53" s="27"/>
      <c r="QIX53" s="27"/>
      <c r="QIY53" s="27"/>
      <c r="QIZ53" s="27"/>
      <c r="QJA53" s="27"/>
      <c r="QJB53" s="27"/>
      <c r="QJC53" s="27"/>
      <c r="QJD53" s="27"/>
      <c r="QJE53" s="27"/>
      <c r="QJF53" s="27"/>
      <c r="QJG53" s="27"/>
      <c r="QJH53" s="27"/>
      <c r="QJI53" s="27"/>
      <c r="QJJ53" s="27"/>
      <c r="QJK53" s="27"/>
      <c r="QJL53" s="27"/>
      <c r="QJM53" s="27"/>
      <c r="QJN53" s="27"/>
      <c r="QJO53" s="27"/>
      <c r="QJP53" s="27"/>
      <c r="QJQ53" s="27"/>
      <c r="QJR53" s="27"/>
      <c r="QJS53" s="27"/>
      <c r="QJT53" s="27"/>
      <c r="QJU53" s="27"/>
      <c r="QJV53" s="27"/>
      <c r="QJW53" s="27"/>
      <c r="QJX53" s="27"/>
      <c r="QJY53" s="27"/>
      <c r="QJZ53" s="27"/>
      <c r="QKA53" s="27"/>
      <c r="QKB53" s="27"/>
      <c r="QKC53" s="27"/>
      <c r="QKD53" s="27"/>
      <c r="QKE53" s="27"/>
      <c r="QKF53" s="27"/>
      <c r="QKG53" s="27"/>
      <c r="QKH53" s="27"/>
      <c r="QKI53" s="27"/>
      <c r="QKJ53" s="27"/>
      <c r="QKK53" s="27"/>
      <c r="QKL53" s="27"/>
      <c r="QKM53" s="27"/>
      <c r="QKN53" s="27"/>
      <c r="QKO53" s="27"/>
      <c r="QKP53" s="27"/>
      <c r="QKQ53" s="27"/>
      <c r="QKR53" s="27"/>
      <c r="QKS53" s="27"/>
      <c r="QKT53" s="27"/>
      <c r="QKU53" s="27"/>
      <c r="QKV53" s="27"/>
      <c r="QKW53" s="27"/>
      <c r="QKX53" s="27"/>
      <c r="QKY53" s="27"/>
      <c r="QKZ53" s="27"/>
      <c r="QLA53" s="27"/>
      <c r="QLB53" s="27"/>
      <c r="QLC53" s="27"/>
      <c r="QLD53" s="27"/>
      <c r="QLE53" s="27"/>
      <c r="QLF53" s="27"/>
      <c r="QLG53" s="27"/>
      <c r="QLH53" s="27"/>
      <c r="QLI53" s="27"/>
      <c r="QLJ53" s="27"/>
      <c r="QLK53" s="27"/>
      <c r="QLL53" s="27"/>
      <c r="QLM53" s="27"/>
      <c r="QLN53" s="27"/>
      <c r="QLO53" s="27"/>
      <c r="QLP53" s="27"/>
      <c r="QLQ53" s="27"/>
      <c r="QLR53" s="27"/>
      <c r="QLS53" s="27"/>
      <c r="QLT53" s="27"/>
      <c r="QLU53" s="27"/>
      <c r="QLV53" s="27"/>
      <c r="QLW53" s="27"/>
      <c r="QLX53" s="27"/>
      <c r="QLY53" s="27"/>
      <c r="QLZ53" s="27"/>
      <c r="QMA53" s="27"/>
      <c r="QMB53" s="27"/>
      <c r="QMC53" s="27"/>
      <c r="QMD53" s="27"/>
      <c r="QME53" s="27"/>
      <c r="QMF53" s="27"/>
      <c r="QMG53" s="27"/>
      <c r="QMH53" s="27"/>
      <c r="QMI53" s="27"/>
      <c r="QMJ53" s="27"/>
      <c r="QMK53" s="27"/>
      <c r="QML53" s="27"/>
      <c r="QMM53" s="27"/>
      <c r="QMN53" s="27"/>
      <c r="QMO53" s="27"/>
      <c r="QMP53" s="27"/>
      <c r="QMQ53" s="27"/>
      <c r="QMR53" s="27"/>
      <c r="QMS53" s="27"/>
      <c r="QMT53" s="27"/>
      <c r="QMU53" s="27"/>
      <c r="QMV53" s="27"/>
      <c r="QMW53" s="27"/>
      <c r="QMX53" s="27"/>
      <c r="QMY53" s="27"/>
      <c r="QMZ53" s="27"/>
      <c r="QNA53" s="27"/>
      <c r="QNB53" s="27"/>
      <c r="QNC53" s="27"/>
      <c r="QND53" s="27"/>
      <c r="QNE53" s="27"/>
      <c r="QNF53" s="27"/>
      <c r="QNG53" s="27"/>
      <c r="QNH53" s="27"/>
      <c r="QNI53" s="27"/>
      <c r="QNJ53" s="27"/>
      <c r="QNK53" s="27"/>
      <c r="QNL53" s="27"/>
      <c r="QNM53" s="27"/>
      <c r="QNN53" s="27"/>
      <c r="QNO53" s="27"/>
      <c r="QNP53" s="27"/>
      <c r="QNQ53" s="27"/>
      <c r="QNR53" s="27"/>
      <c r="QNS53" s="27"/>
      <c r="QNT53" s="27"/>
      <c r="QNU53" s="27"/>
      <c r="QNV53" s="27"/>
      <c r="QNW53" s="27"/>
      <c r="QNX53" s="27"/>
      <c r="QNY53" s="27"/>
      <c r="QNZ53" s="27"/>
      <c r="QOA53" s="27"/>
      <c r="QOB53" s="27"/>
      <c r="QOC53" s="27"/>
      <c r="QOD53" s="27"/>
      <c r="QOE53" s="27"/>
      <c r="QOF53" s="27"/>
      <c r="QOG53" s="27"/>
      <c r="QOH53" s="27"/>
      <c r="QOI53" s="27"/>
      <c r="QOJ53" s="27"/>
      <c r="QOK53" s="27"/>
      <c r="QOL53" s="27"/>
      <c r="QOM53" s="27"/>
      <c r="QON53" s="27"/>
      <c r="QOO53" s="27"/>
      <c r="QOP53" s="27"/>
      <c r="QOQ53" s="27"/>
      <c r="QOR53" s="27"/>
      <c r="QOS53" s="27"/>
      <c r="QOT53" s="27"/>
      <c r="QOU53" s="27"/>
      <c r="QOV53" s="27"/>
      <c r="QOW53" s="27"/>
      <c r="QOX53" s="27"/>
      <c r="QOY53" s="27"/>
      <c r="QOZ53" s="27"/>
      <c r="QPA53" s="27"/>
      <c r="QPB53" s="27"/>
      <c r="QPC53" s="27"/>
      <c r="QPD53" s="27"/>
      <c r="QPE53" s="27"/>
      <c r="QPF53" s="27"/>
      <c r="QPG53" s="27"/>
      <c r="QPH53" s="27"/>
      <c r="QPI53" s="27"/>
      <c r="QPJ53" s="27"/>
      <c r="QPK53" s="27"/>
      <c r="QPL53" s="27"/>
      <c r="QPM53" s="27"/>
      <c r="QPN53" s="27"/>
      <c r="QPO53" s="27"/>
      <c r="QPP53" s="27"/>
      <c r="QPQ53" s="27"/>
      <c r="QPR53" s="27"/>
      <c r="QPS53" s="27"/>
      <c r="QPT53" s="27"/>
      <c r="QPU53" s="27"/>
      <c r="QPV53" s="27"/>
      <c r="QPW53" s="27"/>
      <c r="QPX53" s="27"/>
      <c r="QPY53" s="27"/>
      <c r="QPZ53" s="27"/>
      <c r="QQA53" s="27"/>
      <c r="QQB53" s="27"/>
      <c r="QQC53" s="27"/>
      <c r="QQD53" s="27"/>
      <c r="QQE53" s="27"/>
      <c r="QQF53" s="27"/>
      <c r="QQG53" s="27"/>
      <c r="QQH53" s="27"/>
      <c r="QQI53" s="27"/>
      <c r="QQJ53" s="27"/>
      <c r="QQK53" s="27"/>
      <c r="QQL53" s="27"/>
      <c r="QQM53" s="27"/>
      <c r="QQN53" s="27"/>
      <c r="QQO53" s="27"/>
      <c r="QQP53" s="27"/>
      <c r="QQQ53" s="27"/>
      <c r="QQR53" s="27"/>
      <c r="QQS53" s="27"/>
      <c r="QQT53" s="27"/>
      <c r="QQU53" s="27"/>
      <c r="QQV53" s="27"/>
      <c r="QQW53" s="27"/>
      <c r="QQX53" s="27"/>
      <c r="QQY53" s="27"/>
      <c r="QQZ53" s="27"/>
      <c r="QRA53" s="27"/>
      <c r="QRB53" s="27"/>
      <c r="QRC53" s="27"/>
      <c r="QRD53" s="27"/>
      <c r="QRE53" s="27"/>
      <c r="QRF53" s="27"/>
      <c r="QRG53" s="27"/>
      <c r="QRH53" s="27"/>
      <c r="QRI53" s="27"/>
      <c r="QRJ53" s="27"/>
      <c r="QRK53" s="27"/>
      <c r="QRL53" s="27"/>
      <c r="QRM53" s="27"/>
      <c r="QRN53" s="27"/>
      <c r="QRO53" s="27"/>
      <c r="QRP53" s="27"/>
      <c r="QRQ53" s="27"/>
      <c r="QRR53" s="27"/>
      <c r="QRS53" s="27"/>
      <c r="QRT53" s="27"/>
      <c r="QRU53" s="27"/>
      <c r="QRV53" s="27"/>
      <c r="QRW53" s="27"/>
      <c r="QRX53" s="27"/>
      <c r="QRY53" s="27"/>
      <c r="QRZ53" s="27"/>
      <c r="QSA53" s="27"/>
      <c r="QSB53" s="27"/>
      <c r="QSC53" s="27"/>
      <c r="QSD53" s="27"/>
      <c r="QSE53" s="27"/>
      <c r="QSF53" s="27"/>
      <c r="QSG53" s="27"/>
      <c r="QSH53" s="27"/>
      <c r="QSI53" s="27"/>
      <c r="QSJ53" s="27"/>
      <c r="QSK53" s="27"/>
      <c r="QSL53" s="27"/>
      <c r="QSM53" s="27"/>
      <c r="QSN53" s="27"/>
      <c r="QSO53" s="27"/>
      <c r="QSP53" s="27"/>
      <c r="QSQ53" s="27"/>
      <c r="QSR53" s="27"/>
      <c r="QSS53" s="27"/>
      <c r="QST53" s="27"/>
      <c r="QSU53" s="27"/>
      <c r="QSV53" s="27"/>
      <c r="QSW53" s="27"/>
      <c r="QSX53" s="27"/>
      <c r="QSY53" s="27"/>
      <c r="QSZ53" s="27"/>
      <c r="QTA53" s="27"/>
      <c r="QTB53" s="27"/>
      <c r="QTC53" s="27"/>
      <c r="QTD53" s="27"/>
      <c r="QTE53" s="27"/>
      <c r="QTF53" s="27"/>
      <c r="QTG53" s="27"/>
      <c r="QTH53" s="27"/>
      <c r="QTI53" s="27"/>
      <c r="QTJ53" s="27"/>
      <c r="QTK53" s="27"/>
      <c r="QTL53" s="27"/>
      <c r="QTM53" s="27"/>
      <c r="QTN53" s="27"/>
      <c r="QTO53" s="27"/>
      <c r="QTP53" s="27"/>
      <c r="QTQ53" s="27"/>
      <c r="QTR53" s="27"/>
      <c r="QTS53" s="27"/>
      <c r="QTT53" s="27"/>
      <c r="QTU53" s="27"/>
      <c r="QTV53" s="27"/>
      <c r="QTW53" s="27"/>
      <c r="QTX53" s="27"/>
      <c r="QTY53" s="27"/>
      <c r="QTZ53" s="27"/>
      <c r="QUA53" s="27"/>
      <c r="QUB53" s="27"/>
      <c r="QUC53" s="27"/>
      <c r="QUD53" s="27"/>
      <c r="QUE53" s="27"/>
      <c r="QUF53" s="27"/>
      <c r="QUG53" s="27"/>
      <c r="QUH53" s="27"/>
      <c r="QUI53" s="27"/>
      <c r="QUJ53" s="27"/>
      <c r="QUK53" s="27"/>
      <c r="QUL53" s="27"/>
      <c r="QUM53" s="27"/>
      <c r="QUN53" s="27"/>
      <c r="QUO53" s="27"/>
      <c r="QUP53" s="27"/>
      <c r="QUQ53" s="27"/>
      <c r="QUR53" s="27"/>
      <c r="QUS53" s="27"/>
      <c r="QUT53" s="27"/>
      <c r="QUU53" s="27"/>
      <c r="QUV53" s="27"/>
      <c r="QUW53" s="27"/>
      <c r="QUX53" s="27"/>
      <c r="QUY53" s="27"/>
      <c r="QUZ53" s="27"/>
      <c r="QVA53" s="27"/>
      <c r="QVB53" s="27"/>
      <c r="QVC53" s="27"/>
      <c r="QVD53" s="27"/>
      <c r="QVE53" s="27"/>
      <c r="QVF53" s="27"/>
      <c r="QVG53" s="27"/>
      <c r="QVH53" s="27"/>
      <c r="QVI53" s="27"/>
      <c r="QVJ53" s="27"/>
      <c r="QVK53" s="27"/>
      <c r="QVL53" s="27"/>
      <c r="QVM53" s="27"/>
      <c r="QVN53" s="27"/>
      <c r="QVO53" s="27"/>
      <c r="QVP53" s="27"/>
      <c r="QVQ53" s="27"/>
      <c r="QVR53" s="27"/>
      <c r="QVS53" s="27"/>
      <c r="QVT53" s="27"/>
      <c r="QVU53" s="27"/>
      <c r="QVV53" s="27"/>
      <c r="QVW53" s="27"/>
      <c r="QVX53" s="27"/>
      <c r="QVY53" s="27"/>
      <c r="QVZ53" s="27"/>
      <c r="QWA53" s="27"/>
      <c r="QWB53" s="27"/>
      <c r="QWC53" s="27"/>
      <c r="QWD53" s="27"/>
      <c r="QWE53" s="27"/>
      <c r="QWF53" s="27"/>
      <c r="QWG53" s="27"/>
      <c r="QWH53" s="27"/>
      <c r="QWI53" s="27"/>
      <c r="QWJ53" s="27"/>
      <c r="QWK53" s="27"/>
      <c r="QWL53" s="27"/>
      <c r="QWM53" s="27"/>
      <c r="QWN53" s="27"/>
      <c r="QWO53" s="27"/>
      <c r="QWP53" s="27"/>
      <c r="QWQ53" s="27"/>
      <c r="QWR53" s="27"/>
      <c r="QWS53" s="27"/>
      <c r="QWT53" s="27"/>
      <c r="QWU53" s="27"/>
      <c r="QWV53" s="27"/>
      <c r="QWW53" s="27"/>
      <c r="QWX53" s="27"/>
      <c r="QWY53" s="27"/>
      <c r="QWZ53" s="27"/>
      <c r="QXA53" s="27"/>
      <c r="QXB53" s="27"/>
      <c r="QXC53" s="27"/>
      <c r="QXD53" s="27"/>
      <c r="QXE53" s="27"/>
      <c r="QXF53" s="27"/>
      <c r="QXG53" s="27"/>
      <c r="QXH53" s="27"/>
      <c r="QXI53" s="27"/>
      <c r="QXJ53" s="27"/>
      <c r="QXK53" s="27"/>
      <c r="QXL53" s="27"/>
      <c r="QXM53" s="27"/>
      <c r="QXN53" s="27"/>
      <c r="QXO53" s="27"/>
      <c r="QXP53" s="27"/>
      <c r="QXQ53" s="27"/>
      <c r="QXR53" s="27"/>
      <c r="QXS53" s="27"/>
      <c r="QXT53" s="27"/>
      <c r="QXU53" s="27"/>
      <c r="QXV53" s="27"/>
      <c r="QXW53" s="27"/>
      <c r="QXX53" s="27"/>
      <c r="QXY53" s="27"/>
      <c r="QXZ53" s="27"/>
      <c r="QYA53" s="27"/>
      <c r="QYB53" s="27"/>
      <c r="QYC53" s="27"/>
      <c r="QYD53" s="27"/>
      <c r="QYE53" s="27"/>
      <c r="QYF53" s="27"/>
      <c r="QYG53" s="27"/>
      <c r="QYH53" s="27"/>
      <c r="QYI53" s="27"/>
      <c r="QYJ53" s="27"/>
      <c r="QYK53" s="27"/>
      <c r="QYL53" s="27"/>
      <c r="QYM53" s="27"/>
      <c r="QYN53" s="27"/>
      <c r="QYO53" s="27"/>
      <c r="QYP53" s="27"/>
      <c r="QYQ53" s="27"/>
      <c r="QYR53" s="27"/>
      <c r="QYS53" s="27"/>
      <c r="QYT53" s="27"/>
      <c r="QYU53" s="27"/>
      <c r="QYV53" s="27"/>
      <c r="QYW53" s="27"/>
      <c r="QYX53" s="27"/>
      <c r="QYY53" s="27"/>
      <c r="QYZ53" s="27"/>
      <c r="QZA53" s="27"/>
      <c r="QZB53" s="27"/>
      <c r="QZC53" s="27"/>
      <c r="QZD53" s="27"/>
      <c r="QZE53" s="27"/>
      <c r="QZF53" s="27"/>
      <c r="QZG53" s="27"/>
      <c r="QZH53" s="27"/>
      <c r="QZI53" s="27"/>
      <c r="QZJ53" s="27"/>
      <c r="QZK53" s="27"/>
      <c r="QZL53" s="27"/>
      <c r="QZM53" s="27"/>
      <c r="QZN53" s="27"/>
      <c r="QZO53" s="27"/>
      <c r="QZP53" s="27"/>
      <c r="QZQ53" s="27"/>
      <c r="QZR53" s="27"/>
      <c r="QZS53" s="27"/>
      <c r="QZT53" s="27"/>
      <c r="QZU53" s="27"/>
      <c r="QZV53" s="27"/>
      <c r="QZW53" s="27"/>
      <c r="QZX53" s="27"/>
      <c r="QZY53" s="27"/>
      <c r="QZZ53" s="27"/>
      <c r="RAA53" s="27"/>
      <c r="RAB53" s="27"/>
      <c r="RAC53" s="27"/>
      <c r="RAD53" s="27"/>
      <c r="RAE53" s="27"/>
      <c r="RAF53" s="27"/>
      <c r="RAG53" s="27"/>
      <c r="RAH53" s="27"/>
      <c r="RAI53" s="27"/>
      <c r="RAJ53" s="27"/>
      <c r="RAK53" s="27"/>
      <c r="RAL53" s="27"/>
      <c r="RAM53" s="27"/>
      <c r="RAN53" s="27"/>
      <c r="RAO53" s="27"/>
      <c r="RAP53" s="27"/>
      <c r="RAQ53" s="27"/>
      <c r="RAR53" s="27"/>
      <c r="RAS53" s="27"/>
      <c r="RAT53" s="27"/>
      <c r="RAU53" s="27"/>
      <c r="RAV53" s="27"/>
      <c r="RAW53" s="27"/>
      <c r="RAX53" s="27"/>
      <c r="RAY53" s="27"/>
      <c r="RAZ53" s="27"/>
      <c r="RBA53" s="27"/>
      <c r="RBB53" s="27"/>
      <c r="RBC53" s="27"/>
      <c r="RBD53" s="27"/>
      <c r="RBE53" s="27"/>
      <c r="RBF53" s="27"/>
      <c r="RBG53" s="27"/>
      <c r="RBH53" s="27"/>
      <c r="RBI53" s="27"/>
      <c r="RBJ53" s="27"/>
      <c r="RBK53" s="27"/>
      <c r="RBL53" s="27"/>
      <c r="RBM53" s="27"/>
      <c r="RBN53" s="27"/>
      <c r="RBO53" s="27"/>
      <c r="RBP53" s="27"/>
      <c r="RBQ53" s="27"/>
      <c r="RBR53" s="27"/>
      <c r="RBS53" s="27"/>
      <c r="RBT53" s="27"/>
      <c r="RBU53" s="27"/>
      <c r="RBV53" s="27"/>
      <c r="RBW53" s="27"/>
      <c r="RBX53" s="27"/>
      <c r="RBY53" s="27"/>
      <c r="RBZ53" s="27"/>
      <c r="RCA53" s="27"/>
      <c r="RCB53" s="27"/>
      <c r="RCC53" s="27"/>
      <c r="RCD53" s="27"/>
      <c r="RCE53" s="27"/>
      <c r="RCF53" s="27"/>
      <c r="RCG53" s="27"/>
      <c r="RCH53" s="27"/>
      <c r="RCI53" s="27"/>
      <c r="RCJ53" s="27"/>
      <c r="RCK53" s="27"/>
      <c r="RCL53" s="27"/>
      <c r="RCM53" s="27"/>
      <c r="RCN53" s="27"/>
      <c r="RCO53" s="27"/>
      <c r="RCP53" s="27"/>
      <c r="RCQ53" s="27"/>
      <c r="RCR53" s="27"/>
      <c r="RCS53" s="27"/>
      <c r="RCT53" s="27"/>
      <c r="RCU53" s="27"/>
      <c r="RCV53" s="27"/>
      <c r="RCW53" s="27"/>
      <c r="RCX53" s="27"/>
      <c r="RCY53" s="27"/>
      <c r="RCZ53" s="27"/>
      <c r="RDA53" s="27"/>
      <c r="RDB53" s="27"/>
      <c r="RDC53" s="27"/>
      <c r="RDD53" s="27"/>
      <c r="RDE53" s="27"/>
      <c r="RDF53" s="27"/>
      <c r="RDG53" s="27"/>
      <c r="RDH53" s="27"/>
      <c r="RDI53" s="27"/>
      <c r="RDJ53" s="27"/>
      <c r="RDK53" s="27"/>
      <c r="RDL53" s="27"/>
      <c r="RDM53" s="27"/>
      <c r="RDN53" s="27"/>
      <c r="RDO53" s="27"/>
      <c r="RDP53" s="27"/>
      <c r="RDQ53" s="27"/>
      <c r="RDR53" s="27"/>
      <c r="RDS53" s="27"/>
      <c r="RDT53" s="27"/>
      <c r="RDU53" s="27"/>
      <c r="RDV53" s="27"/>
      <c r="RDW53" s="27"/>
      <c r="RDX53" s="27"/>
      <c r="RDY53" s="27"/>
      <c r="RDZ53" s="27"/>
      <c r="REA53" s="27"/>
      <c r="REB53" s="27"/>
      <c r="REC53" s="27"/>
      <c r="RED53" s="27"/>
      <c r="REE53" s="27"/>
      <c r="REF53" s="27"/>
      <c r="REG53" s="27"/>
      <c r="REH53" s="27"/>
      <c r="REI53" s="27"/>
      <c r="REJ53" s="27"/>
      <c r="REK53" s="27"/>
      <c r="REL53" s="27"/>
      <c r="REM53" s="27"/>
      <c r="REN53" s="27"/>
      <c r="REO53" s="27"/>
      <c r="REP53" s="27"/>
      <c r="REQ53" s="27"/>
      <c r="RER53" s="27"/>
      <c r="RES53" s="27"/>
      <c r="RET53" s="27"/>
      <c r="REU53" s="27"/>
      <c r="REV53" s="27"/>
      <c r="REW53" s="27"/>
      <c r="REX53" s="27"/>
      <c r="REY53" s="27"/>
      <c r="REZ53" s="27"/>
      <c r="RFA53" s="27"/>
      <c r="RFB53" s="27"/>
      <c r="RFC53" s="27"/>
      <c r="RFD53" s="27"/>
      <c r="RFE53" s="27"/>
      <c r="RFF53" s="27"/>
      <c r="RFG53" s="27"/>
      <c r="RFH53" s="27"/>
      <c r="RFI53" s="27"/>
      <c r="RFJ53" s="27"/>
      <c r="RFK53" s="27"/>
      <c r="RFL53" s="27"/>
      <c r="RFM53" s="27"/>
      <c r="RFN53" s="27"/>
      <c r="RFO53" s="27"/>
      <c r="RFP53" s="27"/>
      <c r="RFQ53" s="27"/>
      <c r="RFR53" s="27"/>
      <c r="RFS53" s="27"/>
      <c r="RFT53" s="27"/>
      <c r="RFU53" s="27"/>
      <c r="RFV53" s="27"/>
      <c r="RFW53" s="27"/>
      <c r="RFX53" s="27"/>
      <c r="RFY53" s="27"/>
      <c r="RFZ53" s="27"/>
      <c r="RGA53" s="27"/>
      <c r="RGB53" s="27"/>
      <c r="RGC53" s="27"/>
      <c r="RGD53" s="27"/>
      <c r="RGE53" s="27"/>
      <c r="RGF53" s="27"/>
      <c r="RGG53" s="27"/>
      <c r="RGH53" s="27"/>
      <c r="RGI53" s="27"/>
      <c r="RGJ53" s="27"/>
      <c r="RGK53" s="27"/>
      <c r="RGL53" s="27"/>
      <c r="RGM53" s="27"/>
      <c r="RGN53" s="27"/>
      <c r="RGO53" s="27"/>
      <c r="RGP53" s="27"/>
      <c r="RGQ53" s="27"/>
      <c r="RGR53" s="27"/>
      <c r="RGS53" s="27"/>
      <c r="RGT53" s="27"/>
      <c r="RGU53" s="27"/>
      <c r="RGV53" s="27"/>
      <c r="RGW53" s="27"/>
      <c r="RGX53" s="27"/>
      <c r="RGY53" s="27"/>
      <c r="RGZ53" s="27"/>
      <c r="RHA53" s="27"/>
      <c r="RHB53" s="27"/>
      <c r="RHC53" s="27"/>
      <c r="RHD53" s="27"/>
      <c r="RHE53" s="27"/>
      <c r="RHF53" s="27"/>
      <c r="RHG53" s="27"/>
      <c r="RHH53" s="27"/>
      <c r="RHI53" s="27"/>
      <c r="RHJ53" s="27"/>
      <c r="RHK53" s="27"/>
      <c r="RHL53" s="27"/>
      <c r="RHM53" s="27"/>
      <c r="RHN53" s="27"/>
      <c r="RHO53" s="27"/>
      <c r="RHP53" s="27"/>
      <c r="RHQ53" s="27"/>
      <c r="RHR53" s="27"/>
      <c r="RHS53" s="27"/>
      <c r="RHT53" s="27"/>
      <c r="RHU53" s="27"/>
      <c r="RHV53" s="27"/>
      <c r="RHW53" s="27"/>
      <c r="RHX53" s="27"/>
      <c r="RHY53" s="27"/>
      <c r="RHZ53" s="27"/>
      <c r="RIA53" s="27"/>
      <c r="RIB53" s="27"/>
      <c r="RIC53" s="27"/>
      <c r="RID53" s="27"/>
      <c r="RIE53" s="27"/>
      <c r="RIF53" s="27"/>
      <c r="RIG53" s="27"/>
      <c r="RIH53" s="27"/>
      <c r="RII53" s="27"/>
      <c r="RIJ53" s="27"/>
      <c r="RIK53" s="27"/>
      <c r="RIL53" s="27"/>
      <c r="RIM53" s="27"/>
      <c r="RIN53" s="27"/>
      <c r="RIO53" s="27"/>
      <c r="RIP53" s="27"/>
      <c r="RIQ53" s="27"/>
      <c r="RIR53" s="27"/>
      <c r="RIS53" s="27"/>
      <c r="RIT53" s="27"/>
      <c r="RIU53" s="27"/>
      <c r="RIV53" s="27"/>
      <c r="RIW53" s="27"/>
      <c r="RIX53" s="27"/>
      <c r="RIY53" s="27"/>
      <c r="RIZ53" s="27"/>
      <c r="RJA53" s="27"/>
      <c r="RJB53" s="27"/>
      <c r="RJC53" s="27"/>
      <c r="RJD53" s="27"/>
      <c r="RJE53" s="27"/>
      <c r="RJF53" s="27"/>
      <c r="RJG53" s="27"/>
      <c r="RJH53" s="27"/>
      <c r="RJI53" s="27"/>
      <c r="RJJ53" s="27"/>
      <c r="RJK53" s="27"/>
      <c r="RJL53" s="27"/>
      <c r="RJM53" s="27"/>
      <c r="RJN53" s="27"/>
      <c r="RJO53" s="27"/>
      <c r="RJP53" s="27"/>
      <c r="RJQ53" s="27"/>
      <c r="RJR53" s="27"/>
      <c r="RJS53" s="27"/>
      <c r="RJT53" s="27"/>
      <c r="RJU53" s="27"/>
      <c r="RJV53" s="27"/>
      <c r="RJW53" s="27"/>
      <c r="RJX53" s="27"/>
      <c r="RJY53" s="27"/>
      <c r="RJZ53" s="27"/>
      <c r="RKA53" s="27"/>
      <c r="RKB53" s="27"/>
      <c r="RKC53" s="27"/>
      <c r="RKD53" s="27"/>
      <c r="RKE53" s="27"/>
      <c r="RKF53" s="27"/>
      <c r="RKG53" s="27"/>
      <c r="RKH53" s="27"/>
      <c r="RKI53" s="27"/>
      <c r="RKJ53" s="27"/>
      <c r="RKK53" s="27"/>
      <c r="RKL53" s="27"/>
      <c r="RKM53" s="27"/>
      <c r="RKN53" s="27"/>
      <c r="RKO53" s="27"/>
      <c r="RKP53" s="27"/>
      <c r="RKQ53" s="27"/>
      <c r="RKR53" s="27"/>
      <c r="RKS53" s="27"/>
      <c r="RKT53" s="27"/>
      <c r="RKU53" s="27"/>
      <c r="RKV53" s="27"/>
      <c r="RKW53" s="27"/>
      <c r="RKX53" s="27"/>
      <c r="RKY53" s="27"/>
      <c r="RKZ53" s="27"/>
      <c r="RLA53" s="27"/>
      <c r="RLB53" s="27"/>
      <c r="RLC53" s="27"/>
      <c r="RLD53" s="27"/>
      <c r="RLE53" s="27"/>
      <c r="RLF53" s="27"/>
      <c r="RLG53" s="27"/>
      <c r="RLH53" s="27"/>
      <c r="RLI53" s="27"/>
      <c r="RLJ53" s="27"/>
      <c r="RLK53" s="27"/>
      <c r="RLL53" s="27"/>
      <c r="RLM53" s="27"/>
      <c r="RLN53" s="27"/>
      <c r="RLO53" s="27"/>
      <c r="RLP53" s="27"/>
      <c r="RLQ53" s="27"/>
      <c r="RLR53" s="27"/>
      <c r="RLS53" s="27"/>
      <c r="RLT53" s="27"/>
      <c r="RLU53" s="27"/>
      <c r="RLV53" s="27"/>
      <c r="RLW53" s="27"/>
      <c r="RLX53" s="27"/>
      <c r="RLY53" s="27"/>
      <c r="RLZ53" s="27"/>
      <c r="RMA53" s="27"/>
      <c r="RMB53" s="27"/>
      <c r="RMC53" s="27"/>
      <c r="RMD53" s="27"/>
      <c r="RME53" s="27"/>
      <c r="RMF53" s="27"/>
      <c r="RMG53" s="27"/>
      <c r="RMH53" s="27"/>
      <c r="RMI53" s="27"/>
      <c r="RMJ53" s="27"/>
      <c r="RMK53" s="27"/>
      <c r="RML53" s="27"/>
      <c r="RMM53" s="27"/>
      <c r="RMN53" s="27"/>
      <c r="RMO53" s="27"/>
      <c r="RMP53" s="27"/>
      <c r="RMQ53" s="27"/>
      <c r="RMR53" s="27"/>
      <c r="RMS53" s="27"/>
      <c r="RMT53" s="27"/>
      <c r="RMU53" s="27"/>
      <c r="RMV53" s="27"/>
      <c r="RMW53" s="27"/>
      <c r="RMX53" s="27"/>
      <c r="RMY53" s="27"/>
      <c r="RMZ53" s="27"/>
      <c r="RNA53" s="27"/>
      <c r="RNB53" s="27"/>
      <c r="RNC53" s="27"/>
      <c r="RND53" s="27"/>
      <c r="RNE53" s="27"/>
      <c r="RNF53" s="27"/>
      <c r="RNG53" s="27"/>
      <c r="RNH53" s="27"/>
      <c r="RNI53" s="27"/>
      <c r="RNJ53" s="27"/>
      <c r="RNK53" s="27"/>
      <c r="RNL53" s="27"/>
      <c r="RNM53" s="27"/>
      <c r="RNN53" s="27"/>
      <c r="RNO53" s="27"/>
      <c r="RNP53" s="27"/>
      <c r="RNQ53" s="27"/>
      <c r="RNR53" s="27"/>
      <c r="RNS53" s="27"/>
      <c r="RNT53" s="27"/>
      <c r="RNU53" s="27"/>
      <c r="RNV53" s="27"/>
      <c r="RNW53" s="27"/>
      <c r="RNX53" s="27"/>
      <c r="RNY53" s="27"/>
      <c r="RNZ53" s="27"/>
      <c r="ROA53" s="27"/>
      <c r="ROB53" s="27"/>
      <c r="ROC53" s="27"/>
      <c r="ROD53" s="27"/>
      <c r="ROE53" s="27"/>
      <c r="ROF53" s="27"/>
      <c r="ROG53" s="27"/>
      <c r="ROH53" s="27"/>
      <c r="ROI53" s="27"/>
      <c r="ROJ53" s="27"/>
      <c r="ROK53" s="27"/>
      <c r="ROL53" s="27"/>
      <c r="ROM53" s="27"/>
      <c r="RON53" s="27"/>
      <c r="ROO53" s="27"/>
      <c r="ROP53" s="27"/>
      <c r="ROQ53" s="27"/>
      <c r="ROR53" s="27"/>
      <c r="ROS53" s="27"/>
      <c r="ROT53" s="27"/>
      <c r="ROU53" s="27"/>
      <c r="ROV53" s="27"/>
      <c r="ROW53" s="27"/>
      <c r="ROX53" s="27"/>
      <c r="ROY53" s="27"/>
      <c r="ROZ53" s="27"/>
      <c r="RPA53" s="27"/>
      <c r="RPB53" s="27"/>
      <c r="RPC53" s="27"/>
      <c r="RPD53" s="27"/>
      <c r="RPE53" s="27"/>
      <c r="RPF53" s="27"/>
      <c r="RPG53" s="27"/>
      <c r="RPH53" s="27"/>
      <c r="RPI53" s="27"/>
      <c r="RPJ53" s="27"/>
      <c r="RPK53" s="27"/>
      <c r="RPL53" s="27"/>
      <c r="RPM53" s="27"/>
      <c r="RPN53" s="27"/>
      <c r="RPO53" s="27"/>
      <c r="RPP53" s="27"/>
      <c r="RPQ53" s="27"/>
      <c r="RPR53" s="27"/>
      <c r="RPS53" s="27"/>
      <c r="RPT53" s="27"/>
      <c r="RPU53" s="27"/>
      <c r="RPV53" s="27"/>
      <c r="RPW53" s="27"/>
      <c r="RPX53" s="27"/>
      <c r="RPY53" s="27"/>
      <c r="RPZ53" s="27"/>
      <c r="RQA53" s="27"/>
      <c r="RQB53" s="27"/>
      <c r="RQC53" s="27"/>
      <c r="RQD53" s="27"/>
      <c r="RQE53" s="27"/>
      <c r="RQF53" s="27"/>
      <c r="RQG53" s="27"/>
      <c r="RQH53" s="27"/>
      <c r="RQI53" s="27"/>
      <c r="RQJ53" s="27"/>
      <c r="RQK53" s="27"/>
      <c r="RQL53" s="27"/>
      <c r="RQM53" s="27"/>
      <c r="RQN53" s="27"/>
      <c r="RQO53" s="27"/>
      <c r="RQP53" s="27"/>
      <c r="RQQ53" s="27"/>
      <c r="RQR53" s="27"/>
      <c r="RQS53" s="27"/>
      <c r="RQT53" s="27"/>
      <c r="RQU53" s="27"/>
      <c r="RQV53" s="27"/>
      <c r="RQW53" s="27"/>
      <c r="RQX53" s="27"/>
      <c r="RQY53" s="27"/>
      <c r="RQZ53" s="27"/>
      <c r="RRA53" s="27"/>
      <c r="RRB53" s="27"/>
      <c r="RRC53" s="27"/>
      <c r="RRD53" s="27"/>
      <c r="RRE53" s="27"/>
      <c r="RRF53" s="27"/>
      <c r="RRG53" s="27"/>
      <c r="RRH53" s="27"/>
      <c r="RRI53" s="27"/>
      <c r="RRJ53" s="27"/>
      <c r="RRK53" s="27"/>
      <c r="RRL53" s="27"/>
      <c r="RRM53" s="27"/>
      <c r="RRN53" s="27"/>
      <c r="RRO53" s="27"/>
      <c r="RRP53" s="27"/>
      <c r="RRQ53" s="27"/>
      <c r="RRR53" s="27"/>
      <c r="RRS53" s="27"/>
      <c r="RRT53" s="27"/>
      <c r="RRU53" s="27"/>
      <c r="RRV53" s="27"/>
      <c r="RRW53" s="27"/>
      <c r="RRX53" s="27"/>
      <c r="RRY53" s="27"/>
      <c r="RRZ53" s="27"/>
      <c r="RSA53" s="27"/>
      <c r="RSB53" s="27"/>
      <c r="RSC53" s="27"/>
      <c r="RSD53" s="27"/>
      <c r="RSE53" s="27"/>
      <c r="RSF53" s="27"/>
      <c r="RSG53" s="27"/>
      <c r="RSH53" s="27"/>
      <c r="RSI53" s="27"/>
      <c r="RSJ53" s="27"/>
      <c r="RSK53" s="27"/>
      <c r="RSL53" s="27"/>
      <c r="RSM53" s="27"/>
      <c r="RSN53" s="27"/>
      <c r="RSO53" s="27"/>
      <c r="RSP53" s="27"/>
      <c r="RSQ53" s="27"/>
      <c r="RSR53" s="27"/>
      <c r="RSS53" s="27"/>
      <c r="RST53" s="27"/>
      <c r="RSU53" s="27"/>
      <c r="RSV53" s="27"/>
      <c r="RSW53" s="27"/>
      <c r="RSX53" s="27"/>
      <c r="RSY53" s="27"/>
      <c r="RSZ53" s="27"/>
      <c r="RTA53" s="27"/>
      <c r="RTB53" s="27"/>
      <c r="RTC53" s="27"/>
      <c r="RTD53" s="27"/>
      <c r="RTE53" s="27"/>
      <c r="RTF53" s="27"/>
      <c r="RTG53" s="27"/>
      <c r="RTH53" s="27"/>
      <c r="RTI53" s="27"/>
      <c r="RTJ53" s="27"/>
      <c r="RTK53" s="27"/>
      <c r="RTL53" s="27"/>
      <c r="RTM53" s="27"/>
      <c r="RTN53" s="27"/>
      <c r="RTO53" s="27"/>
      <c r="RTP53" s="27"/>
      <c r="RTQ53" s="27"/>
      <c r="RTR53" s="27"/>
      <c r="RTS53" s="27"/>
      <c r="RTT53" s="27"/>
      <c r="RTU53" s="27"/>
      <c r="RTV53" s="27"/>
      <c r="RTW53" s="27"/>
      <c r="RTX53" s="27"/>
      <c r="RTY53" s="27"/>
      <c r="RTZ53" s="27"/>
      <c r="RUA53" s="27"/>
      <c r="RUB53" s="27"/>
      <c r="RUC53" s="27"/>
      <c r="RUD53" s="27"/>
      <c r="RUE53" s="27"/>
      <c r="RUF53" s="27"/>
      <c r="RUG53" s="27"/>
      <c r="RUH53" s="27"/>
      <c r="RUI53" s="27"/>
      <c r="RUJ53" s="27"/>
      <c r="RUK53" s="27"/>
      <c r="RUL53" s="27"/>
      <c r="RUM53" s="27"/>
      <c r="RUN53" s="27"/>
      <c r="RUO53" s="27"/>
      <c r="RUP53" s="27"/>
      <c r="RUQ53" s="27"/>
      <c r="RUR53" s="27"/>
      <c r="RUS53" s="27"/>
      <c r="RUT53" s="27"/>
      <c r="RUU53" s="27"/>
      <c r="RUV53" s="27"/>
      <c r="RUW53" s="27"/>
      <c r="RUX53" s="27"/>
      <c r="RUY53" s="27"/>
      <c r="RUZ53" s="27"/>
      <c r="RVA53" s="27"/>
      <c r="RVB53" s="27"/>
      <c r="RVC53" s="27"/>
      <c r="RVD53" s="27"/>
      <c r="RVE53" s="27"/>
      <c r="RVF53" s="27"/>
      <c r="RVG53" s="27"/>
      <c r="RVH53" s="27"/>
      <c r="RVI53" s="27"/>
      <c r="RVJ53" s="27"/>
      <c r="RVK53" s="27"/>
      <c r="RVL53" s="27"/>
      <c r="RVM53" s="27"/>
      <c r="RVN53" s="27"/>
      <c r="RVO53" s="27"/>
      <c r="RVP53" s="27"/>
      <c r="RVQ53" s="27"/>
      <c r="RVR53" s="27"/>
      <c r="RVS53" s="27"/>
      <c r="RVT53" s="27"/>
      <c r="RVU53" s="27"/>
      <c r="RVV53" s="27"/>
      <c r="RVW53" s="27"/>
      <c r="RVX53" s="27"/>
      <c r="RVY53" s="27"/>
      <c r="RVZ53" s="27"/>
      <c r="RWA53" s="27"/>
      <c r="RWB53" s="27"/>
      <c r="RWC53" s="27"/>
      <c r="RWD53" s="27"/>
      <c r="RWE53" s="27"/>
      <c r="RWF53" s="27"/>
      <c r="RWG53" s="27"/>
      <c r="RWH53" s="27"/>
      <c r="RWI53" s="27"/>
      <c r="RWJ53" s="27"/>
      <c r="RWK53" s="27"/>
      <c r="RWL53" s="27"/>
      <c r="RWM53" s="27"/>
      <c r="RWN53" s="27"/>
      <c r="RWO53" s="27"/>
      <c r="RWP53" s="27"/>
      <c r="RWQ53" s="27"/>
      <c r="RWR53" s="27"/>
      <c r="RWS53" s="27"/>
      <c r="RWT53" s="27"/>
      <c r="RWU53" s="27"/>
      <c r="RWV53" s="27"/>
      <c r="RWW53" s="27"/>
      <c r="RWX53" s="27"/>
      <c r="RWY53" s="27"/>
      <c r="RWZ53" s="27"/>
      <c r="RXA53" s="27"/>
      <c r="RXB53" s="27"/>
      <c r="RXC53" s="27"/>
      <c r="RXD53" s="27"/>
      <c r="RXE53" s="27"/>
      <c r="RXF53" s="27"/>
      <c r="RXG53" s="27"/>
      <c r="RXH53" s="27"/>
      <c r="RXI53" s="27"/>
      <c r="RXJ53" s="27"/>
      <c r="RXK53" s="27"/>
      <c r="RXL53" s="27"/>
      <c r="RXM53" s="27"/>
      <c r="RXN53" s="27"/>
      <c r="RXO53" s="27"/>
      <c r="RXP53" s="27"/>
      <c r="RXQ53" s="27"/>
      <c r="RXR53" s="27"/>
      <c r="RXS53" s="27"/>
      <c r="RXT53" s="27"/>
      <c r="RXU53" s="27"/>
      <c r="RXV53" s="27"/>
      <c r="RXW53" s="27"/>
      <c r="RXX53" s="27"/>
      <c r="RXY53" s="27"/>
      <c r="RXZ53" s="27"/>
      <c r="RYA53" s="27"/>
      <c r="RYB53" s="27"/>
      <c r="RYC53" s="27"/>
      <c r="RYD53" s="27"/>
      <c r="RYE53" s="27"/>
      <c r="RYF53" s="27"/>
      <c r="RYG53" s="27"/>
      <c r="RYH53" s="27"/>
      <c r="RYI53" s="27"/>
      <c r="RYJ53" s="27"/>
      <c r="RYK53" s="27"/>
      <c r="RYL53" s="27"/>
      <c r="RYM53" s="27"/>
      <c r="RYN53" s="27"/>
      <c r="RYO53" s="27"/>
      <c r="RYP53" s="27"/>
      <c r="RYQ53" s="27"/>
      <c r="RYR53" s="27"/>
      <c r="RYS53" s="27"/>
      <c r="RYT53" s="27"/>
      <c r="RYU53" s="27"/>
      <c r="RYV53" s="27"/>
      <c r="RYW53" s="27"/>
      <c r="RYX53" s="27"/>
      <c r="RYY53" s="27"/>
      <c r="RYZ53" s="27"/>
      <c r="RZA53" s="27"/>
      <c r="RZB53" s="27"/>
      <c r="RZC53" s="27"/>
      <c r="RZD53" s="27"/>
      <c r="RZE53" s="27"/>
      <c r="RZF53" s="27"/>
      <c r="RZG53" s="27"/>
      <c r="RZH53" s="27"/>
      <c r="RZI53" s="27"/>
      <c r="RZJ53" s="27"/>
      <c r="RZK53" s="27"/>
      <c r="RZL53" s="27"/>
      <c r="RZM53" s="27"/>
      <c r="RZN53" s="27"/>
      <c r="RZO53" s="27"/>
      <c r="RZP53" s="27"/>
      <c r="RZQ53" s="27"/>
      <c r="RZR53" s="27"/>
      <c r="RZS53" s="27"/>
      <c r="RZT53" s="27"/>
      <c r="RZU53" s="27"/>
      <c r="RZV53" s="27"/>
      <c r="RZW53" s="27"/>
      <c r="RZX53" s="27"/>
      <c r="RZY53" s="27"/>
      <c r="RZZ53" s="27"/>
      <c r="SAA53" s="27"/>
      <c r="SAB53" s="27"/>
      <c r="SAC53" s="27"/>
      <c r="SAD53" s="27"/>
      <c r="SAE53" s="27"/>
      <c r="SAF53" s="27"/>
      <c r="SAG53" s="27"/>
      <c r="SAH53" s="27"/>
      <c r="SAI53" s="27"/>
      <c r="SAJ53" s="27"/>
      <c r="SAK53" s="27"/>
      <c r="SAL53" s="27"/>
      <c r="SAM53" s="27"/>
      <c r="SAN53" s="27"/>
      <c r="SAO53" s="27"/>
      <c r="SAP53" s="27"/>
      <c r="SAQ53" s="27"/>
      <c r="SAR53" s="27"/>
      <c r="SAS53" s="27"/>
      <c r="SAT53" s="27"/>
      <c r="SAU53" s="27"/>
      <c r="SAV53" s="27"/>
      <c r="SAW53" s="27"/>
      <c r="SAX53" s="27"/>
      <c r="SAY53" s="27"/>
      <c r="SAZ53" s="27"/>
      <c r="SBA53" s="27"/>
      <c r="SBB53" s="27"/>
      <c r="SBC53" s="27"/>
      <c r="SBD53" s="27"/>
      <c r="SBE53" s="27"/>
      <c r="SBF53" s="27"/>
      <c r="SBG53" s="27"/>
      <c r="SBH53" s="27"/>
      <c r="SBI53" s="27"/>
      <c r="SBJ53" s="27"/>
      <c r="SBK53" s="27"/>
      <c r="SBL53" s="27"/>
      <c r="SBM53" s="27"/>
      <c r="SBN53" s="27"/>
      <c r="SBO53" s="27"/>
      <c r="SBP53" s="27"/>
      <c r="SBQ53" s="27"/>
      <c r="SBR53" s="27"/>
      <c r="SBS53" s="27"/>
      <c r="SBT53" s="27"/>
      <c r="SBU53" s="27"/>
      <c r="SBV53" s="27"/>
      <c r="SBW53" s="27"/>
      <c r="SBX53" s="27"/>
      <c r="SBY53" s="27"/>
      <c r="SBZ53" s="27"/>
      <c r="SCA53" s="27"/>
      <c r="SCB53" s="27"/>
      <c r="SCC53" s="27"/>
      <c r="SCD53" s="27"/>
      <c r="SCE53" s="27"/>
      <c r="SCF53" s="27"/>
      <c r="SCG53" s="27"/>
      <c r="SCH53" s="27"/>
      <c r="SCI53" s="27"/>
      <c r="SCJ53" s="27"/>
      <c r="SCK53" s="27"/>
      <c r="SCL53" s="27"/>
      <c r="SCM53" s="27"/>
      <c r="SCN53" s="27"/>
      <c r="SCO53" s="27"/>
      <c r="SCP53" s="27"/>
      <c r="SCQ53" s="27"/>
      <c r="SCR53" s="27"/>
      <c r="SCS53" s="27"/>
      <c r="SCT53" s="27"/>
      <c r="SCU53" s="27"/>
      <c r="SCV53" s="27"/>
      <c r="SCW53" s="27"/>
      <c r="SCX53" s="27"/>
      <c r="SCY53" s="27"/>
      <c r="SCZ53" s="27"/>
      <c r="SDA53" s="27"/>
      <c r="SDB53" s="27"/>
      <c r="SDC53" s="27"/>
      <c r="SDD53" s="27"/>
      <c r="SDE53" s="27"/>
      <c r="SDF53" s="27"/>
      <c r="SDG53" s="27"/>
      <c r="SDH53" s="27"/>
      <c r="SDI53" s="27"/>
      <c r="SDJ53" s="27"/>
      <c r="SDK53" s="27"/>
      <c r="SDL53" s="27"/>
      <c r="SDM53" s="27"/>
      <c r="SDN53" s="27"/>
      <c r="SDO53" s="27"/>
      <c r="SDP53" s="27"/>
      <c r="SDQ53" s="27"/>
      <c r="SDR53" s="27"/>
      <c r="SDS53" s="27"/>
      <c r="SDT53" s="27"/>
      <c r="SDU53" s="27"/>
      <c r="SDV53" s="27"/>
      <c r="SDW53" s="27"/>
      <c r="SDX53" s="27"/>
      <c r="SDY53" s="27"/>
      <c r="SDZ53" s="27"/>
      <c r="SEA53" s="27"/>
      <c r="SEB53" s="27"/>
      <c r="SEC53" s="27"/>
      <c r="SED53" s="27"/>
      <c r="SEE53" s="27"/>
      <c r="SEF53" s="27"/>
      <c r="SEG53" s="27"/>
      <c r="SEH53" s="27"/>
      <c r="SEI53" s="27"/>
      <c r="SEJ53" s="27"/>
      <c r="SEK53" s="27"/>
      <c r="SEL53" s="27"/>
      <c r="SEM53" s="27"/>
      <c r="SEN53" s="27"/>
      <c r="SEO53" s="27"/>
      <c r="SEP53" s="27"/>
      <c r="SEQ53" s="27"/>
      <c r="SER53" s="27"/>
      <c r="SES53" s="27"/>
      <c r="SET53" s="27"/>
      <c r="SEU53" s="27"/>
      <c r="SEV53" s="27"/>
      <c r="SEW53" s="27"/>
      <c r="SEX53" s="27"/>
      <c r="SEY53" s="27"/>
      <c r="SEZ53" s="27"/>
      <c r="SFA53" s="27"/>
      <c r="SFB53" s="27"/>
      <c r="SFC53" s="27"/>
      <c r="SFD53" s="27"/>
      <c r="SFE53" s="27"/>
      <c r="SFF53" s="27"/>
      <c r="SFG53" s="27"/>
      <c r="SFH53" s="27"/>
      <c r="SFI53" s="27"/>
      <c r="SFJ53" s="27"/>
      <c r="SFK53" s="27"/>
      <c r="SFL53" s="27"/>
      <c r="SFM53" s="27"/>
      <c r="SFN53" s="27"/>
      <c r="SFO53" s="27"/>
      <c r="SFP53" s="27"/>
      <c r="SFQ53" s="27"/>
      <c r="SFR53" s="27"/>
      <c r="SFS53" s="27"/>
      <c r="SFT53" s="27"/>
      <c r="SFU53" s="27"/>
      <c r="SFV53" s="27"/>
      <c r="SFW53" s="27"/>
      <c r="SFX53" s="27"/>
      <c r="SFY53" s="27"/>
      <c r="SFZ53" s="27"/>
      <c r="SGA53" s="27"/>
      <c r="SGB53" s="27"/>
      <c r="SGC53" s="27"/>
      <c r="SGD53" s="27"/>
      <c r="SGE53" s="27"/>
      <c r="SGF53" s="27"/>
      <c r="SGG53" s="27"/>
      <c r="SGH53" s="27"/>
      <c r="SGI53" s="27"/>
      <c r="SGJ53" s="27"/>
      <c r="SGK53" s="27"/>
      <c r="SGL53" s="27"/>
      <c r="SGM53" s="27"/>
      <c r="SGN53" s="27"/>
      <c r="SGO53" s="27"/>
      <c r="SGP53" s="27"/>
      <c r="SGQ53" s="27"/>
      <c r="SGR53" s="27"/>
      <c r="SGS53" s="27"/>
      <c r="SGT53" s="27"/>
      <c r="SGU53" s="27"/>
      <c r="SGV53" s="27"/>
      <c r="SGW53" s="27"/>
      <c r="SGX53" s="27"/>
      <c r="SGY53" s="27"/>
      <c r="SGZ53" s="27"/>
      <c r="SHA53" s="27"/>
      <c r="SHB53" s="27"/>
      <c r="SHC53" s="27"/>
      <c r="SHD53" s="27"/>
      <c r="SHE53" s="27"/>
      <c r="SHF53" s="27"/>
      <c r="SHG53" s="27"/>
      <c r="SHH53" s="27"/>
      <c r="SHI53" s="27"/>
      <c r="SHJ53" s="27"/>
      <c r="SHK53" s="27"/>
      <c r="SHL53" s="27"/>
      <c r="SHM53" s="27"/>
      <c r="SHN53" s="27"/>
      <c r="SHO53" s="27"/>
      <c r="SHP53" s="27"/>
      <c r="SHQ53" s="27"/>
      <c r="SHR53" s="27"/>
      <c r="SHS53" s="27"/>
      <c r="SHT53" s="27"/>
      <c r="SHU53" s="27"/>
      <c r="SHV53" s="27"/>
      <c r="SHW53" s="27"/>
      <c r="SHX53" s="27"/>
      <c r="SHY53" s="27"/>
      <c r="SHZ53" s="27"/>
      <c r="SIA53" s="27"/>
      <c r="SIB53" s="27"/>
      <c r="SIC53" s="27"/>
      <c r="SID53" s="27"/>
      <c r="SIE53" s="27"/>
      <c r="SIF53" s="27"/>
      <c r="SIG53" s="27"/>
      <c r="SIH53" s="27"/>
      <c r="SII53" s="27"/>
      <c r="SIJ53" s="27"/>
      <c r="SIK53" s="27"/>
      <c r="SIL53" s="27"/>
      <c r="SIM53" s="27"/>
      <c r="SIN53" s="27"/>
      <c r="SIO53" s="27"/>
      <c r="SIP53" s="27"/>
      <c r="SIQ53" s="27"/>
      <c r="SIR53" s="27"/>
      <c r="SIS53" s="27"/>
      <c r="SIT53" s="27"/>
      <c r="SIU53" s="27"/>
      <c r="SIV53" s="27"/>
      <c r="SIW53" s="27"/>
      <c r="SIX53" s="27"/>
      <c r="SIY53" s="27"/>
      <c r="SIZ53" s="27"/>
      <c r="SJA53" s="27"/>
      <c r="SJB53" s="27"/>
      <c r="SJC53" s="27"/>
      <c r="SJD53" s="27"/>
      <c r="SJE53" s="27"/>
      <c r="SJF53" s="27"/>
      <c r="SJG53" s="27"/>
      <c r="SJH53" s="27"/>
      <c r="SJI53" s="27"/>
      <c r="SJJ53" s="27"/>
      <c r="SJK53" s="27"/>
      <c r="SJL53" s="27"/>
      <c r="SJM53" s="27"/>
      <c r="SJN53" s="27"/>
      <c r="SJO53" s="27"/>
      <c r="SJP53" s="27"/>
      <c r="SJQ53" s="27"/>
      <c r="SJR53" s="27"/>
      <c r="SJS53" s="27"/>
      <c r="SJT53" s="27"/>
      <c r="SJU53" s="27"/>
      <c r="SJV53" s="27"/>
      <c r="SJW53" s="27"/>
      <c r="SJX53" s="27"/>
      <c r="SJY53" s="27"/>
      <c r="SJZ53" s="27"/>
      <c r="SKA53" s="27"/>
      <c r="SKB53" s="27"/>
      <c r="SKC53" s="27"/>
      <c r="SKD53" s="27"/>
      <c r="SKE53" s="27"/>
      <c r="SKF53" s="27"/>
      <c r="SKG53" s="27"/>
      <c r="SKH53" s="27"/>
      <c r="SKI53" s="27"/>
      <c r="SKJ53" s="27"/>
      <c r="SKK53" s="27"/>
      <c r="SKL53" s="27"/>
      <c r="SKM53" s="27"/>
      <c r="SKN53" s="27"/>
      <c r="SKO53" s="27"/>
      <c r="SKP53" s="27"/>
      <c r="SKQ53" s="27"/>
      <c r="SKR53" s="27"/>
      <c r="SKS53" s="27"/>
      <c r="SKT53" s="27"/>
      <c r="SKU53" s="27"/>
      <c r="SKV53" s="27"/>
      <c r="SKW53" s="27"/>
      <c r="SKX53" s="27"/>
      <c r="SKY53" s="27"/>
      <c r="SKZ53" s="27"/>
      <c r="SLA53" s="27"/>
      <c r="SLB53" s="27"/>
      <c r="SLC53" s="27"/>
      <c r="SLD53" s="27"/>
      <c r="SLE53" s="27"/>
      <c r="SLF53" s="27"/>
      <c r="SLG53" s="27"/>
      <c r="SLH53" s="27"/>
      <c r="SLI53" s="27"/>
      <c r="SLJ53" s="27"/>
      <c r="SLK53" s="27"/>
      <c r="SLL53" s="27"/>
      <c r="SLM53" s="27"/>
      <c r="SLN53" s="27"/>
      <c r="SLO53" s="27"/>
      <c r="SLP53" s="27"/>
      <c r="SLQ53" s="27"/>
      <c r="SLR53" s="27"/>
      <c r="SLS53" s="27"/>
      <c r="SLT53" s="27"/>
      <c r="SLU53" s="27"/>
      <c r="SLV53" s="27"/>
      <c r="SLW53" s="27"/>
      <c r="SLX53" s="27"/>
      <c r="SLY53" s="27"/>
      <c r="SLZ53" s="27"/>
      <c r="SMA53" s="27"/>
      <c r="SMB53" s="27"/>
      <c r="SMC53" s="27"/>
      <c r="SMD53" s="27"/>
      <c r="SME53" s="27"/>
      <c r="SMF53" s="27"/>
      <c r="SMG53" s="27"/>
      <c r="SMH53" s="27"/>
      <c r="SMI53" s="27"/>
      <c r="SMJ53" s="27"/>
      <c r="SMK53" s="27"/>
      <c r="SML53" s="27"/>
      <c r="SMM53" s="27"/>
      <c r="SMN53" s="27"/>
      <c r="SMO53" s="27"/>
      <c r="SMP53" s="27"/>
      <c r="SMQ53" s="27"/>
      <c r="SMR53" s="27"/>
      <c r="SMS53" s="27"/>
      <c r="SMT53" s="27"/>
      <c r="SMU53" s="27"/>
      <c r="SMV53" s="27"/>
      <c r="SMW53" s="27"/>
      <c r="SMX53" s="27"/>
      <c r="SMY53" s="27"/>
      <c r="SMZ53" s="27"/>
      <c r="SNA53" s="27"/>
      <c r="SNB53" s="27"/>
      <c r="SNC53" s="27"/>
      <c r="SND53" s="27"/>
      <c r="SNE53" s="27"/>
      <c r="SNF53" s="27"/>
      <c r="SNG53" s="27"/>
      <c r="SNH53" s="27"/>
      <c r="SNI53" s="27"/>
      <c r="SNJ53" s="27"/>
      <c r="SNK53" s="27"/>
      <c r="SNL53" s="27"/>
      <c r="SNM53" s="27"/>
      <c r="SNN53" s="27"/>
      <c r="SNO53" s="27"/>
      <c r="SNP53" s="27"/>
      <c r="SNQ53" s="27"/>
      <c r="SNR53" s="27"/>
      <c r="SNS53" s="27"/>
      <c r="SNT53" s="27"/>
      <c r="SNU53" s="27"/>
      <c r="SNV53" s="27"/>
      <c r="SNW53" s="27"/>
      <c r="SNX53" s="27"/>
      <c r="SNY53" s="27"/>
      <c r="SNZ53" s="27"/>
      <c r="SOA53" s="27"/>
      <c r="SOB53" s="27"/>
      <c r="SOC53" s="27"/>
      <c r="SOD53" s="27"/>
      <c r="SOE53" s="27"/>
      <c r="SOF53" s="27"/>
      <c r="SOG53" s="27"/>
      <c r="SOH53" s="27"/>
      <c r="SOI53" s="27"/>
      <c r="SOJ53" s="27"/>
      <c r="SOK53" s="27"/>
      <c r="SOL53" s="27"/>
      <c r="SOM53" s="27"/>
      <c r="SON53" s="27"/>
      <c r="SOO53" s="27"/>
      <c r="SOP53" s="27"/>
      <c r="SOQ53" s="27"/>
      <c r="SOR53" s="27"/>
      <c r="SOS53" s="27"/>
      <c r="SOT53" s="27"/>
      <c r="SOU53" s="27"/>
      <c r="SOV53" s="27"/>
      <c r="SOW53" s="27"/>
      <c r="SOX53" s="27"/>
      <c r="SOY53" s="27"/>
      <c r="SOZ53" s="27"/>
      <c r="SPA53" s="27"/>
      <c r="SPB53" s="27"/>
      <c r="SPC53" s="27"/>
      <c r="SPD53" s="27"/>
      <c r="SPE53" s="27"/>
      <c r="SPF53" s="27"/>
      <c r="SPG53" s="27"/>
      <c r="SPH53" s="27"/>
      <c r="SPI53" s="27"/>
      <c r="SPJ53" s="27"/>
      <c r="SPK53" s="27"/>
      <c r="SPL53" s="27"/>
      <c r="SPM53" s="27"/>
      <c r="SPN53" s="27"/>
      <c r="SPO53" s="27"/>
      <c r="SPP53" s="27"/>
      <c r="SPQ53" s="27"/>
      <c r="SPR53" s="27"/>
      <c r="SPS53" s="27"/>
      <c r="SPT53" s="27"/>
      <c r="SPU53" s="27"/>
      <c r="SPV53" s="27"/>
      <c r="SPW53" s="27"/>
      <c r="SPX53" s="27"/>
      <c r="SPY53" s="27"/>
      <c r="SPZ53" s="27"/>
      <c r="SQA53" s="27"/>
      <c r="SQB53" s="27"/>
      <c r="SQC53" s="27"/>
      <c r="SQD53" s="27"/>
      <c r="SQE53" s="27"/>
      <c r="SQF53" s="27"/>
      <c r="SQG53" s="27"/>
      <c r="SQH53" s="27"/>
      <c r="SQI53" s="27"/>
      <c r="SQJ53" s="27"/>
      <c r="SQK53" s="27"/>
      <c r="SQL53" s="27"/>
      <c r="SQM53" s="27"/>
      <c r="SQN53" s="27"/>
      <c r="SQO53" s="27"/>
      <c r="SQP53" s="27"/>
      <c r="SQQ53" s="27"/>
      <c r="SQR53" s="27"/>
      <c r="SQS53" s="27"/>
      <c r="SQT53" s="27"/>
      <c r="SQU53" s="27"/>
      <c r="SQV53" s="27"/>
      <c r="SQW53" s="27"/>
      <c r="SQX53" s="27"/>
      <c r="SQY53" s="27"/>
      <c r="SQZ53" s="27"/>
      <c r="SRA53" s="27"/>
      <c r="SRB53" s="27"/>
      <c r="SRC53" s="27"/>
      <c r="SRD53" s="27"/>
      <c r="SRE53" s="27"/>
      <c r="SRF53" s="27"/>
      <c r="SRG53" s="27"/>
      <c r="SRH53" s="27"/>
      <c r="SRI53" s="27"/>
      <c r="SRJ53" s="27"/>
      <c r="SRK53" s="27"/>
      <c r="SRL53" s="27"/>
      <c r="SRM53" s="27"/>
      <c r="SRN53" s="27"/>
      <c r="SRO53" s="27"/>
      <c r="SRP53" s="27"/>
      <c r="SRQ53" s="27"/>
      <c r="SRR53" s="27"/>
      <c r="SRS53" s="27"/>
      <c r="SRT53" s="27"/>
      <c r="SRU53" s="27"/>
      <c r="SRV53" s="27"/>
      <c r="SRW53" s="27"/>
      <c r="SRX53" s="27"/>
      <c r="SRY53" s="27"/>
      <c r="SRZ53" s="27"/>
      <c r="SSA53" s="27"/>
      <c r="SSB53" s="27"/>
      <c r="SSC53" s="27"/>
      <c r="SSD53" s="27"/>
      <c r="SSE53" s="27"/>
      <c r="SSF53" s="27"/>
      <c r="SSG53" s="27"/>
      <c r="SSH53" s="27"/>
      <c r="SSI53" s="27"/>
      <c r="SSJ53" s="27"/>
      <c r="SSK53" s="27"/>
      <c r="SSL53" s="27"/>
      <c r="SSM53" s="27"/>
      <c r="SSN53" s="27"/>
      <c r="SSO53" s="27"/>
      <c r="SSP53" s="27"/>
      <c r="SSQ53" s="27"/>
      <c r="SSR53" s="27"/>
      <c r="SSS53" s="27"/>
      <c r="SST53" s="27"/>
      <c r="SSU53" s="27"/>
      <c r="SSV53" s="27"/>
      <c r="SSW53" s="27"/>
      <c r="SSX53" s="27"/>
      <c r="SSY53" s="27"/>
      <c r="SSZ53" s="27"/>
      <c r="STA53" s="27"/>
      <c r="STB53" s="27"/>
      <c r="STC53" s="27"/>
      <c r="STD53" s="27"/>
      <c r="STE53" s="27"/>
      <c r="STF53" s="27"/>
      <c r="STG53" s="27"/>
      <c r="STH53" s="27"/>
      <c r="STI53" s="27"/>
      <c r="STJ53" s="27"/>
      <c r="STK53" s="27"/>
      <c r="STL53" s="27"/>
      <c r="STM53" s="27"/>
      <c r="STN53" s="27"/>
      <c r="STO53" s="27"/>
      <c r="STP53" s="27"/>
      <c r="STQ53" s="27"/>
      <c r="STR53" s="27"/>
      <c r="STS53" s="27"/>
      <c r="STT53" s="27"/>
      <c r="STU53" s="27"/>
      <c r="STV53" s="27"/>
      <c r="STW53" s="27"/>
      <c r="STX53" s="27"/>
      <c r="STY53" s="27"/>
      <c r="STZ53" s="27"/>
      <c r="SUA53" s="27"/>
      <c r="SUB53" s="27"/>
      <c r="SUC53" s="27"/>
      <c r="SUD53" s="27"/>
      <c r="SUE53" s="27"/>
      <c r="SUF53" s="27"/>
      <c r="SUG53" s="27"/>
      <c r="SUH53" s="27"/>
      <c r="SUI53" s="27"/>
      <c r="SUJ53" s="27"/>
      <c r="SUK53" s="27"/>
      <c r="SUL53" s="27"/>
      <c r="SUM53" s="27"/>
      <c r="SUN53" s="27"/>
      <c r="SUO53" s="27"/>
      <c r="SUP53" s="27"/>
      <c r="SUQ53" s="27"/>
      <c r="SUR53" s="27"/>
      <c r="SUS53" s="27"/>
      <c r="SUT53" s="27"/>
      <c r="SUU53" s="27"/>
      <c r="SUV53" s="27"/>
      <c r="SUW53" s="27"/>
      <c r="SUX53" s="27"/>
      <c r="SUY53" s="27"/>
      <c r="SUZ53" s="27"/>
      <c r="SVA53" s="27"/>
      <c r="SVB53" s="27"/>
      <c r="SVC53" s="27"/>
      <c r="SVD53" s="27"/>
      <c r="SVE53" s="27"/>
      <c r="SVF53" s="27"/>
      <c r="SVG53" s="27"/>
      <c r="SVH53" s="27"/>
      <c r="SVI53" s="27"/>
      <c r="SVJ53" s="27"/>
      <c r="SVK53" s="27"/>
      <c r="SVL53" s="27"/>
      <c r="SVM53" s="27"/>
      <c r="SVN53" s="27"/>
      <c r="SVO53" s="27"/>
      <c r="SVP53" s="27"/>
      <c r="SVQ53" s="27"/>
      <c r="SVR53" s="27"/>
      <c r="SVS53" s="27"/>
      <c r="SVT53" s="27"/>
      <c r="SVU53" s="27"/>
      <c r="SVV53" s="27"/>
      <c r="SVW53" s="27"/>
      <c r="SVX53" s="27"/>
      <c r="SVY53" s="27"/>
      <c r="SVZ53" s="27"/>
      <c r="SWA53" s="27"/>
      <c r="SWB53" s="27"/>
      <c r="SWC53" s="27"/>
      <c r="SWD53" s="27"/>
      <c r="SWE53" s="27"/>
      <c r="SWF53" s="27"/>
      <c r="SWG53" s="27"/>
      <c r="SWH53" s="27"/>
      <c r="SWI53" s="27"/>
      <c r="SWJ53" s="27"/>
      <c r="SWK53" s="27"/>
      <c r="SWL53" s="27"/>
      <c r="SWM53" s="27"/>
      <c r="SWN53" s="27"/>
      <c r="SWO53" s="27"/>
      <c r="SWP53" s="27"/>
      <c r="SWQ53" s="27"/>
      <c r="SWR53" s="27"/>
      <c r="SWS53" s="27"/>
      <c r="SWT53" s="27"/>
      <c r="SWU53" s="27"/>
      <c r="SWV53" s="27"/>
      <c r="SWW53" s="27"/>
      <c r="SWX53" s="27"/>
      <c r="SWY53" s="27"/>
      <c r="SWZ53" s="27"/>
      <c r="SXA53" s="27"/>
      <c r="SXB53" s="27"/>
      <c r="SXC53" s="27"/>
      <c r="SXD53" s="27"/>
      <c r="SXE53" s="27"/>
      <c r="SXF53" s="27"/>
      <c r="SXG53" s="27"/>
      <c r="SXH53" s="27"/>
      <c r="SXI53" s="27"/>
      <c r="SXJ53" s="27"/>
      <c r="SXK53" s="27"/>
      <c r="SXL53" s="27"/>
      <c r="SXM53" s="27"/>
      <c r="SXN53" s="27"/>
      <c r="SXO53" s="27"/>
      <c r="SXP53" s="27"/>
      <c r="SXQ53" s="27"/>
      <c r="SXR53" s="27"/>
      <c r="SXS53" s="27"/>
      <c r="SXT53" s="27"/>
      <c r="SXU53" s="27"/>
      <c r="SXV53" s="27"/>
      <c r="SXW53" s="27"/>
      <c r="SXX53" s="27"/>
      <c r="SXY53" s="27"/>
      <c r="SXZ53" s="27"/>
      <c r="SYA53" s="27"/>
      <c r="SYB53" s="27"/>
      <c r="SYC53" s="27"/>
      <c r="SYD53" s="27"/>
      <c r="SYE53" s="27"/>
      <c r="SYF53" s="27"/>
      <c r="SYG53" s="27"/>
      <c r="SYH53" s="27"/>
      <c r="SYI53" s="27"/>
      <c r="SYJ53" s="27"/>
      <c r="SYK53" s="27"/>
      <c r="SYL53" s="27"/>
      <c r="SYM53" s="27"/>
      <c r="SYN53" s="27"/>
      <c r="SYO53" s="27"/>
      <c r="SYP53" s="27"/>
      <c r="SYQ53" s="27"/>
      <c r="SYR53" s="27"/>
      <c r="SYS53" s="27"/>
      <c r="SYT53" s="27"/>
      <c r="SYU53" s="27"/>
      <c r="SYV53" s="27"/>
      <c r="SYW53" s="27"/>
      <c r="SYX53" s="27"/>
      <c r="SYY53" s="27"/>
      <c r="SYZ53" s="27"/>
      <c r="SZA53" s="27"/>
      <c r="SZB53" s="27"/>
      <c r="SZC53" s="27"/>
      <c r="SZD53" s="27"/>
      <c r="SZE53" s="27"/>
      <c r="SZF53" s="27"/>
      <c r="SZG53" s="27"/>
      <c r="SZH53" s="27"/>
      <c r="SZI53" s="27"/>
      <c r="SZJ53" s="27"/>
      <c r="SZK53" s="27"/>
      <c r="SZL53" s="27"/>
      <c r="SZM53" s="27"/>
      <c r="SZN53" s="27"/>
      <c r="SZO53" s="27"/>
      <c r="SZP53" s="27"/>
      <c r="SZQ53" s="27"/>
      <c r="SZR53" s="27"/>
      <c r="SZS53" s="27"/>
      <c r="SZT53" s="27"/>
      <c r="SZU53" s="27"/>
      <c r="SZV53" s="27"/>
      <c r="SZW53" s="27"/>
      <c r="SZX53" s="27"/>
      <c r="SZY53" s="27"/>
      <c r="SZZ53" s="27"/>
      <c r="TAA53" s="27"/>
      <c r="TAB53" s="27"/>
      <c r="TAC53" s="27"/>
      <c r="TAD53" s="27"/>
      <c r="TAE53" s="27"/>
      <c r="TAF53" s="27"/>
      <c r="TAG53" s="27"/>
      <c r="TAH53" s="27"/>
      <c r="TAI53" s="27"/>
      <c r="TAJ53" s="27"/>
      <c r="TAK53" s="27"/>
      <c r="TAL53" s="27"/>
      <c r="TAM53" s="27"/>
      <c r="TAN53" s="27"/>
      <c r="TAO53" s="27"/>
      <c r="TAP53" s="27"/>
      <c r="TAQ53" s="27"/>
      <c r="TAR53" s="27"/>
      <c r="TAS53" s="27"/>
      <c r="TAT53" s="27"/>
      <c r="TAU53" s="27"/>
      <c r="TAV53" s="27"/>
      <c r="TAW53" s="27"/>
      <c r="TAX53" s="27"/>
      <c r="TAY53" s="27"/>
      <c r="TAZ53" s="27"/>
      <c r="TBA53" s="27"/>
      <c r="TBB53" s="27"/>
      <c r="TBC53" s="27"/>
      <c r="TBD53" s="27"/>
      <c r="TBE53" s="27"/>
      <c r="TBF53" s="27"/>
      <c r="TBG53" s="27"/>
      <c r="TBH53" s="27"/>
      <c r="TBI53" s="27"/>
      <c r="TBJ53" s="27"/>
      <c r="TBK53" s="27"/>
      <c r="TBL53" s="27"/>
      <c r="TBM53" s="27"/>
      <c r="TBN53" s="27"/>
      <c r="TBO53" s="27"/>
      <c r="TBP53" s="27"/>
      <c r="TBQ53" s="27"/>
      <c r="TBR53" s="27"/>
      <c r="TBS53" s="27"/>
      <c r="TBT53" s="27"/>
      <c r="TBU53" s="27"/>
      <c r="TBV53" s="27"/>
      <c r="TBW53" s="27"/>
      <c r="TBX53" s="27"/>
      <c r="TBY53" s="27"/>
      <c r="TBZ53" s="27"/>
      <c r="TCA53" s="27"/>
      <c r="TCB53" s="27"/>
      <c r="TCC53" s="27"/>
      <c r="TCD53" s="27"/>
      <c r="TCE53" s="27"/>
      <c r="TCF53" s="27"/>
      <c r="TCG53" s="27"/>
      <c r="TCH53" s="27"/>
      <c r="TCI53" s="27"/>
      <c r="TCJ53" s="27"/>
      <c r="TCK53" s="27"/>
      <c r="TCL53" s="27"/>
      <c r="TCM53" s="27"/>
      <c r="TCN53" s="27"/>
      <c r="TCO53" s="27"/>
      <c r="TCP53" s="27"/>
      <c r="TCQ53" s="27"/>
      <c r="TCR53" s="27"/>
      <c r="TCS53" s="27"/>
      <c r="TCT53" s="27"/>
      <c r="TCU53" s="27"/>
      <c r="TCV53" s="27"/>
      <c r="TCW53" s="27"/>
      <c r="TCX53" s="27"/>
      <c r="TCY53" s="27"/>
      <c r="TCZ53" s="27"/>
      <c r="TDA53" s="27"/>
      <c r="TDB53" s="27"/>
      <c r="TDC53" s="27"/>
      <c r="TDD53" s="27"/>
      <c r="TDE53" s="27"/>
      <c r="TDF53" s="27"/>
      <c r="TDG53" s="27"/>
      <c r="TDH53" s="27"/>
      <c r="TDI53" s="27"/>
      <c r="TDJ53" s="27"/>
      <c r="TDK53" s="27"/>
      <c r="TDL53" s="27"/>
      <c r="TDM53" s="27"/>
      <c r="TDN53" s="27"/>
      <c r="TDO53" s="27"/>
      <c r="TDP53" s="27"/>
      <c r="TDQ53" s="27"/>
      <c r="TDR53" s="27"/>
      <c r="TDS53" s="27"/>
      <c r="TDT53" s="27"/>
      <c r="TDU53" s="27"/>
      <c r="TDV53" s="27"/>
      <c r="TDW53" s="27"/>
      <c r="TDX53" s="27"/>
      <c r="TDY53" s="27"/>
      <c r="TDZ53" s="27"/>
      <c r="TEA53" s="27"/>
      <c r="TEB53" s="27"/>
      <c r="TEC53" s="27"/>
      <c r="TED53" s="27"/>
      <c r="TEE53" s="27"/>
      <c r="TEF53" s="27"/>
      <c r="TEG53" s="27"/>
      <c r="TEH53" s="27"/>
      <c r="TEI53" s="27"/>
      <c r="TEJ53" s="27"/>
      <c r="TEK53" s="27"/>
      <c r="TEL53" s="27"/>
      <c r="TEM53" s="27"/>
      <c r="TEN53" s="27"/>
      <c r="TEO53" s="27"/>
      <c r="TEP53" s="27"/>
      <c r="TEQ53" s="27"/>
      <c r="TER53" s="27"/>
      <c r="TES53" s="27"/>
      <c r="TET53" s="27"/>
      <c r="TEU53" s="27"/>
      <c r="TEV53" s="27"/>
      <c r="TEW53" s="27"/>
      <c r="TEX53" s="27"/>
      <c r="TEY53" s="27"/>
      <c r="TEZ53" s="27"/>
      <c r="TFA53" s="27"/>
      <c r="TFB53" s="27"/>
      <c r="TFC53" s="27"/>
      <c r="TFD53" s="27"/>
      <c r="TFE53" s="27"/>
      <c r="TFF53" s="27"/>
      <c r="TFG53" s="27"/>
      <c r="TFH53" s="27"/>
      <c r="TFI53" s="27"/>
      <c r="TFJ53" s="27"/>
      <c r="TFK53" s="27"/>
      <c r="TFL53" s="27"/>
      <c r="TFM53" s="27"/>
      <c r="TFN53" s="27"/>
      <c r="TFO53" s="27"/>
      <c r="TFP53" s="27"/>
      <c r="TFQ53" s="27"/>
      <c r="TFR53" s="27"/>
      <c r="TFS53" s="27"/>
      <c r="TFT53" s="27"/>
      <c r="TFU53" s="27"/>
      <c r="TFV53" s="27"/>
      <c r="TFW53" s="27"/>
      <c r="TFX53" s="27"/>
      <c r="TFY53" s="27"/>
      <c r="TFZ53" s="27"/>
      <c r="TGA53" s="27"/>
      <c r="TGB53" s="27"/>
      <c r="TGC53" s="27"/>
      <c r="TGD53" s="27"/>
      <c r="TGE53" s="27"/>
      <c r="TGF53" s="27"/>
      <c r="TGG53" s="27"/>
      <c r="TGH53" s="27"/>
      <c r="TGI53" s="27"/>
      <c r="TGJ53" s="27"/>
      <c r="TGK53" s="27"/>
      <c r="TGL53" s="27"/>
      <c r="TGM53" s="27"/>
      <c r="TGN53" s="27"/>
      <c r="TGO53" s="27"/>
      <c r="TGP53" s="27"/>
      <c r="TGQ53" s="27"/>
      <c r="TGR53" s="27"/>
      <c r="TGS53" s="27"/>
      <c r="TGT53" s="27"/>
      <c r="TGU53" s="27"/>
      <c r="TGV53" s="27"/>
      <c r="TGW53" s="27"/>
      <c r="TGX53" s="27"/>
      <c r="TGY53" s="27"/>
      <c r="TGZ53" s="27"/>
      <c r="THA53" s="27"/>
      <c r="THB53" s="27"/>
      <c r="THC53" s="27"/>
      <c r="THD53" s="27"/>
      <c r="THE53" s="27"/>
      <c r="THF53" s="27"/>
      <c r="THG53" s="27"/>
      <c r="THH53" s="27"/>
      <c r="THI53" s="27"/>
      <c r="THJ53" s="27"/>
      <c r="THK53" s="27"/>
      <c r="THL53" s="27"/>
      <c r="THM53" s="27"/>
      <c r="THN53" s="27"/>
      <c r="THO53" s="27"/>
      <c r="THP53" s="27"/>
      <c r="THQ53" s="27"/>
      <c r="THR53" s="27"/>
      <c r="THS53" s="27"/>
      <c r="THT53" s="27"/>
      <c r="THU53" s="27"/>
      <c r="THV53" s="27"/>
      <c r="THW53" s="27"/>
      <c r="THX53" s="27"/>
      <c r="THY53" s="27"/>
      <c r="THZ53" s="27"/>
      <c r="TIA53" s="27"/>
      <c r="TIB53" s="27"/>
      <c r="TIC53" s="27"/>
      <c r="TID53" s="27"/>
      <c r="TIE53" s="27"/>
      <c r="TIF53" s="27"/>
      <c r="TIG53" s="27"/>
      <c r="TIH53" s="27"/>
      <c r="TII53" s="27"/>
      <c r="TIJ53" s="27"/>
      <c r="TIK53" s="27"/>
      <c r="TIL53" s="27"/>
      <c r="TIM53" s="27"/>
      <c r="TIN53" s="27"/>
      <c r="TIO53" s="27"/>
      <c r="TIP53" s="27"/>
      <c r="TIQ53" s="27"/>
      <c r="TIR53" s="27"/>
      <c r="TIS53" s="27"/>
      <c r="TIT53" s="27"/>
      <c r="TIU53" s="27"/>
      <c r="TIV53" s="27"/>
      <c r="TIW53" s="27"/>
      <c r="TIX53" s="27"/>
      <c r="TIY53" s="27"/>
      <c r="TIZ53" s="27"/>
      <c r="TJA53" s="27"/>
      <c r="TJB53" s="27"/>
      <c r="TJC53" s="27"/>
      <c r="TJD53" s="27"/>
      <c r="TJE53" s="27"/>
      <c r="TJF53" s="27"/>
      <c r="TJG53" s="27"/>
      <c r="TJH53" s="27"/>
      <c r="TJI53" s="27"/>
      <c r="TJJ53" s="27"/>
      <c r="TJK53" s="27"/>
      <c r="TJL53" s="27"/>
      <c r="TJM53" s="27"/>
      <c r="TJN53" s="27"/>
      <c r="TJO53" s="27"/>
      <c r="TJP53" s="27"/>
      <c r="TJQ53" s="27"/>
      <c r="TJR53" s="27"/>
      <c r="TJS53" s="27"/>
      <c r="TJT53" s="27"/>
      <c r="TJU53" s="27"/>
      <c r="TJV53" s="27"/>
      <c r="TJW53" s="27"/>
      <c r="TJX53" s="27"/>
      <c r="TJY53" s="27"/>
      <c r="TJZ53" s="27"/>
      <c r="TKA53" s="27"/>
      <c r="TKB53" s="27"/>
      <c r="TKC53" s="27"/>
      <c r="TKD53" s="27"/>
      <c r="TKE53" s="27"/>
      <c r="TKF53" s="27"/>
      <c r="TKG53" s="27"/>
      <c r="TKH53" s="27"/>
      <c r="TKI53" s="27"/>
      <c r="TKJ53" s="27"/>
      <c r="TKK53" s="27"/>
      <c r="TKL53" s="27"/>
      <c r="TKM53" s="27"/>
      <c r="TKN53" s="27"/>
      <c r="TKO53" s="27"/>
      <c r="TKP53" s="27"/>
      <c r="TKQ53" s="27"/>
      <c r="TKR53" s="27"/>
      <c r="TKS53" s="27"/>
      <c r="TKT53" s="27"/>
      <c r="TKU53" s="27"/>
      <c r="TKV53" s="27"/>
      <c r="TKW53" s="27"/>
      <c r="TKX53" s="27"/>
      <c r="TKY53" s="27"/>
      <c r="TKZ53" s="27"/>
      <c r="TLA53" s="27"/>
      <c r="TLB53" s="27"/>
      <c r="TLC53" s="27"/>
      <c r="TLD53" s="27"/>
      <c r="TLE53" s="27"/>
      <c r="TLF53" s="27"/>
      <c r="TLG53" s="27"/>
      <c r="TLH53" s="27"/>
      <c r="TLI53" s="27"/>
      <c r="TLJ53" s="27"/>
      <c r="TLK53" s="27"/>
      <c r="TLL53" s="27"/>
      <c r="TLM53" s="27"/>
      <c r="TLN53" s="27"/>
      <c r="TLO53" s="27"/>
      <c r="TLP53" s="27"/>
      <c r="TLQ53" s="27"/>
      <c r="TLR53" s="27"/>
      <c r="TLS53" s="27"/>
      <c r="TLT53" s="27"/>
      <c r="TLU53" s="27"/>
      <c r="TLV53" s="27"/>
      <c r="TLW53" s="27"/>
      <c r="TLX53" s="27"/>
      <c r="TLY53" s="27"/>
      <c r="TLZ53" s="27"/>
      <c r="TMA53" s="27"/>
      <c r="TMB53" s="27"/>
      <c r="TMC53" s="27"/>
      <c r="TMD53" s="27"/>
      <c r="TME53" s="27"/>
      <c r="TMF53" s="27"/>
      <c r="TMG53" s="27"/>
      <c r="TMH53" s="27"/>
      <c r="TMI53" s="27"/>
      <c r="TMJ53" s="27"/>
      <c r="TMK53" s="27"/>
      <c r="TML53" s="27"/>
      <c r="TMM53" s="27"/>
      <c r="TMN53" s="27"/>
      <c r="TMO53" s="27"/>
      <c r="TMP53" s="27"/>
      <c r="TMQ53" s="27"/>
      <c r="TMR53" s="27"/>
      <c r="TMS53" s="27"/>
      <c r="TMT53" s="27"/>
      <c r="TMU53" s="27"/>
      <c r="TMV53" s="27"/>
      <c r="TMW53" s="27"/>
      <c r="TMX53" s="27"/>
      <c r="TMY53" s="27"/>
      <c r="TMZ53" s="27"/>
      <c r="TNA53" s="27"/>
      <c r="TNB53" s="27"/>
      <c r="TNC53" s="27"/>
      <c r="TND53" s="27"/>
      <c r="TNE53" s="27"/>
      <c r="TNF53" s="27"/>
      <c r="TNG53" s="27"/>
      <c r="TNH53" s="27"/>
      <c r="TNI53" s="27"/>
      <c r="TNJ53" s="27"/>
      <c r="TNK53" s="27"/>
      <c r="TNL53" s="27"/>
      <c r="TNM53" s="27"/>
      <c r="TNN53" s="27"/>
      <c r="TNO53" s="27"/>
      <c r="TNP53" s="27"/>
      <c r="TNQ53" s="27"/>
      <c r="TNR53" s="27"/>
      <c r="TNS53" s="27"/>
      <c r="TNT53" s="27"/>
      <c r="TNU53" s="27"/>
      <c r="TNV53" s="27"/>
      <c r="TNW53" s="27"/>
      <c r="TNX53" s="27"/>
      <c r="TNY53" s="27"/>
      <c r="TNZ53" s="27"/>
      <c r="TOA53" s="27"/>
      <c r="TOB53" s="27"/>
      <c r="TOC53" s="27"/>
      <c r="TOD53" s="27"/>
      <c r="TOE53" s="27"/>
      <c r="TOF53" s="27"/>
      <c r="TOG53" s="27"/>
      <c r="TOH53" s="27"/>
      <c r="TOI53" s="27"/>
      <c r="TOJ53" s="27"/>
      <c r="TOK53" s="27"/>
      <c r="TOL53" s="27"/>
      <c r="TOM53" s="27"/>
      <c r="TON53" s="27"/>
      <c r="TOO53" s="27"/>
      <c r="TOP53" s="27"/>
      <c r="TOQ53" s="27"/>
      <c r="TOR53" s="27"/>
      <c r="TOS53" s="27"/>
      <c r="TOT53" s="27"/>
      <c r="TOU53" s="27"/>
      <c r="TOV53" s="27"/>
      <c r="TOW53" s="27"/>
      <c r="TOX53" s="27"/>
      <c r="TOY53" s="27"/>
      <c r="TOZ53" s="27"/>
      <c r="TPA53" s="27"/>
      <c r="TPB53" s="27"/>
      <c r="TPC53" s="27"/>
      <c r="TPD53" s="27"/>
      <c r="TPE53" s="27"/>
      <c r="TPF53" s="27"/>
      <c r="TPG53" s="27"/>
      <c r="TPH53" s="27"/>
      <c r="TPI53" s="27"/>
      <c r="TPJ53" s="27"/>
      <c r="TPK53" s="27"/>
      <c r="TPL53" s="27"/>
      <c r="TPM53" s="27"/>
      <c r="TPN53" s="27"/>
      <c r="TPO53" s="27"/>
      <c r="TPP53" s="27"/>
      <c r="TPQ53" s="27"/>
      <c r="TPR53" s="27"/>
      <c r="TPS53" s="27"/>
      <c r="TPT53" s="27"/>
      <c r="TPU53" s="27"/>
      <c r="TPV53" s="27"/>
      <c r="TPW53" s="27"/>
      <c r="TPX53" s="27"/>
      <c r="TPY53" s="27"/>
      <c r="TPZ53" s="27"/>
      <c r="TQA53" s="27"/>
      <c r="TQB53" s="27"/>
      <c r="TQC53" s="27"/>
      <c r="TQD53" s="27"/>
      <c r="TQE53" s="27"/>
      <c r="TQF53" s="27"/>
      <c r="TQG53" s="27"/>
      <c r="TQH53" s="27"/>
      <c r="TQI53" s="27"/>
      <c r="TQJ53" s="27"/>
      <c r="TQK53" s="27"/>
      <c r="TQL53" s="27"/>
      <c r="TQM53" s="27"/>
      <c r="TQN53" s="27"/>
      <c r="TQO53" s="27"/>
      <c r="TQP53" s="27"/>
      <c r="TQQ53" s="27"/>
      <c r="TQR53" s="27"/>
      <c r="TQS53" s="27"/>
      <c r="TQT53" s="27"/>
      <c r="TQU53" s="27"/>
      <c r="TQV53" s="27"/>
      <c r="TQW53" s="27"/>
      <c r="TQX53" s="27"/>
      <c r="TQY53" s="27"/>
      <c r="TQZ53" s="27"/>
      <c r="TRA53" s="27"/>
      <c r="TRB53" s="27"/>
      <c r="TRC53" s="27"/>
      <c r="TRD53" s="27"/>
      <c r="TRE53" s="27"/>
      <c r="TRF53" s="27"/>
      <c r="TRG53" s="27"/>
      <c r="TRH53" s="27"/>
      <c r="TRI53" s="27"/>
      <c r="TRJ53" s="27"/>
      <c r="TRK53" s="27"/>
      <c r="TRL53" s="27"/>
      <c r="TRM53" s="27"/>
      <c r="TRN53" s="27"/>
      <c r="TRO53" s="27"/>
      <c r="TRP53" s="27"/>
      <c r="TRQ53" s="27"/>
      <c r="TRR53" s="27"/>
      <c r="TRS53" s="27"/>
      <c r="TRT53" s="27"/>
      <c r="TRU53" s="27"/>
      <c r="TRV53" s="27"/>
      <c r="TRW53" s="27"/>
      <c r="TRX53" s="27"/>
      <c r="TRY53" s="27"/>
      <c r="TRZ53" s="27"/>
      <c r="TSA53" s="27"/>
      <c r="TSB53" s="27"/>
      <c r="TSC53" s="27"/>
      <c r="TSD53" s="27"/>
      <c r="TSE53" s="27"/>
      <c r="TSF53" s="27"/>
      <c r="TSG53" s="27"/>
      <c r="TSH53" s="27"/>
      <c r="TSI53" s="27"/>
      <c r="TSJ53" s="27"/>
      <c r="TSK53" s="27"/>
      <c r="TSL53" s="27"/>
      <c r="TSM53" s="27"/>
      <c r="TSN53" s="27"/>
      <c r="TSO53" s="27"/>
      <c r="TSP53" s="27"/>
      <c r="TSQ53" s="27"/>
      <c r="TSR53" s="27"/>
      <c r="TSS53" s="27"/>
      <c r="TST53" s="27"/>
      <c r="TSU53" s="27"/>
      <c r="TSV53" s="27"/>
      <c r="TSW53" s="27"/>
      <c r="TSX53" s="27"/>
      <c r="TSY53" s="27"/>
      <c r="TSZ53" s="27"/>
      <c r="TTA53" s="27"/>
      <c r="TTB53" s="27"/>
      <c r="TTC53" s="27"/>
      <c r="TTD53" s="27"/>
      <c r="TTE53" s="27"/>
      <c r="TTF53" s="27"/>
      <c r="TTG53" s="27"/>
      <c r="TTH53" s="27"/>
      <c r="TTI53" s="27"/>
      <c r="TTJ53" s="27"/>
      <c r="TTK53" s="27"/>
      <c r="TTL53" s="27"/>
      <c r="TTM53" s="27"/>
      <c r="TTN53" s="27"/>
      <c r="TTO53" s="27"/>
      <c r="TTP53" s="27"/>
      <c r="TTQ53" s="27"/>
      <c r="TTR53" s="27"/>
      <c r="TTS53" s="27"/>
      <c r="TTT53" s="27"/>
      <c r="TTU53" s="27"/>
      <c r="TTV53" s="27"/>
      <c r="TTW53" s="27"/>
      <c r="TTX53" s="27"/>
      <c r="TTY53" s="27"/>
      <c r="TTZ53" s="27"/>
      <c r="TUA53" s="27"/>
      <c r="TUB53" s="27"/>
      <c r="TUC53" s="27"/>
      <c r="TUD53" s="27"/>
      <c r="TUE53" s="27"/>
      <c r="TUF53" s="27"/>
      <c r="TUG53" s="27"/>
      <c r="TUH53" s="27"/>
      <c r="TUI53" s="27"/>
      <c r="TUJ53" s="27"/>
      <c r="TUK53" s="27"/>
      <c r="TUL53" s="27"/>
      <c r="TUM53" s="27"/>
      <c r="TUN53" s="27"/>
      <c r="TUO53" s="27"/>
      <c r="TUP53" s="27"/>
      <c r="TUQ53" s="27"/>
      <c r="TUR53" s="27"/>
      <c r="TUS53" s="27"/>
      <c r="TUT53" s="27"/>
      <c r="TUU53" s="27"/>
      <c r="TUV53" s="27"/>
      <c r="TUW53" s="27"/>
      <c r="TUX53" s="27"/>
      <c r="TUY53" s="27"/>
      <c r="TUZ53" s="27"/>
      <c r="TVA53" s="27"/>
      <c r="TVB53" s="27"/>
      <c r="TVC53" s="27"/>
      <c r="TVD53" s="27"/>
      <c r="TVE53" s="27"/>
      <c r="TVF53" s="27"/>
      <c r="TVG53" s="27"/>
      <c r="TVH53" s="27"/>
      <c r="TVI53" s="27"/>
      <c r="TVJ53" s="27"/>
      <c r="TVK53" s="27"/>
      <c r="TVL53" s="27"/>
      <c r="TVM53" s="27"/>
      <c r="TVN53" s="27"/>
      <c r="TVO53" s="27"/>
      <c r="TVP53" s="27"/>
      <c r="TVQ53" s="27"/>
      <c r="TVR53" s="27"/>
      <c r="TVS53" s="27"/>
      <c r="TVT53" s="27"/>
      <c r="TVU53" s="27"/>
      <c r="TVV53" s="27"/>
      <c r="TVW53" s="27"/>
      <c r="TVX53" s="27"/>
      <c r="TVY53" s="27"/>
      <c r="TVZ53" s="27"/>
      <c r="TWA53" s="27"/>
      <c r="TWB53" s="27"/>
      <c r="TWC53" s="27"/>
      <c r="TWD53" s="27"/>
      <c r="TWE53" s="27"/>
      <c r="TWF53" s="27"/>
      <c r="TWG53" s="27"/>
      <c r="TWH53" s="27"/>
      <c r="TWI53" s="27"/>
      <c r="TWJ53" s="27"/>
      <c r="TWK53" s="27"/>
      <c r="TWL53" s="27"/>
      <c r="TWM53" s="27"/>
      <c r="TWN53" s="27"/>
      <c r="TWO53" s="27"/>
      <c r="TWP53" s="27"/>
      <c r="TWQ53" s="27"/>
      <c r="TWR53" s="27"/>
      <c r="TWS53" s="27"/>
      <c r="TWT53" s="27"/>
      <c r="TWU53" s="27"/>
      <c r="TWV53" s="27"/>
      <c r="TWW53" s="27"/>
      <c r="TWX53" s="27"/>
      <c r="TWY53" s="27"/>
      <c r="TWZ53" s="27"/>
      <c r="TXA53" s="27"/>
      <c r="TXB53" s="27"/>
      <c r="TXC53" s="27"/>
      <c r="TXD53" s="27"/>
      <c r="TXE53" s="27"/>
      <c r="TXF53" s="27"/>
      <c r="TXG53" s="27"/>
      <c r="TXH53" s="27"/>
      <c r="TXI53" s="27"/>
      <c r="TXJ53" s="27"/>
      <c r="TXK53" s="27"/>
      <c r="TXL53" s="27"/>
      <c r="TXM53" s="27"/>
      <c r="TXN53" s="27"/>
      <c r="TXO53" s="27"/>
      <c r="TXP53" s="27"/>
      <c r="TXQ53" s="27"/>
      <c r="TXR53" s="27"/>
      <c r="TXS53" s="27"/>
      <c r="TXT53" s="27"/>
      <c r="TXU53" s="27"/>
      <c r="TXV53" s="27"/>
      <c r="TXW53" s="27"/>
      <c r="TXX53" s="27"/>
      <c r="TXY53" s="27"/>
      <c r="TXZ53" s="27"/>
      <c r="TYA53" s="27"/>
      <c r="TYB53" s="27"/>
      <c r="TYC53" s="27"/>
      <c r="TYD53" s="27"/>
      <c r="TYE53" s="27"/>
      <c r="TYF53" s="27"/>
      <c r="TYG53" s="27"/>
      <c r="TYH53" s="27"/>
      <c r="TYI53" s="27"/>
      <c r="TYJ53" s="27"/>
      <c r="TYK53" s="27"/>
      <c r="TYL53" s="27"/>
      <c r="TYM53" s="27"/>
      <c r="TYN53" s="27"/>
      <c r="TYO53" s="27"/>
      <c r="TYP53" s="27"/>
      <c r="TYQ53" s="27"/>
      <c r="TYR53" s="27"/>
      <c r="TYS53" s="27"/>
      <c r="TYT53" s="27"/>
      <c r="TYU53" s="27"/>
      <c r="TYV53" s="27"/>
      <c r="TYW53" s="27"/>
      <c r="TYX53" s="27"/>
      <c r="TYY53" s="27"/>
      <c r="TYZ53" s="27"/>
      <c r="TZA53" s="27"/>
      <c r="TZB53" s="27"/>
      <c r="TZC53" s="27"/>
      <c r="TZD53" s="27"/>
      <c r="TZE53" s="27"/>
      <c r="TZF53" s="27"/>
      <c r="TZG53" s="27"/>
      <c r="TZH53" s="27"/>
      <c r="TZI53" s="27"/>
      <c r="TZJ53" s="27"/>
      <c r="TZK53" s="27"/>
      <c r="TZL53" s="27"/>
      <c r="TZM53" s="27"/>
      <c r="TZN53" s="27"/>
      <c r="TZO53" s="27"/>
      <c r="TZP53" s="27"/>
      <c r="TZQ53" s="27"/>
      <c r="TZR53" s="27"/>
      <c r="TZS53" s="27"/>
      <c r="TZT53" s="27"/>
      <c r="TZU53" s="27"/>
      <c r="TZV53" s="27"/>
      <c r="TZW53" s="27"/>
      <c r="TZX53" s="27"/>
      <c r="TZY53" s="27"/>
      <c r="TZZ53" s="27"/>
      <c r="UAA53" s="27"/>
      <c r="UAB53" s="27"/>
      <c r="UAC53" s="27"/>
      <c r="UAD53" s="27"/>
      <c r="UAE53" s="27"/>
      <c r="UAF53" s="27"/>
      <c r="UAG53" s="27"/>
      <c r="UAH53" s="27"/>
      <c r="UAI53" s="27"/>
      <c r="UAJ53" s="27"/>
      <c r="UAK53" s="27"/>
      <c r="UAL53" s="27"/>
      <c r="UAM53" s="27"/>
      <c r="UAN53" s="27"/>
      <c r="UAO53" s="27"/>
      <c r="UAP53" s="27"/>
      <c r="UAQ53" s="27"/>
      <c r="UAR53" s="27"/>
      <c r="UAS53" s="27"/>
      <c r="UAT53" s="27"/>
      <c r="UAU53" s="27"/>
      <c r="UAV53" s="27"/>
      <c r="UAW53" s="27"/>
      <c r="UAX53" s="27"/>
      <c r="UAY53" s="27"/>
      <c r="UAZ53" s="27"/>
      <c r="UBA53" s="27"/>
      <c r="UBB53" s="27"/>
      <c r="UBC53" s="27"/>
      <c r="UBD53" s="27"/>
      <c r="UBE53" s="27"/>
      <c r="UBF53" s="27"/>
      <c r="UBG53" s="27"/>
      <c r="UBH53" s="27"/>
      <c r="UBI53" s="27"/>
      <c r="UBJ53" s="27"/>
      <c r="UBK53" s="27"/>
      <c r="UBL53" s="27"/>
      <c r="UBM53" s="27"/>
      <c r="UBN53" s="27"/>
      <c r="UBO53" s="27"/>
      <c r="UBP53" s="27"/>
      <c r="UBQ53" s="27"/>
      <c r="UBR53" s="27"/>
      <c r="UBS53" s="27"/>
      <c r="UBT53" s="27"/>
      <c r="UBU53" s="27"/>
      <c r="UBV53" s="27"/>
      <c r="UBW53" s="27"/>
      <c r="UBX53" s="27"/>
      <c r="UBY53" s="27"/>
      <c r="UBZ53" s="27"/>
      <c r="UCA53" s="27"/>
      <c r="UCB53" s="27"/>
      <c r="UCC53" s="27"/>
      <c r="UCD53" s="27"/>
      <c r="UCE53" s="27"/>
      <c r="UCF53" s="27"/>
      <c r="UCG53" s="27"/>
      <c r="UCH53" s="27"/>
      <c r="UCI53" s="27"/>
      <c r="UCJ53" s="27"/>
      <c r="UCK53" s="27"/>
      <c r="UCL53" s="27"/>
      <c r="UCM53" s="27"/>
      <c r="UCN53" s="27"/>
      <c r="UCO53" s="27"/>
      <c r="UCP53" s="27"/>
      <c r="UCQ53" s="27"/>
      <c r="UCR53" s="27"/>
      <c r="UCS53" s="27"/>
      <c r="UCT53" s="27"/>
      <c r="UCU53" s="27"/>
      <c r="UCV53" s="27"/>
      <c r="UCW53" s="27"/>
      <c r="UCX53" s="27"/>
      <c r="UCY53" s="27"/>
      <c r="UCZ53" s="27"/>
      <c r="UDA53" s="27"/>
      <c r="UDB53" s="27"/>
      <c r="UDC53" s="27"/>
      <c r="UDD53" s="27"/>
      <c r="UDE53" s="27"/>
      <c r="UDF53" s="27"/>
      <c r="UDG53" s="27"/>
      <c r="UDH53" s="27"/>
      <c r="UDI53" s="27"/>
      <c r="UDJ53" s="27"/>
      <c r="UDK53" s="27"/>
      <c r="UDL53" s="27"/>
      <c r="UDM53" s="27"/>
      <c r="UDN53" s="27"/>
      <c r="UDO53" s="27"/>
      <c r="UDP53" s="27"/>
      <c r="UDQ53" s="27"/>
      <c r="UDR53" s="27"/>
      <c r="UDS53" s="27"/>
      <c r="UDT53" s="27"/>
      <c r="UDU53" s="27"/>
      <c r="UDV53" s="27"/>
      <c r="UDW53" s="27"/>
      <c r="UDX53" s="27"/>
      <c r="UDY53" s="27"/>
      <c r="UDZ53" s="27"/>
      <c r="UEA53" s="27"/>
      <c r="UEB53" s="27"/>
      <c r="UEC53" s="27"/>
      <c r="UED53" s="27"/>
      <c r="UEE53" s="27"/>
      <c r="UEF53" s="27"/>
      <c r="UEG53" s="27"/>
      <c r="UEH53" s="27"/>
      <c r="UEI53" s="27"/>
      <c r="UEJ53" s="27"/>
      <c r="UEK53" s="27"/>
      <c r="UEL53" s="27"/>
      <c r="UEM53" s="27"/>
      <c r="UEN53" s="27"/>
      <c r="UEO53" s="27"/>
      <c r="UEP53" s="27"/>
      <c r="UEQ53" s="27"/>
      <c r="UER53" s="27"/>
      <c r="UES53" s="27"/>
      <c r="UET53" s="27"/>
      <c r="UEU53" s="27"/>
      <c r="UEV53" s="27"/>
      <c r="UEW53" s="27"/>
      <c r="UEX53" s="27"/>
      <c r="UEY53" s="27"/>
      <c r="UEZ53" s="27"/>
      <c r="UFA53" s="27"/>
      <c r="UFB53" s="27"/>
      <c r="UFC53" s="27"/>
      <c r="UFD53" s="27"/>
      <c r="UFE53" s="27"/>
      <c r="UFF53" s="27"/>
      <c r="UFG53" s="27"/>
      <c r="UFH53" s="27"/>
      <c r="UFI53" s="27"/>
      <c r="UFJ53" s="27"/>
      <c r="UFK53" s="27"/>
      <c r="UFL53" s="27"/>
      <c r="UFM53" s="27"/>
      <c r="UFN53" s="27"/>
      <c r="UFO53" s="27"/>
      <c r="UFP53" s="27"/>
      <c r="UFQ53" s="27"/>
      <c r="UFR53" s="27"/>
      <c r="UFS53" s="27"/>
      <c r="UFT53" s="27"/>
      <c r="UFU53" s="27"/>
      <c r="UFV53" s="27"/>
      <c r="UFW53" s="27"/>
      <c r="UFX53" s="27"/>
      <c r="UFY53" s="27"/>
      <c r="UFZ53" s="27"/>
      <c r="UGA53" s="27"/>
      <c r="UGB53" s="27"/>
      <c r="UGC53" s="27"/>
      <c r="UGD53" s="27"/>
      <c r="UGE53" s="27"/>
      <c r="UGF53" s="27"/>
      <c r="UGG53" s="27"/>
      <c r="UGH53" s="27"/>
      <c r="UGI53" s="27"/>
      <c r="UGJ53" s="27"/>
      <c r="UGK53" s="27"/>
      <c r="UGL53" s="27"/>
      <c r="UGM53" s="27"/>
      <c r="UGN53" s="27"/>
      <c r="UGO53" s="27"/>
      <c r="UGP53" s="27"/>
      <c r="UGQ53" s="27"/>
      <c r="UGR53" s="27"/>
      <c r="UGS53" s="27"/>
      <c r="UGT53" s="27"/>
      <c r="UGU53" s="27"/>
      <c r="UGV53" s="27"/>
      <c r="UGW53" s="27"/>
      <c r="UGX53" s="27"/>
      <c r="UGY53" s="27"/>
      <c r="UGZ53" s="27"/>
      <c r="UHA53" s="27"/>
      <c r="UHB53" s="27"/>
      <c r="UHC53" s="27"/>
      <c r="UHD53" s="27"/>
      <c r="UHE53" s="27"/>
      <c r="UHF53" s="27"/>
      <c r="UHG53" s="27"/>
      <c r="UHH53" s="27"/>
      <c r="UHI53" s="27"/>
      <c r="UHJ53" s="27"/>
      <c r="UHK53" s="27"/>
      <c r="UHL53" s="27"/>
      <c r="UHM53" s="27"/>
      <c r="UHN53" s="27"/>
      <c r="UHO53" s="27"/>
      <c r="UHP53" s="27"/>
      <c r="UHQ53" s="27"/>
      <c r="UHR53" s="27"/>
      <c r="UHS53" s="27"/>
      <c r="UHT53" s="27"/>
      <c r="UHU53" s="27"/>
      <c r="UHV53" s="27"/>
      <c r="UHW53" s="27"/>
      <c r="UHX53" s="27"/>
      <c r="UHY53" s="27"/>
      <c r="UHZ53" s="27"/>
      <c r="UIA53" s="27"/>
      <c r="UIB53" s="27"/>
      <c r="UIC53" s="27"/>
      <c r="UID53" s="27"/>
      <c r="UIE53" s="27"/>
      <c r="UIF53" s="27"/>
      <c r="UIG53" s="27"/>
      <c r="UIH53" s="27"/>
      <c r="UII53" s="27"/>
      <c r="UIJ53" s="27"/>
      <c r="UIK53" s="27"/>
      <c r="UIL53" s="27"/>
      <c r="UIM53" s="27"/>
      <c r="UIN53" s="27"/>
      <c r="UIO53" s="27"/>
      <c r="UIP53" s="27"/>
      <c r="UIQ53" s="27"/>
      <c r="UIR53" s="27"/>
      <c r="UIS53" s="27"/>
      <c r="UIT53" s="27"/>
      <c r="UIU53" s="27"/>
      <c r="UIV53" s="27"/>
      <c r="UIW53" s="27"/>
      <c r="UIX53" s="27"/>
      <c r="UIY53" s="27"/>
      <c r="UIZ53" s="27"/>
      <c r="UJA53" s="27"/>
      <c r="UJB53" s="27"/>
      <c r="UJC53" s="27"/>
      <c r="UJD53" s="27"/>
      <c r="UJE53" s="27"/>
      <c r="UJF53" s="27"/>
      <c r="UJG53" s="27"/>
      <c r="UJH53" s="27"/>
      <c r="UJI53" s="27"/>
      <c r="UJJ53" s="27"/>
      <c r="UJK53" s="27"/>
      <c r="UJL53" s="27"/>
      <c r="UJM53" s="27"/>
      <c r="UJN53" s="27"/>
      <c r="UJO53" s="27"/>
      <c r="UJP53" s="27"/>
      <c r="UJQ53" s="27"/>
      <c r="UJR53" s="27"/>
      <c r="UJS53" s="27"/>
      <c r="UJT53" s="27"/>
      <c r="UJU53" s="27"/>
      <c r="UJV53" s="27"/>
      <c r="UJW53" s="27"/>
      <c r="UJX53" s="27"/>
      <c r="UJY53" s="27"/>
      <c r="UJZ53" s="27"/>
      <c r="UKA53" s="27"/>
      <c r="UKB53" s="27"/>
      <c r="UKC53" s="27"/>
      <c r="UKD53" s="27"/>
      <c r="UKE53" s="27"/>
      <c r="UKF53" s="27"/>
      <c r="UKG53" s="27"/>
      <c r="UKH53" s="27"/>
      <c r="UKI53" s="27"/>
      <c r="UKJ53" s="27"/>
      <c r="UKK53" s="27"/>
      <c r="UKL53" s="27"/>
      <c r="UKM53" s="27"/>
      <c r="UKN53" s="27"/>
      <c r="UKO53" s="27"/>
      <c r="UKP53" s="27"/>
      <c r="UKQ53" s="27"/>
      <c r="UKR53" s="27"/>
      <c r="UKS53" s="27"/>
      <c r="UKT53" s="27"/>
      <c r="UKU53" s="27"/>
      <c r="UKV53" s="27"/>
      <c r="UKW53" s="27"/>
      <c r="UKX53" s="27"/>
      <c r="UKY53" s="27"/>
      <c r="UKZ53" s="27"/>
      <c r="ULA53" s="27"/>
      <c r="ULB53" s="27"/>
      <c r="ULC53" s="27"/>
      <c r="ULD53" s="27"/>
      <c r="ULE53" s="27"/>
      <c r="ULF53" s="27"/>
      <c r="ULG53" s="27"/>
      <c r="ULH53" s="27"/>
      <c r="ULI53" s="27"/>
      <c r="ULJ53" s="27"/>
      <c r="ULK53" s="27"/>
      <c r="ULL53" s="27"/>
      <c r="ULM53" s="27"/>
      <c r="ULN53" s="27"/>
      <c r="ULO53" s="27"/>
      <c r="ULP53" s="27"/>
      <c r="ULQ53" s="27"/>
      <c r="ULR53" s="27"/>
      <c r="ULS53" s="27"/>
      <c r="ULT53" s="27"/>
      <c r="ULU53" s="27"/>
      <c r="ULV53" s="27"/>
      <c r="ULW53" s="27"/>
      <c r="ULX53" s="27"/>
      <c r="ULY53" s="27"/>
      <c r="ULZ53" s="27"/>
      <c r="UMA53" s="27"/>
      <c r="UMB53" s="27"/>
      <c r="UMC53" s="27"/>
      <c r="UMD53" s="27"/>
      <c r="UME53" s="27"/>
      <c r="UMF53" s="27"/>
      <c r="UMG53" s="27"/>
      <c r="UMH53" s="27"/>
      <c r="UMI53" s="27"/>
      <c r="UMJ53" s="27"/>
      <c r="UMK53" s="27"/>
      <c r="UML53" s="27"/>
      <c r="UMM53" s="27"/>
      <c r="UMN53" s="27"/>
      <c r="UMO53" s="27"/>
      <c r="UMP53" s="27"/>
      <c r="UMQ53" s="27"/>
      <c r="UMR53" s="27"/>
      <c r="UMS53" s="27"/>
      <c r="UMT53" s="27"/>
      <c r="UMU53" s="27"/>
      <c r="UMV53" s="27"/>
      <c r="UMW53" s="27"/>
      <c r="UMX53" s="27"/>
      <c r="UMY53" s="27"/>
      <c r="UMZ53" s="27"/>
      <c r="UNA53" s="27"/>
      <c r="UNB53" s="27"/>
      <c r="UNC53" s="27"/>
      <c r="UND53" s="27"/>
      <c r="UNE53" s="27"/>
      <c r="UNF53" s="27"/>
      <c r="UNG53" s="27"/>
      <c r="UNH53" s="27"/>
      <c r="UNI53" s="27"/>
      <c r="UNJ53" s="27"/>
      <c r="UNK53" s="27"/>
      <c r="UNL53" s="27"/>
      <c r="UNM53" s="27"/>
      <c r="UNN53" s="27"/>
      <c r="UNO53" s="27"/>
      <c r="UNP53" s="27"/>
      <c r="UNQ53" s="27"/>
      <c r="UNR53" s="27"/>
      <c r="UNS53" s="27"/>
      <c r="UNT53" s="27"/>
      <c r="UNU53" s="27"/>
      <c r="UNV53" s="27"/>
      <c r="UNW53" s="27"/>
      <c r="UNX53" s="27"/>
      <c r="UNY53" s="27"/>
      <c r="UNZ53" s="27"/>
      <c r="UOA53" s="27"/>
      <c r="UOB53" s="27"/>
      <c r="UOC53" s="27"/>
      <c r="UOD53" s="27"/>
      <c r="UOE53" s="27"/>
      <c r="UOF53" s="27"/>
      <c r="UOG53" s="27"/>
      <c r="UOH53" s="27"/>
      <c r="UOI53" s="27"/>
      <c r="UOJ53" s="27"/>
      <c r="UOK53" s="27"/>
      <c r="UOL53" s="27"/>
      <c r="UOM53" s="27"/>
      <c r="UON53" s="27"/>
      <c r="UOO53" s="27"/>
      <c r="UOP53" s="27"/>
      <c r="UOQ53" s="27"/>
      <c r="UOR53" s="27"/>
      <c r="UOS53" s="27"/>
      <c r="UOT53" s="27"/>
      <c r="UOU53" s="27"/>
      <c r="UOV53" s="27"/>
      <c r="UOW53" s="27"/>
      <c r="UOX53" s="27"/>
      <c r="UOY53" s="27"/>
      <c r="UOZ53" s="27"/>
      <c r="UPA53" s="27"/>
      <c r="UPB53" s="27"/>
      <c r="UPC53" s="27"/>
      <c r="UPD53" s="27"/>
      <c r="UPE53" s="27"/>
      <c r="UPF53" s="27"/>
      <c r="UPG53" s="27"/>
      <c r="UPH53" s="27"/>
      <c r="UPI53" s="27"/>
      <c r="UPJ53" s="27"/>
      <c r="UPK53" s="27"/>
      <c r="UPL53" s="27"/>
      <c r="UPM53" s="27"/>
      <c r="UPN53" s="27"/>
      <c r="UPO53" s="27"/>
      <c r="UPP53" s="27"/>
      <c r="UPQ53" s="27"/>
      <c r="UPR53" s="27"/>
      <c r="UPS53" s="27"/>
      <c r="UPT53" s="27"/>
      <c r="UPU53" s="27"/>
      <c r="UPV53" s="27"/>
      <c r="UPW53" s="27"/>
      <c r="UPX53" s="27"/>
      <c r="UPY53" s="27"/>
      <c r="UPZ53" s="27"/>
      <c r="UQA53" s="27"/>
      <c r="UQB53" s="27"/>
      <c r="UQC53" s="27"/>
      <c r="UQD53" s="27"/>
      <c r="UQE53" s="27"/>
      <c r="UQF53" s="27"/>
      <c r="UQG53" s="27"/>
      <c r="UQH53" s="27"/>
      <c r="UQI53" s="27"/>
      <c r="UQJ53" s="27"/>
      <c r="UQK53" s="27"/>
      <c r="UQL53" s="27"/>
      <c r="UQM53" s="27"/>
      <c r="UQN53" s="27"/>
      <c r="UQO53" s="27"/>
      <c r="UQP53" s="27"/>
      <c r="UQQ53" s="27"/>
      <c r="UQR53" s="27"/>
      <c r="UQS53" s="27"/>
      <c r="UQT53" s="27"/>
      <c r="UQU53" s="27"/>
      <c r="UQV53" s="27"/>
      <c r="UQW53" s="27"/>
      <c r="UQX53" s="27"/>
      <c r="UQY53" s="27"/>
      <c r="UQZ53" s="27"/>
      <c r="URA53" s="27"/>
      <c r="URB53" s="27"/>
      <c r="URC53" s="27"/>
      <c r="URD53" s="27"/>
      <c r="URE53" s="27"/>
      <c r="URF53" s="27"/>
      <c r="URG53" s="27"/>
      <c r="URH53" s="27"/>
      <c r="URI53" s="27"/>
      <c r="URJ53" s="27"/>
      <c r="URK53" s="27"/>
      <c r="URL53" s="27"/>
      <c r="URM53" s="27"/>
      <c r="URN53" s="27"/>
      <c r="URO53" s="27"/>
      <c r="URP53" s="27"/>
      <c r="URQ53" s="27"/>
      <c r="URR53" s="27"/>
      <c r="URS53" s="27"/>
      <c r="URT53" s="27"/>
      <c r="URU53" s="27"/>
      <c r="URV53" s="27"/>
      <c r="URW53" s="27"/>
      <c r="URX53" s="27"/>
      <c r="URY53" s="27"/>
      <c r="URZ53" s="27"/>
      <c r="USA53" s="27"/>
      <c r="USB53" s="27"/>
      <c r="USC53" s="27"/>
      <c r="USD53" s="27"/>
      <c r="USE53" s="27"/>
      <c r="USF53" s="27"/>
      <c r="USG53" s="27"/>
      <c r="USH53" s="27"/>
      <c r="USI53" s="27"/>
      <c r="USJ53" s="27"/>
      <c r="USK53" s="27"/>
      <c r="USL53" s="27"/>
      <c r="USM53" s="27"/>
      <c r="USN53" s="27"/>
      <c r="USO53" s="27"/>
      <c r="USP53" s="27"/>
      <c r="USQ53" s="27"/>
      <c r="USR53" s="27"/>
      <c r="USS53" s="27"/>
      <c r="UST53" s="27"/>
      <c r="USU53" s="27"/>
      <c r="USV53" s="27"/>
      <c r="USW53" s="27"/>
      <c r="USX53" s="27"/>
      <c r="USY53" s="27"/>
      <c r="USZ53" s="27"/>
      <c r="UTA53" s="27"/>
      <c r="UTB53" s="27"/>
      <c r="UTC53" s="27"/>
      <c r="UTD53" s="27"/>
      <c r="UTE53" s="27"/>
      <c r="UTF53" s="27"/>
      <c r="UTG53" s="27"/>
      <c r="UTH53" s="27"/>
      <c r="UTI53" s="27"/>
      <c r="UTJ53" s="27"/>
      <c r="UTK53" s="27"/>
      <c r="UTL53" s="27"/>
      <c r="UTM53" s="27"/>
      <c r="UTN53" s="27"/>
      <c r="UTO53" s="27"/>
      <c r="UTP53" s="27"/>
      <c r="UTQ53" s="27"/>
      <c r="UTR53" s="27"/>
      <c r="UTS53" s="27"/>
      <c r="UTT53" s="27"/>
      <c r="UTU53" s="27"/>
      <c r="UTV53" s="27"/>
      <c r="UTW53" s="27"/>
      <c r="UTX53" s="27"/>
      <c r="UTY53" s="27"/>
      <c r="UTZ53" s="27"/>
      <c r="UUA53" s="27"/>
      <c r="UUB53" s="27"/>
      <c r="UUC53" s="27"/>
      <c r="UUD53" s="27"/>
      <c r="UUE53" s="27"/>
      <c r="UUF53" s="27"/>
      <c r="UUG53" s="27"/>
      <c r="UUH53" s="27"/>
      <c r="UUI53" s="27"/>
      <c r="UUJ53" s="27"/>
      <c r="UUK53" s="27"/>
      <c r="UUL53" s="27"/>
      <c r="UUM53" s="27"/>
      <c r="UUN53" s="27"/>
      <c r="UUO53" s="27"/>
      <c r="UUP53" s="27"/>
      <c r="UUQ53" s="27"/>
      <c r="UUR53" s="27"/>
      <c r="UUS53" s="27"/>
      <c r="UUT53" s="27"/>
      <c r="UUU53" s="27"/>
      <c r="UUV53" s="27"/>
      <c r="UUW53" s="27"/>
      <c r="UUX53" s="27"/>
      <c r="UUY53" s="27"/>
      <c r="UUZ53" s="27"/>
      <c r="UVA53" s="27"/>
      <c r="UVB53" s="27"/>
      <c r="UVC53" s="27"/>
      <c r="UVD53" s="27"/>
      <c r="UVE53" s="27"/>
      <c r="UVF53" s="27"/>
      <c r="UVG53" s="27"/>
      <c r="UVH53" s="27"/>
      <c r="UVI53" s="27"/>
      <c r="UVJ53" s="27"/>
      <c r="UVK53" s="27"/>
      <c r="UVL53" s="27"/>
      <c r="UVM53" s="27"/>
      <c r="UVN53" s="27"/>
      <c r="UVO53" s="27"/>
      <c r="UVP53" s="27"/>
      <c r="UVQ53" s="27"/>
      <c r="UVR53" s="27"/>
      <c r="UVS53" s="27"/>
      <c r="UVT53" s="27"/>
      <c r="UVU53" s="27"/>
      <c r="UVV53" s="27"/>
      <c r="UVW53" s="27"/>
      <c r="UVX53" s="27"/>
      <c r="UVY53" s="27"/>
      <c r="UVZ53" s="27"/>
      <c r="UWA53" s="27"/>
      <c r="UWB53" s="27"/>
      <c r="UWC53" s="27"/>
      <c r="UWD53" s="27"/>
      <c r="UWE53" s="27"/>
      <c r="UWF53" s="27"/>
      <c r="UWG53" s="27"/>
      <c r="UWH53" s="27"/>
      <c r="UWI53" s="27"/>
      <c r="UWJ53" s="27"/>
      <c r="UWK53" s="27"/>
      <c r="UWL53" s="27"/>
      <c r="UWM53" s="27"/>
      <c r="UWN53" s="27"/>
      <c r="UWO53" s="27"/>
      <c r="UWP53" s="27"/>
      <c r="UWQ53" s="27"/>
      <c r="UWR53" s="27"/>
      <c r="UWS53" s="27"/>
      <c r="UWT53" s="27"/>
      <c r="UWU53" s="27"/>
      <c r="UWV53" s="27"/>
      <c r="UWW53" s="27"/>
      <c r="UWX53" s="27"/>
      <c r="UWY53" s="27"/>
      <c r="UWZ53" s="27"/>
      <c r="UXA53" s="27"/>
      <c r="UXB53" s="27"/>
      <c r="UXC53" s="27"/>
      <c r="UXD53" s="27"/>
      <c r="UXE53" s="27"/>
      <c r="UXF53" s="27"/>
      <c r="UXG53" s="27"/>
      <c r="UXH53" s="27"/>
      <c r="UXI53" s="27"/>
      <c r="UXJ53" s="27"/>
      <c r="UXK53" s="27"/>
      <c r="UXL53" s="27"/>
      <c r="UXM53" s="27"/>
      <c r="UXN53" s="27"/>
      <c r="UXO53" s="27"/>
      <c r="UXP53" s="27"/>
      <c r="UXQ53" s="27"/>
      <c r="UXR53" s="27"/>
      <c r="UXS53" s="27"/>
      <c r="UXT53" s="27"/>
      <c r="UXU53" s="27"/>
      <c r="UXV53" s="27"/>
      <c r="UXW53" s="27"/>
      <c r="UXX53" s="27"/>
      <c r="UXY53" s="27"/>
      <c r="UXZ53" s="27"/>
      <c r="UYA53" s="27"/>
      <c r="UYB53" s="27"/>
      <c r="UYC53" s="27"/>
      <c r="UYD53" s="27"/>
      <c r="UYE53" s="27"/>
      <c r="UYF53" s="27"/>
      <c r="UYG53" s="27"/>
      <c r="UYH53" s="27"/>
      <c r="UYI53" s="27"/>
      <c r="UYJ53" s="27"/>
      <c r="UYK53" s="27"/>
      <c r="UYL53" s="27"/>
      <c r="UYM53" s="27"/>
      <c r="UYN53" s="27"/>
      <c r="UYO53" s="27"/>
      <c r="UYP53" s="27"/>
      <c r="UYQ53" s="27"/>
      <c r="UYR53" s="27"/>
      <c r="UYS53" s="27"/>
      <c r="UYT53" s="27"/>
      <c r="UYU53" s="27"/>
      <c r="UYV53" s="27"/>
      <c r="UYW53" s="27"/>
      <c r="UYX53" s="27"/>
      <c r="UYY53" s="27"/>
      <c r="UYZ53" s="27"/>
      <c r="UZA53" s="27"/>
      <c r="UZB53" s="27"/>
      <c r="UZC53" s="27"/>
      <c r="UZD53" s="27"/>
      <c r="UZE53" s="27"/>
      <c r="UZF53" s="27"/>
      <c r="UZG53" s="27"/>
      <c r="UZH53" s="27"/>
      <c r="UZI53" s="27"/>
      <c r="UZJ53" s="27"/>
      <c r="UZK53" s="27"/>
      <c r="UZL53" s="27"/>
      <c r="UZM53" s="27"/>
      <c r="UZN53" s="27"/>
      <c r="UZO53" s="27"/>
      <c r="UZP53" s="27"/>
      <c r="UZQ53" s="27"/>
      <c r="UZR53" s="27"/>
      <c r="UZS53" s="27"/>
      <c r="UZT53" s="27"/>
      <c r="UZU53" s="27"/>
      <c r="UZV53" s="27"/>
      <c r="UZW53" s="27"/>
      <c r="UZX53" s="27"/>
      <c r="UZY53" s="27"/>
      <c r="UZZ53" s="27"/>
      <c r="VAA53" s="27"/>
      <c r="VAB53" s="27"/>
      <c r="VAC53" s="27"/>
      <c r="VAD53" s="27"/>
      <c r="VAE53" s="27"/>
      <c r="VAF53" s="27"/>
      <c r="VAG53" s="27"/>
      <c r="VAH53" s="27"/>
      <c r="VAI53" s="27"/>
      <c r="VAJ53" s="27"/>
      <c r="VAK53" s="27"/>
      <c r="VAL53" s="27"/>
      <c r="VAM53" s="27"/>
      <c r="VAN53" s="27"/>
      <c r="VAO53" s="27"/>
      <c r="VAP53" s="27"/>
      <c r="VAQ53" s="27"/>
      <c r="VAR53" s="27"/>
      <c r="VAS53" s="27"/>
      <c r="VAT53" s="27"/>
      <c r="VAU53" s="27"/>
      <c r="VAV53" s="27"/>
      <c r="VAW53" s="27"/>
      <c r="VAX53" s="27"/>
      <c r="VAY53" s="27"/>
      <c r="VAZ53" s="27"/>
      <c r="VBA53" s="27"/>
      <c r="VBB53" s="27"/>
      <c r="VBC53" s="27"/>
      <c r="VBD53" s="27"/>
      <c r="VBE53" s="27"/>
      <c r="VBF53" s="27"/>
      <c r="VBG53" s="27"/>
      <c r="VBH53" s="27"/>
      <c r="VBI53" s="27"/>
      <c r="VBJ53" s="27"/>
      <c r="VBK53" s="27"/>
      <c r="VBL53" s="27"/>
      <c r="VBM53" s="27"/>
      <c r="VBN53" s="27"/>
      <c r="VBO53" s="27"/>
      <c r="VBP53" s="27"/>
      <c r="VBQ53" s="27"/>
      <c r="VBR53" s="27"/>
      <c r="VBS53" s="27"/>
      <c r="VBT53" s="27"/>
      <c r="VBU53" s="27"/>
      <c r="VBV53" s="27"/>
      <c r="VBW53" s="27"/>
      <c r="VBX53" s="27"/>
      <c r="VBY53" s="27"/>
      <c r="VBZ53" s="27"/>
      <c r="VCA53" s="27"/>
      <c r="VCB53" s="27"/>
      <c r="VCC53" s="27"/>
      <c r="VCD53" s="27"/>
      <c r="VCE53" s="27"/>
      <c r="VCF53" s="27"/>
      <c r="VCG53" s="27"/>
      <c r="VCH53" s="27"/>
      <c r="VCI53" s="27"/>
      <c r="VCJ53" s="27"/>
      <c r="VCK53" s="27"/>
      <c r="VCL53" s="27"/>
      <c r="VCM53" s="27"/>
      <c r="VCN53" s="27"/>
      <c r="VCO53" s="27"/>
      <c r="VCP53" s="27"/>
      <c r="VCQ53" s="27"/>
      <c r="VCR53" s="27"/>
      <c r="VCS53" s="27"/>
      <c r="VCT53" s="27"/>
      <c r="VCU53" s="27"/>
      <c r="VCV53" s="27"/>
      <c r="VCW53" s="27"/>
      <c r="VCX53" s="27"/>
      <c r="VCY53" s="27"/>
      <c r="VCZ53" s="27"/>
      <c r="VDA53" s="27"/>
      <c r="VDB53" s="27"/>
      <c r="VDC53" s="27"/>
      <c r="VDD53" s="27"/>
      <c r="VDE53" s="27"/>
      <c r="VDF53" s="27"/>
      <c r="VDG53" s="27"/>
      <c r="VDH53" s="27"/>
      <c r="VDI53" s="27"/>
      <c r="VDJ53" s="27"/>
      <c r="VDK53" s="27"/>
      <c r="VDL53" s="27"/>
      <c r="VDM53" s="27"/>
      <c r="VDN53" s="27"/>
      <c r="VDO53" s="27"/>
      <c r="VDP53" s="27"/>
      <c r="VDQ53" s="27"/>
      <c r="VDR53" s="27"/>
      <c r="VDS53" s="27"/>
      <c r="VDT53" s="27"/>
      <c r="VDU53" s="27"/>
      <c r="VDV53" s="27"/>
      <c r="VDW53" s="27"/>
      <c r="VDX53" s="27"/>
      <c r="VDY53" s="27"/>
      <c r="VDZ53" s="27"/>
      <c r="VEA53" s="27"/>
      <c r="VEB53" s="27"/>
      <c r="VEC53" s="27"/>
      <c r="VED53" s="27"/>
      <c r="VEE53" s="27"/>
      <c r="VEF53" s="27"/>
      <c r="VEG53" s="27"/>
      <c r="VEH53" s="27"/>
      <c r="VEI53" s="27"/>
      <c r="VEJ53" s="27"/>
      <c r="VEK53" s="27"/>
      <c r="VEL53" s="27"/>
      <c r="VEM53" s="27"/>
      <c r="VEN53" s="27"/>
      <c r="VEO53" s="27"/>
      <c r="VEP53" s="27"/>
      <c r="VEQ53" s="27"/>
      <c r="VER53" s="27"/>
      <c r="VES53" s="27"/>
      <c r="VET53" s="27"/>
      <c r="VEU53" s="27"/>
      <c r="VEV53" s="27"/>
      <c r="VEW53" s="27"/>
      <c r="VEX53" s="27"/>
      <c r="VEY53" s="27"/>
      <c r="VEZ53" s="27"/>
      <c r="VFA53" s="27"/>
      <c r="VFB53" s="27"/>
      <c r="VFC53" s="27"/>
      <c r="VFD53" s="27"/>
      <c r="VFE53" s="27"/>
      <c r="VFF53" s="27"/>
      <c r="VFG53" s="27"/>
      <c r="VFH53" s="27"/>
      <c r="VFI53" s="27"/>
      <c r="VFJ53" s="27"/>
      <c r="VFK53" s="27"/>
      <c r="VFL53" s="27"/>
      <c r="VFM53" s="27"/>
      <c r="VFN53" s="27"/>
      <c r="VFO53" s="27"/>
      <c r="VFP53" s="27"/>
      <c r="VFQ53" s="27"/>
      <c r="VFR53" s="27"/>
      <c r="VFS53" s="27"/>
      <c r="VFT53" s="27"/>
      <c r="VFU53" s="27"/>
      <c r="VFV53" s="27"/>
      <c r="VFW53" s="27"/>
      <c r="VFX53" s="27"/>
      <c r="VFY53" s="27"/>
      <c r="VFZ53" s="27"/>
      <c r="VGA53" s="27"/>
      <c r="VGB53" s="27"/>
      <c r="VGC53" s="27"/>
      <c r="VGD53" s="27"/>
      <c r="VGE53" s="27"/>
      <c r="VGF53" s="27"/>
      <c r="VGG53" s="27"/>
      <c r="VGH53" s="27"/>
      <c r="VGI53" s="27"/>
      <c r="VGJ53" s="27"/>
      <c r="VGK53" s="27"/>
      <c r="VGL53" s="27"/>
      <c r="VGM53" s="27"/>
      <c r="VGN53" s="27"/>
      <c r="VGO53" s="27"/>
      <c r="VGP53" s="27"/>
      <c r="VGQ53" s="27"/>
      <c r="VGR53" s="27"/>
      <c r="VGS53" s="27"/>
      <c r="VGT53" s="27"/>
      <c r="VGU53" s="27"/>
      <c r="VGV53" s="27"/>
      <c r="VGW53" s="27"/>
      <c r="VGX53" s="27"/>
      <c r="VGY53" s="27"/>
      <c r="VGZ53" s="27"/>
      <c r="VHA53" s="27"/>
      <c r="VHB53" s="27"/>
      <c r="VHC53" s="27"/>
      <c r="VHD53" s="27"/>
      <c r="VHE53" s="27"/>
      <c r="VHF53" s="27"/>
      <c r="VHG53" s="27"/>
      <c r="VHH53" s="27"/>
      <c r="VHI53" s="27"/>
      <c r="VHJ53" s="27"/>
      <c r="VHK53" s="27"/>
      <c r="VHL53" s="27"/>
      <c r="VHM53" s="27"/>
      <c r="VHN53" s="27"/>
      <c r="VHO53" s="27"/>
      <c r="VHP53" s="27"/>
      <c r="VHQ53" s="27"/>
      <c r="VHR53" s="27"/>
      <c r="VHS53" s="27"/>
      <c r="VHT53" s="27"/>
      <c r="VHU53" s="27"/>
      <c r="VHV53" s="27"/>
      <c r="VHW53" s="27"/>
      <c r="VHX53" s="27"/>
      <c r="VHY53" s="27"/>
      <c r="VHZ53" s="27"/>
      <c r="VIA53" s="27"/>
      <c r="VIB53" s="27"/>
      <c r="VIC53" s="27"/>
      <c r="VID53" s="27"/>
      <c r="VIE53" s="27"/>
      <c r="VIF53" s="27"/>
      <c r="VIG53" s="27"/>
      <c r="VIH53" s="27"/>
      <c r="VII53" s="27"/>
      <c r="VIJ53" s="27"/>
      <c r="VIK53" s="27"/>
      <c r="VIL53" s="27"/>
      <c r="VIM53" s="27"/>
      <c r="VIN53" s="27"/>
      <c r="VIO53" s="27"/>
      <c r="VIP53" s="27"/>
      <c r="VIQ53" s="27"/>
      <c r="VIR53" s="27"/>
      <c r="VIS53" s="27"/>
      <c r="VIT53" s="27"/>
      <c r="VIU53" s="27"/>
      <c r="VIV53" s="27"/>
      <c r="VIW53" s="27"/>
      <c r="VIX53" s="27"/>
      <c r="VIY53" s="27"/>
      <c r="VIZ53" s="27"/>
      <c r="VJA53" s="27"/>
      <c r="VJB53" s="27"/>
      <c r="VJC53" s="27"/>
      <c r="VJD53" s="27"/>
      <c r="VJE53" s="27"/>
      <c r="VJF53" s="27"/>
      <c r="VJG53" s="27"/>
      <c r="VJH53" s="27"/>
      <c r="VJI53" s="27"/>
      <c r="VJJ53" s="27"/>
      <c r="VJK53" s="27"/>
      <c r="VJL53" s="27"/>
      <c r="VJM53" s="27"/>
      <c r="VJN53" s="27"/>
      <c r="VJO53" s="27"/>
      <c r="VJP53" s="27"/>
      <c r="VJQ53" s="27"/>
      <c r="VJR53" s="27"/>
      <c r="VJS53" s="27"/>
      <c r="VJT53" s="27"/>
      <c r="VJU53" s="27"/>
      <c r="VJV53" s="27"/>
      <c r="VJW53" s="27"/>
      <c r="VJX53" s="27"/>
      <c r="VJY53" s="27"/>
      <c r="VJZ53" s="27"/>
      <c r="VKA53" s="27"/>
      <c r="VKB53" s="27"/>
      <c r="VKC53" s="27"/>
      <c r="VKD53" s="27"/>
      <c r="VKE53" s="27"/>
      <c r="VKF53" s="27"/>
      <c r="VKG53" s="27"/>
      <c r="VKH53" s="27"/>
      <c r="VKI53" s="27"/>
      <c r="VKJ53" s="27"/>
      <c r="VKK53" s="27"/>
      <c r="VKL53" s="27"/>
      <c r="VKM53" s="27"/>
      <c r="VKN53" s="27"/>
      <c r="VKO53" s="27"/>
      <c r="VKP53" s="27"/>
      <c r="VKQ53" s="27"/>
      <c r="VKR53" s="27"/>
      <c r="VKS53" s="27"/>
      <c r="VKT53" s="27"/>
      <c r="VKU53" s="27"/>
      <c r="VKV53" s="27"/>
      <c r="VKW53" s="27"/>
      <c r="VKX53" s="27"/>
      <c r="VKY53" s="27"/>
      <c r="VKZ53" s="27"/>
      <c r="VLA53" s="27"/>
      <c r="VLB53" s="27"/>
      <c r="VLC53" s="27"/>
      <c r="VLD53" s="27"/>
      <c r="VLE53" s="27"/>
      <c r="VLF53" s="27"/>
      <c r="VLG53" s="27"/>
      <c r="VLH53" s="27"/>
      <c r="VLI53" s="27"/>
      <c r="VLJ53" s="27"/>
      <c r="VLK53" s="27"/>
      <c r="VLL53" s="27"/>
      <c r="VLM53" s="27"/>
      <c r="VLN53" s="27"/>
      <c r="VLO53" s="27"/>
      <c r="VLP53" s="27"/>
      <c r="VLQ53" s="27"/>
      <c r="VLR53" s="27"/>
      <c r="VLS53" s="27"/>
      <c r="VLT53" s="27"/>
      <c r="VLU53" s="27"/>
      <c r="VLV53" s="27"/>
      <c r="VLW53" s="27"/>
      <c r="VLX53" s="27"/>
      <c r="VLY53" s="27"/>
      <c r="VLZ53" s="27"/>
      <c r="VMA53" s="27"/>
      <c r="VMB53" s="27"/>
      <c r="VMC53" s="27"/>
      <c r="VMD53" s="27"/>
      <c r="VME53" s="27"/>
      <c r="VMF53" s="27"/>
      <c r="VMG53" s="27"/>
      <c r="VMH53" s="27"/>
      <c r="VMI53" s="27"/>
      <c r="VMJ53" s="27"/>
      <c r="VMK53" s="27"/>
      <c r="VML53" s="27"/>
      <c r="VMM53" s="27"/>
      <c r="VMN53" s="27"/>
      <c r="VMO53" s="27"/>
      <c r="VMP53" s="27"/>
      <c r="VMQ53" s="27"/>
      <c r="VMR53" s="27"/>
      <c r="VMS53" s="27"/>
      <c r="VMT53" s="27"/>
      <c r="VMU53" s="27"/>
      <c r="VMV53" s="27"/>
      <c r="VMW53" s="27"/>
      <c r="VMX53" s="27"/>
      <c r="VMY53" s="27"/>
      <c r="VMZ53" s="27"/>
      <c r="VNA53" s="27"/>
      <c r="VNB53" s="27"/>
      <c r="VNC53" s="27"/>
      <c r="VND53" s="27"/>
      <c r="VNE53" s="27"/>
      <c r="VNF53" s="27"/>
      <c r="VNG53" s="27"/>
      <c r="VNH53" s="27"/>
      <c r="VNI53" s="27"/>
      <c r="VNJ53" s="27"/>
      <c r="VNK53" s="27"/>
      <c r="VNL53" s="27"/>
      <c r="VNM53" s="27"/>
      <c r="VNN53" s="27"/>
      <c r="VNO53" s="27"/>
      <c r="VNP53" s="27"/>
      <c r="VNQ53" s="27"/>
      <c r="VNR53" s="27"/>
      <c r="VNS53" s="27"/>
      <c r="VNT53" s="27"/>
      <c r="VNU53" s="27"/>
      <c r="VNV53" s="27"/>
      <c r="VNW53" s="27"/>
      <c r="VNX53" s="27"/>
      <c r="VNY53" s="27"/>
      <c r="VNZ53" s="27"/>
      <c r="VOA53" s="27"/>
      <c r="VOB53" s="27"/>
      <c r="VOC53" s="27"/>
      <c r="VOD53" s="27"/>
      <c r="VOE53" s="27"/>
      <c r="VOF53" s="27"/>
      <c r="VOG53" s="27"/>
      <c r="VOH53" s="27"/>
      <c r="VOI53" s="27"/>
      <c r="VOJ53" s="27"/>
      <c r="VOK53" s="27"/>
      <c r="VOL53" s="27"/>
      <c r="VOM53" s="27"/>
      <c r="VON53" s="27"/>
      <c r="VOO53" s="27"/>
      <c r="VOP53" s="27"/>
      <c r="VOQ53" s="27"/>
      <c r="VOR53" s="27"/>
      <c r="VOS53" s="27"/>
      <c r="VOT53" s="27"/>
      <c r="VOU53" s="27"/>
      <c r="VOV53" s="27"/>
      <c r="VOW53" s="27"/>
      <c r="VOX53" s="27"/>
      <c r="VOY53" s="27"/>
      <c r="VOZ53" s="27"/>
      <c r="VPA53" s="27"/>
      <c r="VPB53" s="27"/>
      <c r="VPC53" s="27"/>
      <c r="VPD53" s="27"/>
      <c r="VPE53" s="27"/>
      <c r="VPF53" s="27"/>
      <c r="VPG53" s="27"/>
      <c r="VPH53" s="27"/>
      <c r="VPI53" s="27"/>
      <c r="VPJ53" s="27"/>
      <c r="VPK53" s="27"/>
      <c r="VPL53" s="27"/>
      <c r="VPM53" s="27"/>
      <c r="VPN53" s="27"/>
      <c r="VPO53" s="27"/>
      <c r="VPP53" s="27"/>
      <c r="VPQ53" s="27"/>
      <c r="VPR53" s="27"/>
      <c r="VPS53" s="27"/>
      <c r="VPT53" s="27"/>
      <c r="VPU53" s="27"/>
      <c r="VPV53" s="27"/>
      <c r="VPW53" s="27"/>
      <c r="VPX53" s="27"/>
      <c r="VPY53" s="27"/>
      <c r="VPZ53" s="27"/>
      <c r="VQA53" s="27"/>
      <c r="VQB53" s="27"/>
      <c r="VQC53" s="27"/>
      <c r="VQD53" s="27"/>
      <c r="VQE53" s="27"/>
      <c r="VQF53" s="27"/>
      <c r="VQG53" s="27"/>
      <c r="VQH53" s="27"/>
      <c r="VQI53" s="27"/>
      <c r="VQJ53" s="27"/>
      <c r="VQK53" s="27"/>
      <c r="VQL53" s="27"/>
      <c r="VQM53" s="27"/>
      <c r="VQN53" s="27"/>
      <c r="VQO53" s="27"/>
      <c r="VQP53" s="27"/>
      <c r="VQQ53" s="27"/>
      <c r="VQR53" s="27"/>
      <c r="VQS53" s="27"/>
      <c r="VQT53" s="27"/>
      <c r="VQU53" s="27"/>
      <c r="VQV53" s="27"/>
      <c r="VQW53" s="27"/>
      <c r="VQX53" s="27"/>
      <c r="VQY53" s="27"/>
      <c r="VQZ53" s="27"/>
      <c r="VRA53" s="27"/>
      <c r="VRB53" s="27"/>
      <c r="VRC53" s="27"/>
      <c r="VRD53" s="27"/>
      <c r="VRE53" s="27"/>
      <c r="VRF53" s="27"/>
      <c r="VRG53" s="27"/>
      <c r="VRH53" s="27"/>
      <c r="VRI53" s="27"/>
      <c r="VRJ53" s="27"/>
      <c r="VRK53" s="27"/>
      <c r="VRL53" s="27"/>
      <c r="VRM53" s="27"/>
      <c r="VRN53" s="27"/>
      <c r="VRO53" s="27"/>
      <c r="VRP53" s="27"/>
      <c r="VRQ53" s="27"/>
      <c r="VRR53" s="27"/>
      <c r="VRS53" s="27"/>
      <c r="VRT53" s="27"/>
      <c r="VRU53" s="27"/>
      <c r="VRV53" s="27"/>
      <c r="VRW53" s="27"/>
      <c r="VRX53" s="27"/>
      <c r="VRY53" s="27"/>
      <c r="VRZ53" s="27"/>
      <c r="VSA53" s="27"/>
      <c r="VSB53" s="27"/>
      <c r="VSC53" s="27"/>
      <c r="VSD53" s="27"/>
      <c r="VSE53" s="27"/>
      <c r="VSF53" s="27"/>
      <c r="VSG53" s="27"/>
      <c r="VSH53" s="27"/>
      <c r="VSI53" s="27"/>
      <c r="VSJ53" s="27"/>
      <c r="VSK53" s="27"/>
      <c r="VSL53" s="27"/>
      <c r="VSM53" s="27"/>
      <c r="VSN53" s="27"/>
      <c r="VSO53" s="27"/>
      <c r="VSP53" s="27"/>
      <c r="VSQ53" s="27"/>
      <c r="VSR53" s="27"/>
      <c r="VSS53" s="27"/>
      <c r="VST53" s="27"/>
      <c r="VSU53" s="27"/>
      <c r="VSV53" s="27"/>
      <c r="VSW53" s="27"/>
      <c r="VSX53" s="27"/>
      <c r="VSY53" s="27"/>
      <c r="VSZ53" s="27"/>
      <c r="VTA53" s="27"/>
      <c r="VTB53" s="27"/>
      <c r="VTC53" s="27"/>
      <c r="VTD53" s="27"/>
      <c r="VTE53" s="27"/>
      <c r="VTF53" s="27"/>
      <c r="VTG53" s="27"/>
      <c r="VTH53" s="27"/>
      <c r="VTI53" s="27"/>
      <c r="VTJ53" s="27"/>
      <c r="VTK53" s="27"/>
      <c r="VTL53" s="27"/>
      <c r="VTM53" s="27"/>
      <c r="VTN53" s="27"/>
      <c r="VTO53" s="27"/>
      <c r="VTP53" s="27"/>
      <c r="VTQ53" s="27"/>
      <c r="VTR53" s="27"/>
      <c r="VTS53" s="27"/>
      <c r="VTT53" s="27"/>
      <c r="VTU53" s="27"/>
      <c r="VTV53" s="27"/>
      <c r="VTW53" s="27"/>
      <c r="VTX53" s="27"/>
      <c r="VTY53" s="27"/>
      <c r="VTZ53" s="27"/>
      <c r="VUA53" s="27"/>
      <c r="VUB53" s="27"/>
      <c r="VUC53" s="27"/>
      <c r="VUD53" s="27"/>
      <c r="VUE53" s="27"/>
      <c r="VUF53" s="27"/>
      <c r="VUG53" s="27"/>
      <c r="VUH53" s="27"/>
      <c r="VUI53" s="27"/>
      <c r="VUJ53" s="27"/>
      <c r="VUK53" s="27"/>
      <c r="VUL53" s="27"/>
      <c r="VUM53" s="27"/>
      <c r="VUN53" s="27"/>
      <c r="VUO53" s="27"/>
      <c r="VUP53" s="27"/>
      <c r="VUQ53" s="27"/>
      <c r="VUR53" s="27"/>
      <c r="VUS53" s="27"/>
      <c r="VUT53" s="27"/>
      <c r="VUU53" s="27"/>
      <c r="VUV53" s="27"/>
      <c r="VUW53" s="27"/>
      <c r="VUX53" s="27"/>
      <c r="VUY53" s="27"/>
      <c r="VUZ53" s="27"/>
      <c r="VVA53" s="27"/>
      <c r="VVB53" s="27"/>
      <c r="VVC53" s="27"/>
      <c r="VVD53" s="27"/>
      <c r="VVE53" s="27"/>
      <c r="VVF53" s="27"/>
      <c r="VVG53" s="27"/>
      <c r="VVH53" s="27"/>
      <c r="VVI53" s="27"/>
      <c r="VVJ53" s="27"/>
      <c r="VVK53" s="27"/>
      <c r="VVL53" s="27"/>
      <c r="VVM53" s="27"/>
      <c r="VVN53" s="27"/>
      <c r="VVO53" s="27"/>
      <c r="VVP53" s="27"/>
      <c r="VVQ53" s="27"/>
      <c r="VVR53" s="27"/>
      <c r="VVS53" s="27"/>
      <c r="VVT53" s="27"/>
      <c r="VVU53" s="27"/>
      <c r="VVV53" s="27"/>
      <c r="VVW53" s="27"/>
      <c r="VVX53" s="27"/>
      <c r="VVY53" s="27"/>
      <c r="VVZ53" s="27"/>
      <c r="VWA53" s="27"/>
      <c r="VWB53" s="27"/>
      <c r="VWC53" s="27"/>
      <c r="VWD53" s="27"/>
      <c r="VWE53" s="27"/>
      <c r="VWF53" s="27"/>
      <c r="VWG53" s="27"/>
      <c r="VWH53" s="27"/>
      <c r="VWI53" s="27"/>
      <c r="VWJ53" s="27"/>
      <c r="VWK53" s="27"/>
      <c r="VWL53" s="27"/>
      <c r="VWM53" s="27"/>
      <c r="VWN53" s="27"/>
      <c r="VWO53" s="27"/>
      <c r="VWP53" s="27"/>
      <c r="VWQ53" s="27"/>
      <c r="VWR53" s="27"/>
      <c r="VWS53" s="27"/>
      <c r="VWT53" s="27"/>
      <c r="VWU53" s="27"/>
      <c r="VWV53" s="27"/>
      <c r="VWW53" s="27"/>
      <c r="VWX53" s="27"/>
      <c r="VWY53" s="27"/>
      <c r="VWZ53" s="27"/>
      <c r="VXA53" s="27"/>
      <c r="VXB53" s="27"/>
      <c r="VXC53" s="27"/>
      <c r="VXD53" s="27"/>
      <c r="VXE53" s="27"/>
      <c r="VXF53" s="27"/>
      <c r="VXG53" s="27"/>
      <c r="VXH53" s="27"/>
      <c r="VXI53" s="27"/>
      <c r="VXJ53" s="27"/>
      <c r="VXK53" s="27"/>
      <c r="VXL53" s="27"/>
      <c r="VXM53" s="27"/>
      <c r="VXN53" s="27"/>
      <c r="VXO53" s="27"/>
      <c r="VXP53" s="27"/>
      <c r="VXQ53" s="27"/>
      <c r="VXR53" s="27"/>
      <c r="VXS53" s="27"/>
      <c r="VXT53" s="27"/>
      <c r="VXU53" s="27"/>
      <c r="VXV53" s="27"/>
      <c r="VXW53" s="27"/>
      <c r="VXX53" s="27"/>
      <c r="VXY53" s="27"/>
      <c r="VXZ53" s="27"/>
      <c r="VYA53" s="27"/>
      <c r="VYB53" s="27"/>
      <c r="VYC53" s="27"/>
      <c r="VYD53" s="27"/>
      <c r="VYE53" s="27"/>
      <c r="VYF53" s="27"/>
      <c r="VYG53" s="27"/>
      <c r="VYH53" s="27"/>
      <c r="VYI53" s="27"/>
      <c r="VYJ53" s="27"/>
      <c r="VYK53" s="27"/>
      <c r="VYL53" s="27"/>
      <c r="VYM53" s="27"/>
      <c r="VYN53" s="27"/>
      <c r="VYO53" s="27"/>
      <c r="VYP53" s="27"/>
      <c r="VYQ53" s="27"/>
      <c r="VYR53" s="27"/>
      <c r="VYS53" s="27"/>
      <c r="VYT53" s="27"/>
      <c r="VYU53" s="27"/>
      <c r="VYV53" s="27"/>
      <c r="VYW53" s="27"/>
      <c r="VYX53" s="27"/>
      <c r="VYY53" s="27"/>
      <c r="VYZ53" s="27"/>
      <c r="VZA53" s="27"/>
      <c r="VZB53" s="27"/>
      <c r="VZC53" s="27"/>
      <c r="VZD53" s="27"/>
      <c r="VZE53" s="27"/>
      <c r="VZF53" s="27"/>
      <c r="VZG53" s="27"/>
      <c r="VZH53" s="27"/>
      <c r="VZI53" s="27"/>
      <c r="VZJ53" s="27"/>
      <c r="VZK53" s="27"/>
      <c r="VZL53" s="27"/>
      <c r="VZM53" s="27"/>
      <c r="VZN53" s="27"/>
      <c r="VZO53" s="27"/>
      <c r="VZP53" s="27"/>
      <c r="VZQ53" s="27"/>
      <c r="VZR53" s="27"/>
      <c r="VZS53" s="27"/>
      <c r="VZT53" s="27"/>
      <c r="VZU53" s="27"/>
      <c r="VZV53" s="27"/>
      <c r="VZW53" s="27"/>
      <c r="VZX53" s="27"/>
      <c r="VZY53" s="27"/>
      <c r="VZZ53" s="27"/>
      <c r="WAA53" s="27"/>
      <c r="WAB53" s="27"/>
      <c r="WAC53" s="27"/>
      <c r="WAD53" s="27"/>
      <c r="WAE53" s="27"/>
      <c r="WAF53" s="27"/>
      <c r="WAG53" s="27"/>
      <c r="WAH53" s="27"/>
      <c r="WAI53" s="27"/>
      <c r="WAJ53" s="27"/>
      <c r="WAK53" s="27"/>
      <c r="WAL53" s="27"/>
      <c r="WAM53" s="27"/>
      <c r="WAN53" s="27"/>
      <c r="WAO53" s="27"/>
      <c r="WAP53" s="27"/>
      <c r="WAQ53" s="27"/>
      <c r="WAR53" s="27"/>
      <c r="WAS53" s="27"/>
      <c r="WAT53" s="27"/>
      <c r="WAU53" s="27"/>
      <c r="WAV53" s="27"/>
      <c r="WAW53" s="27"/>
      <c r="WAX53" s="27"/>
      <c r="WAY53" s="27"/>
      <c r="WAZ53" s="27"/>
      <c r="WBA53" s="27"/>
      <c r="WBB53" s="27"/>
      <c r="WBC53" s="27"/>
      <c r="WBD53" s="27"/>
      <c r="WBE53" s="27"/>
      <c r="WBF53" s="27"/>
      <c r="WBG53" s="27"/>
      <c r="WBH53" s="27"/>
      <c r="WBI53" s="27"/>
      <c r="WBJ53" s="27"/>
      <c r="WBK53" s="27"/>
      <c r="WBL53" s="27"/>
      <c r="WBM53" s="27"/>
      <c r="WBN53" s="27"/>
      <c r="WBO53" s="27"/>
      <c r="WBP53" s="27"/>
      <c r="WBQ53" s="27"/>
      <c r="WBR53" s="27"/>
      <c r="WBS53" s="27"/>
      <c r="WBT53" s="27"/>
      <c r="WBU53" s="27"/>
      <c r="WBV53" s="27"/>
      <c r="WBW53" s="27"/>
      <c r="WBX53" s="27"/>
      <c r="WBY53" s="27"/>
      <c r="WBZ53" s="27"/>
      <c r="WCA53" s="27"/>
      <c r="WCB53" s="27"/>
      <c r="WCC53" s="27"/>
      <c r="WCD53" s="27"/>
      <c r="WCE53" s="27"/>
      <c r="WCF53" s="27"/>
      <c r="WCG53" s="27"/>
      <c r="WCH53" s="27"/>
      <c r="WCI53" s="27"/>
      <c r="WCJ53" s="27"/>
      <c r="WCK53" s="27"/>
      <c r="WCL53" s="27"/>
      <c r="WCM53" s="27"/>
      <c r="WCN53" s="27"/>
      <c r="WCO53" s="27"/>
      <c r="WCP53" s="27"/>
      <c r="WCQ53" s="27"/>
      <c r="WCR53" s="27"/>
      <c r="WCS53" s="27"/>
      <c r="WCT53" s="27"/>
      <c r="WCU53" s="27"/>
      <c r="WCV53" s="27"/>
      <c r="WCW53" s="27"/>
      <c r="WCX53" s="27"/>
      <c r="WCY53" s="27"/>
      <c r="WCZ53" s="27"/>
      <c r="WDA53" s="27"/>
      <c r="WDB53" s="27"/>
      <c r="WDC53" s="27"/>
      <c r="WDD53" s="27"/>
      <c r="WDE53" s="27"/>
      <c r="WDF53" s="27"/>
      <c r="WDG53" s="27"/>
      <c r="WDH53" s="27"/>
      <c r="WDI53" s="27"/>
      <c r="WDJ53" s="27"/>
      <c r="WDK53" s="27"/>
      <c r="WDL53" s="27"/>
      <c r="WDM53" s="27"/>
      <c r="WDN53" s="27"/>
      <c r="WDO53" s="27"/>
      <c r="WDP53" s="27"/>
      <c r="WDQ53" s="27"/>
      <c r="WDR53" s="27"/>
      <c r="WDS53" s="27"/>
      <c r="WDT53" s="27"/>
      <c r="WDU53" s="27"/>
      <c r="WDV53" s="27"/>
      <c r="WDW53" s="27"/>
      <c r="WDX53" s="27"/>
      <c r="WDY53" s="27"/>
      <c r="WDZ53" s="27"/>
      <c r="WEA53" s="27"/>
      <c r="WEB53" s="27"/>
      <c r="WEC53" s="27"/>
      <c r="WED53" s="27"/>
      <c r="WEE53" s="27"/>
      <c r="WEF53" s="27"/>
      <c r="WEG53" s="27"/>
      <c r="WEH53" s="27"/>
      <c r="WEI53" s="27"/>
      <c r="WEJ53" s="27"/>
      <c r="WEK53" s="27"/>
      <c r="WEL53" s="27"/>
      <c r="WEM53" s="27"/>
      <c r="WEN53" s="27"/>
      <c r="WEO53" s="27"/>
      <c r="WEP53" s="27"/>
      <c r="WEQ53" s="27"/>
      <c r="WER53" s="27"/>
      <c r="WES53" s="27"/>
      <c r="WET53" s="27"/>
      <c r="WEU53" s="27"/>
      <c r="WEV53" s="27"/>
      <c r="WEW53" s="27"/>
      <c r="WEX53" s="27"/>
      <c r="WEY53" s="27"/>
      <c r="WEZ53" s="27"/>
      <c r="WFA53" s="27"/>
      <c r="WFB53" s="27"/>
      <c r="WFC53" s="27"/>
      <c r="WFD53" s="27"/>
      <c r="WFE53" s="27"/>
      <c r="WFF53" s="27"/>
      <c r="WFG53" s="27"/>
      <c r="WFH53" s="27"/>
      <c r="WFI53" s="27"/>
      <c r="WFJ53" s="27"/>
      <c r="WFK53" s="27"/>
      <c r="WFL53" s="27"/>
      <c r="WFM53" s="27"/>
      <c r="WFN53" s="27"/>
      <c r="WFO53" s="27"/>
      <c r="WFP53" s="27"/>
      <c r="WFQ53" s="27"/>
      <c r="WFR53" s="27"/>
      <c r="WFS53" s="27"/>
      <c r="WFT53" s="27"/>
      <c r="WFU53" s="27"/>
      <c r="WFV53" s="27"/>
      <c r="WFW53" s="27"/>
      <c r="WFX53" s="27"/>
      <c r="WFY53" s="27"/>
      <c r="WFZ53" s="27"/>
      <c r="WGA53" s="27"/>
      <c r="WGB53" s="27"/>
      <c r="WGC53" s="27"/>
      <c r="WGD53" s="27"/>
      <c r="WGE53" s="27"/>
      <c r="WGF53" s="27"/>
      <c r="WGG53" s="27"/>
      <c r="WGH53" s="27"/>
      <c r="WGI53" s="27"/>
      <c r="WGJ53" s="27"/>
      <c r="WGK53" s="27"/>
      <c r="WGL53" s="27"/>
      <c r="WGM53" s="27"/>
      <c r="WGN53" s="27"/>
      <c r="WGO53" s="27"/>
      <c r="WGP53" s="27"/>
      <c r="WGQ53" s="27"/>
      <c r="WGR53" s="27"/>
      <c r="WGS53" s="27"/>
      <c r="WGT53" s="27"/>
      <c r="WGU53" s="27"/>
      <c r="WGV53" s="27"/>
      <c r="WGW53" s="27"/>
      <c r="WGX53" s="27"/>
      <c r="WGY53" s="27"/>
      <c r="WGZ53" s="27"/>
      <c r="WHA53" s="27"/>
      <c r="WHB53" s="27"/>
      <c r="WHC53" s="27"/>
      <c r="WHD53" s="27"/>
      <c r="WHE53" s="27"/>
      <c r="WHF53" s="27"/>
      <c r="WHG53" s="27"/>
      <c r="WHH53" s="27"/>
      <c r="WHI53" s="27"/>
      <c r="WHJ53" s="27"/>
      <c r="WHK53" s="27"/>
      <c r="WHL53" s="27"/>
      <c r="WHM53" s="27"/>
      <c r="WHN53" s="27"/>
      <c r="WHO53" s="27"/>
      <c r="WHP53" s="27"/>
      <c r="WHQ53" s="27"/>
      <c r="WHR53" s="27"/>
      <c r="WHS53" s="27"/>
      <c r="WHT53" s="27"/>
      <c r="WHU53" s="27"/>
      <c r="WHV53" s="27"/>
      <c r="WHW53" s="27"/>
      <c r="WHX53" s="27"/>
      <c r="WHY53" s="27"/>
      <c r="WHZ53" s="27"/>
      <c r="WIA53" s="27"/>
      <c r="WIB53" s="27"/>
      <c r="WIC53" s="27"/>
      <c r="WID53" s="27"/>
      <c r="WIE53" s="27"/>
      <c r="WIF53" s="27"/>
      <c r="WIG53" s="27"/>
      <c r="WIH53" s="27"/>
      <c r="WII53" s="27"/>
      <c r="WIJ53" s="27"/>
      <c r="WIK53" s="27"/>
      <c r="WIL53" s="27"/>
      <c r="WIM53" s="27"/>
      <c r="WIN53" s="27"/>
      <c r="WIO53" s="27"/>
      <c r="WIP53" s="27"/>
      <c r="WIQ53" s="27"/>
      <c r="WIR53" s="27"/>
      <c r="WIS53" s="27"/>
      <c r="WIT53" s="27"/>
      <c r="WIU53" s="27"/>
      <c r="WIV53" s="27"/>
      <c r="WIW53" s="27"/>
      <c r="WIX53" s="27"/>
      <c r="WIY53" s="27"/>
      <c r="WIZ53" s="27"/>
      <c r="WJA53" s="27"/>
      <c r="WJB53" s="27"/>
      <c r="WJC53" s="27"/>
      <c r="WJD53" s="27"/>
      <c r="WJE53" s="27"/>
      <c r="WJF53" s="27"/>
      <c r="WJG53" s="27"/>
      <c r="WJH53" s="27"/>
      <c r="WJI53" s="27"/>
      <c r="WJJ53" s="27"/>
      <c r="WJK53" s="27"/>
      <c r="WJL53" s="27"/>
      <c r="WJM53" s="27"/>
      <c r="WJN53" s="27"/>
      <c r="WJO53" s="27"/>
      <c r="WJP53" s="27"/>
      <c r="WJQ53" s="27"/>
      <c r="WJR53" s="27"/>
      <c r="WJS53" s="27"/>
      <c r="WJT53" s="27"/>
      <c r="WJU53" s="27"/>
      <c r="WJV53" s="27"/>
      <c r="WJW53" s="27"/>
      <c r="WJX53" s="27"/>
      <c r="WJY53" s="27"/>
      <c r="WJZ53" s="27"/>
      <c r="WKA53" s="27"/>
      <c r="WKB53" s="27"/>
      <c r="WKC53" s="27"/>
      <c r="WKD53" s="27"/>
      <c r="WKE53" s="27"/>
      <c r="WKF53" s="27"/>
      <c r="WKG53" s="27"/>
      <c r="WKH53" s="27"/>
      <c r="WKI53" s="27"/>
      <c r="WKJ53" s="27"/>
      <c r="WKK53" s="27"/>
      <c r="WKL53" s="27"/>
      <c r="WKM53" s="27"/>
      <c r="WKN53" s="27"/>
      <c r="WKO53" s="27"/>
      <c r="WKP53" s="27"/>
      <c r="WKQ53" s="27"/>
      <c r="WKR53" s="27"/>
      <c r="WKS53" s="27"/>
      <c r="WKT53" s="27"/>
      <c r="WKU53" s="27"/>
      <c r="WKV53" s="27"/>
      <c r="WKW53" s="27"/>
      <c r="WKX53" s="27"/>
      <c r="WKY53" s="27"/>
      <c r="WKZ53" s="27"/>
      <c r="WLA53" s="27"/>
      <c r="WLB53" s="27"/>
      <c r="WLC53" s="27"/>
      <c r="WLD53" s="27"/>
      <c r="WLE53" s="27"/>
      <c r="WLF53" s="27"/>
      <c r="WLG53" s="27"/>
      <c r="WLH53" s="27"/>
      <c r="WLI53" s="27"/>
      <c r="WLJ53" s="27"/>
      <c r="WLK53" s="27"/>
      <c r="WLL53" s="27"/>
      <c r="WLM53" s="27"/>
      <c r="WLN53" s="27"/>
      <c r="WLO53" s="27"/>
      <c r="WLP53" s="27"/>
      <c r="WLQ53" s="27"/>
      <c r="WLR53" s="27"/>
      <c r="WLS53" s="27"/>
      <c r="WLT53" s="27"/>
      <c r="WLU53" s="27"/>
      <c r="WLV53" s="27"/>
      <c r="WLW53" s="27"/>
      <c r="WLX53" s="27"/>
      <c r="WLY53" s="27"/>
      <c r="WLZ53" s="27"/>
      <c r="WMA53" s="27"/>
      <c r="WMB53" s="27"/>
      <c r="WMC53" s="27"/>
      <c r="WMD53" s="27"/>
      <c r="WME53" s="27"/>
      <c r="WMF53" s="27"/>
      <c r="WMG53" s="27"/>
      <c r="WMH53" s="27"/>
      <c r="WMI53" s="27"/>
      <c r="WMJ53" s="27"/>
      <c r="WMK53" s="27"/>
      <c r="WML53" s="27"/>
      <c r="WMM53" s="27"/>
      <c r="WMN53" s="27"/>
      <c r="WMO53" s="27"/>
      <c r="WMP53" s="27"/>
      <c r="WMQ53" s="27"/>
      <c r="WMR53" s="27"/>
      <c r="WMS53" s="27"/>
      <c r="WMT53" s="27"/>
      <c r="WMU53" s="27"/>
      <c r="WMV53" s="27"/>
      <c r="WMW53" s="27"/>
      <c r="WMX53" s="27"/>
      <c r="WMY53" s="27"/>
      <c r="WMZ53" s="27"/>
      <c r="WNA53" s="27"/>
      <c r="WNB53" s="27"/>
      <c r="WNC53" s="27"/>
      <c r="WND53" s="27"/>
      <c r="WNE53" s="27"/>
      <c r="WNF53" s="27"/>
      <c r="WNG53" s="27"/>
      <c r="WNH53" s="27"/>
      <c r="WNI53" s="27"/>
      <c r="WNJ53" s="27"/>
      <c r="WNK53" s="27"/>
      <c r="WNL53" s="27"/>
      <c r="WNM53" s="27"/>
      <c r="WNN53" s="27"/>
      <c r="WNO53" s="27"/>
      <c r="WNP53" s="27"/>
      <c r="WNQ53" s="27"/>
      <c r="WNR53" s="27"/>
      <c r="WNS53" s="27"/>
      <c r="WNT53" s="27"/>
      <c r="WNU53" s="27"/>
      <c r="WNV53" s="27"/>
      <c r="WNW53" s="27"/>
      <c r="WNX53" s="27"/>
      <c r="WNY53" s="27"/>
      <c r="WNZ53" s="27"/>
      <c r="WOA53" s="27"/>
      <c r="WOB53" s="27"/>
      <c r="WOC53" s="27"/>
      <c r="WOD53" s="27"/>
      <c r="WOE53" s="27"/>
      <c r="WOF53" s="27"/>
      <c r="WOG53" s="27"/>
      <c r="WOH53" s="27"/>
      <c r="WOI53" s="27"/>
      <c r="WOJ53" s="27"/>
      <c r="WOK53" s="27"/>
      <c r="WOL53" s="27"/>
      <c r="WOM53" s="27"/>
      <c r="WON53" s="27"/>
      <c r="WOO53" s="27"/>
      <c r="WOP53" s="27"/>
      <c r="WOQ53" s="27"/>
      <c r="WOR53" s="27"/>
      <c r="WOS53" s="27"/>
      <c r="WOT53" s="27"/>
      <c r="WOU53" s="27"/>
      <c r="WOV53" s="27"/>
      <c r="WOW53" s="27"/>
      <c r="WOX53" s="27"/>
      <c r="WOY53" s="27"/>
      <c r="WOZ53" s="27"/>
      <c r="WPA53" s="27"/>
      <c r="WPB53" s="27"/>
      <c r="WPC53" s="27"/>
      <c r="WPD53" s="27"/>
      <c r="WPE53" s="27"/>
      <c r="WPF53" s="27"/>
      <c r="WPG53" s="27"/>
      <c r="WPH53" s="27"/>
      <c r="WPI53" s="27"/>
      <c r="WPJ53" s="27"/>
      <c r="WPK53" s="27"/>
      <c r="WPL53" s="27"/>
      <c r="WPM53" s="27"/>
      <c r="WPN53" s="27"/>
      <c r="WPO53" s="27"/>
      <c r="WPP53" s="27"/>
      <c r="WPQ53" s="27"/>
      <c r="WPR53" s="27"/>
      <c r="WPS53" s="27"/>
      <c r="WPT53" s="27"/>
      <c r="WPU53" s="27"/>
      <c r="WPV53" s="27"/>
      <c r="WPW53" s="27"/>
      <c r="WPX53" s="27"/>
      <c r="WPY53" s="27"/>
      <c r="WPZ53" s="27"/>
      <c r="WQA53" s="27"/>
      <c r="WQB53" s="27"/>
      <c r="WQC53" s="27"/>
      <c r="WQD53" s="27"/>
      <c r="WQE53" s="27"/>
      <c r="WQF53" s="27"/>
      <c r="WQG53" s="27"/>
      <c r="WQH53" s="27"/>
      <c r="WQI53" s="27"/>
      <c r="WQJ53" s="27"/>
      <c r="WQK53" s="27"/>
      <c r="WQL53" s="27"/>
      <c r="WQM53" s="27"/>
      <c r="WQN53" s="27"/>
      <c r="WQO53" s="27"/>
      <c r="WQP53" s="27"/>
      <c r="WQQ53" s="27"/>
      <c r="WQR53" s="27"/>
      <c r="WQS53" s="27"/>
      <c r="WQT53" s="27"/>
      <c r="WQU53" s="27"/>
      <c r="WQV53" s="27"/>
      <c r="WQW53" s="27"/>
      <c r="WQX53" s="27"/>
      <c r="WQY53" s="27"/>
      <c r="WQZ53" s="27"/>
      <c r="WRA53" s="27"/>
      <c r="WRB53" s="27"/>
      <c r="WRC53" s="27"/>
      <c r="WRD53" s="27"/>
      <c r="WRE53" s="27"/>
      <c r="WRF53" s="27"/>
      <c r="WRG53" s="27"/>
      <c r="WRH53" s="27"/>
      <c r="WRI53" s="27"/>
      <c r="WRJ53" s="27"/>
      <c r="WRK53" s="27"/>
      <c r="WRL53" s="27"/>
      <c r="WRM53" s="27"/>
      <c r="WRN53" s="27"/>
      <c r="WRO53" s="27"/>
      <c r="WRP53" s="27"/>
      <c r="WRQ53" s="27"/>
      <c r="WRR53" s="27"/>
      <c r="WRS53" s="27"/>
      <c r="WRT53" s="27"/>
      <c r="WRU53" s="27"/>
      <c r="WRV53" s="27"/>
      <c r="WRW53" s="27"/>
      <c r="WRX53" s="27"/>
      <c r="WRY53" s="27"/>
      <c r="WRZ53" s="27"/>
      <c r="WSA53" s="27"/>
      <c r="WSB53" s="27"/>
      <c r="WSC53" s="27"/>
      <c r="WSD53" s="27"/>
      <c r="WSE53" s="27"/>
      <c r="WSF53" s="27"/>
      <c r="WSG53" s="27"/>
      <c r="WSH53" s="27"/>
      <c r="WSI53" s="27"/>
      <c r="WSJ53" s="27"/>
      <c r="WSK53" s="27"/>
      <c r="WSL53" s="27"/>
      <c r="WSM53" s="27"/>
      <c r="WSN53" s="27"/>
      <c r="WSO53" s="27"/>
      <c r="WSP53" s="27"/>
      <c r="WSQ53" s="27"/>
      <c r="WSR53" s="27"/>
      <c r="WSS53" s="27"/>
      <c r="WST53" s="27"/>
      <c r="WSU53" s="27"/>
      <c r="WSV53" s="27"/>
      <c r="WSW53" s="27"/>
      <c r="WSX53" s="27"/>
      <c r="WSY53" s="27"/>
      <c r="WSZ53" s="27"/>
      <c r="WTA53" s="27"/>
      <c r="WTB53" s="27"/>
      <c r="WTC53" s="27"/>
      <c r="WTD53" s="27"/>
      <c r="WTE53" s="27"/>
      <c r="WTF53" s="27"/>
      <c r="WTG53" s="27"/>
      <c r="WTH53" s="27"/>
      <c r="WTI53" s="27"/>
      <c r="WTJ53" s="27"/>
      <c r="WTK53" s="27"/>
      <c r="WTL53" s="27"/>
      <c r="WTM53" s="27"/>
      <c r="WTN53" s="27"/>
      <c r="WTO53" s="27"/>
      <c r="WTP53" s="27"/>
      <c r="WTQ53" s="27"/>
      <c r="WTR53" s="27"/>
      <c r="WTS53" s="27"/>
      <c r="WTT53" s="27"/>
      <c r="WTU53" s="27"/>
      <c r="WTV53" s="27"/>
      <c r="WTW53" s="27"/>
      <c r="WTX53" s="27"/>
      <c r="WTY53" s="27"/>
      <c r="WTZ53" s="27"/>
      <c r="WUA53" s="27"/>
      <c r="WUB53" s="27"/>
      <c r="WUC53" s="27"/>
      <c r="WUD53" s="27"/>
      <c r="WUE53" s="27"/>
      <c r="WUF53" s="27"/>
      <c r="WUG53" s="27"/>
      <c r="WUH53" s="27"/>
      <c r="WUI53" s="27"/>
      <c r="WUJ53" s="27"/>
      <c r="WUK53" s="27"/>
      <c r="WUL53" s="27"/>
      <c r="WUM53" s="27"/>
      <c r="WUN53" s="27"/>
      <c r="WUO53" s="27"/>
      <c r="WUP53" s="27"/>
      <c r="WUQ53" s="27"/>
      <c r="WUR53" s="27"/>
      <c r="WUS53" s="27"/>
      <c r="WUT53" s="27"/>
      <c r="WUU53" s="27"/>
      <c r="WUV53" s="27"/>
      <c r="WUW53" s="27"/>
      <c r="WUX53" s="27"/>
      <c r="WUY53" s="27"/>
      <c r="WUZ53" s="27"/>
      <c r="WVA53" s="27"/>
      <c r="WVB53" s="27"/>
      <c r="WVC53" s="27"/>
      <c r="WVD53" s="27"/>
      <c r="WVE53" s="27"/>
      <c r="WVF53" s="27"/>
      <c r="WVG53" s="27"/>
      <c r="WVH53" s="27"/>
      <c r="WVI53" s="27"/>
      <c r="WVJ53" s="27"/>
      <c r="WVK53" s="27"/>
      <c r="WVL53" s="27"/>
      <c r="WVM53" s="27"/>
      <c r="WVN53" s="27"/>
      <c r="WVO53" s="27"/>
      <c r="WVP53" s="27"/>
      <c r="WVQ53" s="27"/>
      <c r="WVR53" s="27"/>
      <c r="WVS53" s="27"/>
      <c r="WVT53" s="27"/>
      <c r="WVU53" s="27"/>
      <c r="WVV53" s="27"/>
      <c r="WVW53" s="27"/>
      <c r="WVX53" s="27"/>
      <c r="WVY53" s="27"/>
      <c r="WVZ53" s="27"/>
      <c r="WWA53" s="27"/>
      <c r="WWB53" s="27"/>
      <c r="WWC53" s="27"/>
      <c r="WWD53" s="27"/>
      <c r="WWE53" s="27"/>
      <c r="WWF53" s="27"/>
      <c r="WWG53" s="27"/>
      <c r="WWH53" s="27"/>
      <c r="WWI53" s="27"/>
      <c r="WWJ53" s="27"/>
      <c r="WWK53" s="27"/>
      <c r="WWL53" s="27"/>
      <c r="WWM53" s="27"/>
      <c r="WWN53" s="27"/>
      <c r="WWO53" s="27"/>
      <c r="WWP53" s="27"/>
      <c r="WWQ53" s="27"/>
      <c r="WWR53" s="27"/>
      <c r="WWS53" s="27"/>
      <c r="WWT53" s="27"/>
      <c r="WWU53" s="27"/>
      <c r="WWV53" s="27"/>
      <c r="WWW53" s="27"/>
      <c r="WWX53" s="27"/>
      <c r="WWY53" s="27"/>
      <c r="WWZ53" s="27"/>
      <c r="WXA53" s="27"/>
      <c r="WXB53" s="27"/>
      <c r="WXC53" s="27"/>
      <c r="WXD53" s="27"/>
      <c r="WXE53" s="27"/>
      <c r="WXF53" s="27"/>
      <c r="WXG53" s="27"/>
      <c r="WXH53" s="27"/>
      <c r="WXI53" s="27"/>
      <c r="WXJ53" s="27"/>
      <c r="WXK53" s="27"/>
      <c r="WXL53" s="27"/>
      <c r="WXM53" s="27"/>
      <c r="WXN53" s="27"/>
      <c r="WXO53" s="27"/>
      <c r="WXP53" s="27"/>
      <c r="WXQ53" s="27"/>
      <c r="WXR53" s="27"/>
      <c r="WXS53" s="27"/>
      <c r="WXT53" s="27"/>
      <c r="WXU53" s="27"/>
      <c r="WXV53" s="27"/>
      <c r="WXW53" s="27"/>
      <c r="WXX53" s="27"/>
      <c r="WXY53" s="27"/>
      <c r="WXZ53" s="27"/>
      <c r="WYA53" s="27"/>
      <c r="WYB53" s="27"/>
      <c r="WYC53" s="27"/>
      <c r="WYD53" s="27"/>
      <c r="WYE53" s="27"/>
      <c r="WYF53" s="27"/>
      <c r="WYG53" s="27"/>
      <c r="WYH53" s="27"/>
      <c r="WYI53" s="27"/>
      <c r="WYJ53" s="27"/>
      <c r="WYK53" s="27"/>
      <c r="WYL53" s="27"/>
      <c r="WYM53" s="27"/>
      <c r="WYN53" s="27"/>
      <c r="WYO53" s="27"/>
      <c r="WYP53" s="27"/>
      <c r="WYQ53" s="27"/>
      <c r="WYR53" s="27"/>
      <c r="WYS53" s="27"/>
      <c r="WYT53" s="27"/>
      <c r="WYU53" s="27"/>
      <c r="WYV53" s="27"/>
      <c r="WYW53" s="27"/>
      <c r="WYX53" s="27"/>
      <c r="WYY53" s="27"/>
      <c r="WYZ53" s="27"/>
      <c r="WZA53" s="27"/>
      <c r="WZB53" s="27"/>
      <c r="WZC53" s="27"/>
      <c r="WZD53" s="27"/>
      <c r="WZE53" s="27"/>
      <c r="WZF53" s="27"/>
      <c r="WZG53" s="27"/>
      <c r="WZH53" s="27"/>
      <c r="WZI53" s="27"/>
      <c r="WZJ53" s="27"/>
      <c r="WZK53" s="27"/>
      <c r="WZL53" s="27"/>
      <c r="WZM53" s="27"/>
      <c r="WZN53" s="27"/>
      <c r="WZO53" s="27"/>
      <c r="WZP53" s="27"/>
      <c r="WZQ53" s="27"/>
      <c r="WZR53" s="27"/>
      <c r="WZS53" s="27"/>
      <c r="WZT53" s="27"/>
      <c r="WZU53" s="27"/>
      <c r="WZV53" s="27"/>
      <c r="WZW53" s="27"/>
      <c r="WZX53" s="27"/>
      <c r="WZY53" s="27"/>
      <c r="WZZ53" s="27"/>
      <c r="XAA53" s="27"/>
      <c r="XAB53" s="27"/>
      <c r="XAC53" s="27"/>
      <c r="XAD53" s="27"/>
      <c r="XAE53" s="27"/>
      <c r="XAF53" s="27"/>
      <c r="XAG53" s="27"/>
      <c r="XAH53" s="27"/>
      <c r="XAI53" s="27"/>
      <c r="XAJ53" s="27"/>
      <c r="XAK53" s="27"/>
      <c r="XAL53" s="27"/>
      <c r="XAM53" s="27"/>
      <c r="XAN53" s="27"/>
      <c r="XAO53" s="27"/>
      <c r="XAP53" s="27"/>
      <c r="XAQ53" s="27"/>
      <c r="XAR53" s="27"/>
      <c r="XAS53" s="27"/>
      <c r="XAT53" s="27"/>
      <c r="XAU53" s="27"/>
      <c r="XAV53" s="27"/>
      <c r="XAW53" s="27"/>
      <c r="XAX53" s="27"/>
      <c r="XAY53" s="27"/>
      <c r="XAZ53" s="27"/>
      <c r="XBA53" s="27"/>
      <c r="XBB53" s="27"/>
      <c r="XBC53" s="27"/>
      <c r="XBD53" s="27"/>
      <c r="XBE53" s="27"/>
      <c r="XBF53" s="27"/>
      <c r="XBG53" s="27"/>
      <c r="XBH53" s="27"/>
      <c r="XBI53" s="27"/>
      <c r="XBJ53" s="27"/>
      <c r="XBK53" s="27"/>
      <c r="XBL53" s="27"/>
      <c r="XBM53" s="27"/>
      <c r="XBN53" s="27"/>
      <c r="XBO53" s="27"/>
      <c r="XBP53" s="27"/>
      <c r="XBQ53" s="27"/>
      <c r="XBR53" s="27"/>
      <c r="XBS53" s="27"/>
      <c r="XBT53" s="27"/>
      <c r="XBU53" s="27"/>
      <c r="XBV53" s="27"/>
      <c r="XBW53" s="27"/>
      <c r="XBX53" s="27"/>
      <c r="XBY53" s="27"/>
      <c r="XBZ53" s="27"/>
      <c r="XCA53" s="27"/>
      <c r="XCB53" s="27"/>
      <c r="XCC53" s="27"/>
      <c r="XCD53" s="27"/>
      <c r="XCE53" s="27"/>
      <c r="XCF53" s="27"/>
      <c r="XCG53" s="27"/>
      <c r="XCH53" s="27"/>
      <c r="XCI53" s="27"/>
      <c r="XCJ53" s="27"/>
      <c r="XCK53" s="27"/>
      <c r="XCL53" s="27"/>
      <c r="XCM53" s="27"/>
      <c r="XCN53" s="27"/>
      <c r="XCO53" s="27"/>
      <c r="XCP53" s="27"/>
      <c r="XCQ53" s="27"/>
      <c r="XCR53" s="27"/>
      <c r="XCS53" s="27"/>
      <c r="XCT53" s="27"/>
      <c r="XCU53" s="27"/>
      <c r="XCV53" s="27"/>
      <c r="XCW53" s="27"/>
      <c r="XCX53" s="27"/>
      <c r="XCY53" s="27"/>
      <c r="XCZ53" s="27"/>
      <c r="XDA53" s="27"/>
      <c r="XDB53" s="27"/>
      <c r="XDC53" s="27"/>
      <c r="XDD53" s="27"/>
      <c r="XDE53" s="27"/>
      <c r="XDF53" s="27"/>
      <c r="XDG53" s="27"/>
      <c r="XDH53" s="27"/>
      <c r="XDI53" s="27"/>
      <c r="XDJ53" s="27"/>
      <c r="XDK53" s="27"/>
      <c r="XDL53" s="27"/>
      <c r="XDM53" s="27"/>
      <c r="XDN53" s="27"/>
      <c r="XDO53" s="27"/>
      <c r="XDP53" s="27"/>
      <c r="XDQ53" s="27"/>
      <c r="XDR53" s="27"/>
      <c r="XDS53" s="27"/>
      <c r="XDT53" s="27"/>
      <c r="XDU53" s="27"/>
      <c r="XDV53" s="27"/>
      <c r="XDW53" s="27"/>
      <c r="XDX53" s="27"/>
      <c r="XDY53" s="27"/>
      <c r="XDZ53" s="27"/>
      <c r="XEA53" s="27"/>
      <c r="XEB53" s="27"/>
      <c r="XEC53" s="27"/>
      <c r="XED53" s="27"/>
      <c r="XEE53" s="27"/>
      <c r="XEF53" s="27"/>
      <c r="XEG53" s="27"/>
      <c r="XEH53" s="27"/>
      <c r="XEI53" s="27"/>
      <c r="XEJ53" s="27"/>
      <c r="XEK53" s="27"/>
      <c r="XEL53" s="27"/>
      <c r="XEM53" s="27"/>
      <c r="XEN53" s="27"/>
      <c r="XEO53" s="27"/>
      <c r="XEP53" s="27"/>
      <c r="XEQ53" s="27"/>
      <c r="XER53" s="27"/>
      <c r="XES53" s="27"/>
      <c r="XET53" s="27"/>
      <c r="XEU53" s="27"/>
    </row>
    <row r="54" spans="1:16375" ht="15" x14ac:dyDescent="0.2">
      <c r="A54" s="17" t="s">
        <v>123</v>
      </c>
      <c r="B54" s="3">
        <v>2019</v>
      </c>
      <c r="C54" s="82">
        <f>HLOOKUP(B54,$J$10:$CG$23,14)</f>
        <v>11.526000000000002</v>
      </c>
      <c r="D54" s="52">
        <f>$D$52</f>
        <v>15</v>
      </c>
      <c r="E54" s="82"/>
      <c r="F54" s="48"/>
      <c r="G54" s="48" t="s">
        <v>224</v>
      </c>
      <c r="H54" s="48"/>
      <c r="I54" s="19">
        <f>IF($B54=I$10-11,$C54,H55)</f>
        <v>0</v>
      </c>
      <c r="J54" s="19">
        <f>IF($B54=J$10-1,$C54,I55)</f>
        <v>0</v>
      </c>
      <c r="K54" s="19">
        <f>IF($B54=K$10-1,$C54,J55)</f>
        <v>11.526000000000002</v>
      </c>
      <c r="L54" s="19">
        <f t="shared" ref="L54:BW54" si="29">IF($B54=L$10-1,$C54,K55)</f>
        <v>10.757600000000002</v>
      </c>
      <c r="M54" s="19">
        <f t="shared" si="29"/>
        <v>9.9892000000000021</v>
      </c>
      <c r="N54" s="19">
        <f t="shared" si="29"/>
        <v>9.2208000000000023</v>
      </c>
      <c r="O54" s="19">
        <f t="shared" si="29"/>
        <v>8.4524000000000026</v>
      </c>
      <c r="P54" s="19">
        <f t="shared" si="29"/>
        <v>7.6840000000000028</v>
      </c>
      <c r="Q54" s="19">
        <f t="shared" si="29"/>
        <v>6.9156000000000031</v>
      </c>
      <c r="R54" s="19">
        <f t="shared" si="29"/>
        <v>6.1472000000000033</v>
      </c>
      <c r="S54" s="19">
        <f t="shared" si="29"/>
        <v>5.3788000000000036</v>
      </c>
      <c r="T54" s="19">
        <f t="shared" si="29"/>
        <v>4.6104000000000038</v>
      </c>
      <c r="U54" s="19">
        <f t="shared" si="29"/>
        <v>3.8420000000000036</v>
      </c>
      <c r="V54" s="19">
        <f t="shared" si="29"/>
        <v>3.0736000000000034</v>
      </c>
      <c r="W54" s="19">
        <f t="shared" si="29"/>
        <v>2.3052000000000032</v>
      </c>
      <c r="X54" s="19">
        <f t="shared" si="29"/>
        <v>1.5368000000000031</v>
      </c>
      <c r="Y54" s="19">
        <f t="shared" si="29"/>
        <v>0.76840000000000297</v>
      </c>
      <c r="Z54" s="19">
        <f t="shared" si="29"/>
        <v>2.886579864025407E-15</v>
      </c>
      <c r="AA54" s="19">
        <f t="shared" si="29"/>
        <v>2.886579864025407E-15</v>
      </c>
      <c r="AB54" s="19">
        <f t="shared" si="29"/>
        <v>2.886579864025407E-15</v>
      </c>
      <c r="AC54" s="19">
        <f t="shared" si="29"/>
        <v>2.886579864025407E-15</v>
      </c>
      <c r="AD54" s="19">
        <f t="shared" si="29"/>
        <v>2.886579864025407E-15</v>
      </c>
      <c r="AE54" s="19">
        <f t="shared" si="29"/>
        <v>2.886579864025407E-15</v>
      </c>
      <c r="AF54" s="19">
        <f t="shared" si="29"/>
        <v>2.886579864025407E-15</v>
      </c>
      <c r="AG54" s="19">
        <f t="shared" si="29"/>
        <v>2.886579864025407E-15</v>
      </c>
      <c r="AH54" s="19">
        <f t="shared" si="29"/>
        <v>2.886579864025407E-15</v>
      </c>
      <c r="AI54" s="19">
        <f t="shared" si="29"/>
        <v>2.886579864025407E-15</v>
      </c>
      <c r="AJ54" s="19">
        <f t="shared" si="29"/>
        <v>2.886579864025407E-15</v>
      </c>
      <c r="AK54" s="19">
        <f t="shared" si="29"/>
        <v>2.886579864025407E-15</v>
      </c>
      <c r="AL54" s="19">
        <f t="shared" si="29"/>
        <v>2.886579864025407E-15</v>
      </c>
      <c r="AM54" s="19">
        <f t="shared" si="29"/>
        <v>2.886579864025407E-15</v>
      </c>
      <c r="AN54" s="19">
        <f t="shared" si="29"/>
        <v>2.886579864025407E-15</v>
      </c>
      <c r="AO54" s="19">
        <f t="shared" si="29"/>
        <v>2.886579864025407E-15</v>
      </c>
      <c r="AP54" s="19">
        <f t="shared" si="29"/>
        <v>2.886579864025407E-15</v>
      </c>
      <c r="AQ54" s="19">
        <f t="shared" si="29"/>
        <v>2.886579864025407E-15</v>
      </c>
      <c r="AR54" s="19">
        <f t="shared" si="29"/>
        <v>2.886579864025407E-15</v>
      </c>
      <c r="AS54" s="19">
        <f t="shared" si="29"/>
        <v>2.886579864025407E-15</v>
      </c>
      <c r="AT54" s="19">
        <f t="shared" si="29"/>
        <v>2.886579864025407E-15</v>
      </c>
      <c r="AU54" s="19">
        <f t="shared" si="29"/>
        <v>2.886579864025407E-15</v>
      </c>
      <c r="AV54" s="19">
        <f t="shared" si="29"/>
        <v>2.886579864025407E-15</v>
      </c>
      <c r="AW54" s="19">
        <f t="shared" si="29"/>
        <v>2.886579864025407E-15</v>
      </c>
      <c r="AX54" s="19">
        <f t="shared" si="29"/>
        <v>2.886579864025407E-15</v>
      </c>
      <c r="AY54" s="19">
        <f t="shared" si="29"/>
        <v>2.886579864025407E-15</v>
      </c>
      <c r="AZ54" s="19">
        <f t="shared" si="29"/>
        <v>2.886579864025407E-15</v>
      </c>
      <c r="BA54" s="19">
        <f t="shared" si="29"/>
        <v>2.886579864025407E-15</v>
      </c>
      <c r="BB54" s="19">
        <f t="shared" si="29"/>
        <v>2.886579864025407E-15</v>
      </c>
      <c r="BC54" s="19">
        <f t="shared" si="29"/>
        <v>2.886579864025407E-15</v>
      </c>
      <c r="BD54" s="19">
        <f t="shared" si="29"/>
        <v>2.886579864025407E-15</v>
      </c>
      <c r="BE54" s="19">
        <f t="shared" si="29"/>
        <v>2.886579864025407E-15</v>
      </c>
      <c r="BF54" s="19">
        <f t="shared" si="29"/>
        <v>2.886579864025407E-15</v>
      </c>
      <c r="BG54" s="19">
        <f t="shared" si="29"/>
        <v>2.886579864025407E-15</v>
      </c>
      <c r="BH54" s="19">
        <f t="shared" si="29"/>
        <v>2.886579864025407E-15</v>
      </c>
      <c r="BI54" s="19">
        <f t="shared" si="29"/>
        <v>2.886579864025407E-15</v>
      </c>
      <c r="BJ54" s="19">
        <f t="shared" si="29"/>
        <v>2.886579864025407E-15</v>
      </c>
      <c r="BK54" s="19">
        <f t="shared" si="29"/>
        <v>2.886579864025407E-15</v>
      </c>
      <c r="BL54" s="19">
        <f t="shared" si="29"/>
        <v>2.886579864025407E-15</v>
      </c>
      <c r="BM54" s="19">
        <f t="shared" si="29"/>
        <v>2.886579864025407E-15</v>
      </c>
      <c r="BN54" s="19">
        <f t="shared" si="29"/>
        <v>2.886579864025407E-15</v>
      </c>
      <c r="BO54" s="19">
        <f t="shared" si="29"/>
        <v>2.886579864025407E-15</v>
      </c>
      <c r="BP54" s="19">
        <f t="shared" si="29"/>
        <v>2.886579864025407E-15</v>
      </c>
      <c r="BQ54" s="19">
        <f t="shared" si="29"/>
        <v>2.886579864025407E-15</v>
      </c>
      <c r="BR54" s="19">
        <f t="shared" si="29"/>
        <v>2.886579864025407E-15</v>
      </c>
      <c r="BS54" s="19">
        <f t="shared" si="29"/>
        <v>2.886579864025407E-15</v>
      </c>
      <c r="BT54" s="19">
        <f t="shared" si="29"/>
        <v>2.886579864025407E-15</v>
      </c>
      <c r="BU54" s="19">
        <f t="shared" si="29"/>
        <v>2.886579864025407E-15</v>
      </c>
      <c r="BV54" s="19">
        <f t="shared" si="29"/>
        <v>2.886579864025407E-15</v>
      </c>
      <c r="BW54" s="19">
        <f t="shared" si="29"/>
        <v>2.886579864025407E-15</v>
      </c>
      <c r="BX54" s="19">
        <f t="shared" ref="BX54:CG54" si="30">IF($B54=BX$10-1,$C54,BW55)</f>
        <v>2.886579864025407E-15</v>
      </c>
      <c r="BY54" s="19">
        <f t="shared" si="30"/>
        <v>2.886579864025407E-15</v>
      </c>
      <c r="BZ54" s="19">
        <f t="shared" si="30"/>
        <v>2.886579864025407E-15</v>
      </c>
      <c r="CA54" s="19">
        <f t="shared" si="30"/>
        <v>2.886579864025407E-15</v>
      </c>
      <c r="CB54" s="19">
        <f t="shared" si="30"/>
        <v>2.886579864025407E-15</v>
      </c>
      <c r="CC54" s="19">
        <f t="shared" si="30"/>
        <v>2.886579864025407E-15</v>
      </c>
      <c r="CD54" s="19">
        <f t="shared" si="30"/>
        <v>2.886579864025407E-15</v>
      </c>
      <c r="CE54" s="19">
        <f t="shared" si="30"/>
        <v>2.886579864025407E-15</v>
      </c>
      <c r="CF54" s="19">
        <f t="shared" si="30"/>
        <v>2.886579864025407E-15</v>
      </c>
      <c r="CG54" s="19">
        <f t="shared" si="30"/>
        <v>2.886579864025407E-15</v>
      </c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</row>
    <row r="55" spans="1:16375" ht="15" x14ac:dyDescent="0.2">
      <c r="D55" s="48"/>
      <c r="E55" s="48"/>
      <c r="F55" s="48"/>
      <c r="G55" s="48" t="s">
        <v>225</v>
      </c>
      <c r="H55" s="48"/>
      <c r="I55" s="19">
        <f>IF($B55=I$10,B55,I56)</f>
        <v>0</v>
      </c>
      <c r="J55" s="19">
        <f t="shared" ref="J55" si="31">MAX(0,+J54-J56)</f>
        <v>0</v>
      </c>
      <c r="K55" s="19">
        <f t="shared" ref="K55" si="32">MAX(0,+K54-K56)</f>
        <v>10.757600000000002</v>
      </c>
      <c r="L55" s="19">
        <f t="shared" ref="L55" si="33">MAX(0,+L54-L56)</f>
        <v>9.9892000000000021</v>
      </c>
      <c r="M55" s="19">
        <f t="shared" ref="M55" si="34">MAX(0,+M54-M56)</f>
        <v>9.2208000000000023</v>
      </c>
      <c r="N55" s="19">
        <f t="shared" ref="N55" si="35">MAX(0,+N54-N56)</f>
        <v>8.4524000000000026</v>
      </c>
      <c r="O55" s="19">
        <f t="shared" ref="O55" si="36">MAX(0,+O54-O56)</f>
        <v>7.6840000000000028</v>
      </c>
      <c r="P55" s="19">
        <f t="shared" ref="P55" si="37">MAX(0,+P54-P56)</f>
        <v>6.9156000000000031</v>
      </c>
      <c r="Q55" s="19">
        <f t="shared" ref="Q55" si="38">MAX(0,+Q54-Q56)</f>
        <v>6.1472000000000033</v>
      </c>
      <c r="R55" s="19">
        <f t="shared" ref="R55" si="39">MAX(0,+R54-R56)</f>
        <v>5.3788000000000036</v>
      </c>
      <c r="S55" s="19">
        <f t="shared" ref="S55" si="40">MAX(0,+S54-S56)</f>
        <v>4.6104000000000038</v>
      </c>
      <c r="T55" s="19">
        <f t="shared" ref="T55" si="41">MAX(0,+T54-T56)</f>
        <v>3.8420000000000036</v>
      </c>
      <c r="U55" s="19">
        <f t="shared" ref="U55" si="42">MAX(0,+U54-U56)</f>
        <v>3.0736000000000034</v>
      </c>
      <c r="V55" s="19">
        <f t="shared" ref="V55" si="43">MAX(0,+V54-V56)</f>
        <v>2.3052000000000032</v>
      </c>
      <c r="W55" s="42">
        <f t="shared" ref="W55" si="44">MAX(0,+W54-W56)</f>
        <v>1.5368000000000031</v>
      </c>
      <c r="X55" s="42">
        <f t="shared" ref="X55" si="45">MAX(0,+X54-X56)</f>
        <v>0.76840000000000297</v>
      </c>
      <c r="Y55" s="42">
        <f t="shared" ref="Y55" si="46">MAX(0,+Y54-Y56)</f>
        <v>2.886579864025407E-15</v>
      </c>
      <c r="Z55" s="42">
        <f t="shared" ref="Z55" si="47">MAX(0,+Z54-Z56)</f>
        <v>2.886579864025407E-15</v>
      </c>
      <c r="AA55" s="42">
        <f t="shared" ref="AA55" si="48">MAX(0,+AA54-AA56)</f>
        <v>2.886579864025407E-15</v>
      </c>
      <c r="AB55" s="42">
        <f t="shared" ref="AB55" si="49">MAX(0,+AB54-AB56)</f>
        <v>2.886579864025407E-15</v>
      </c>
      <c r="AC55" s="42">
        <f t="shared" ref="AC55" si="50">MAX(0,+AC54-AC56)</f>
        <v>2.886579864025407E-15</v>
      </c>
      <c r="AD55" s="42">
        <f t="shared" ref="AD55" si="51">MAX(0,+AD54-AD56)</f>
        <v>2.886579864025407E-15</v>
      </c>
      <c r="AE55" s="42">
        <f t="shared" ref="AE55" si="52">MAX(0,+AE54-AE56)</f>
        <v>2.886579864025407E-15</v>
      </c>
      <c r="AF55" s="42">
        <f t="shared" ref="AF55" si="53">MAX(0,+AF54-AF56)</f>
        <v>2.886579864025407E-15</v>
      </c>
      <c r="AG55" s="42">
        <f t="shared" ref="AG55" si="54">MAX(0,+AG54-AG56)</f>
        <v>2.886579864025407E-15</v>
      </c>
      <c r="AH55" s="42">
        <f t="shared" ref="AH55" si="55">MAX(0,+AH54-AH56)</f>
        <v>2.886579864025407E-15</v>
      </c>
      <c r="AI55" s="42">
        <f t="shared" ref="AI55" si="56">MAX(0,+AI54-AI56)</f>
        <v>2.886579864025407E-15</v>
      </c>
      <c r="AJ55" s="42">
        <f t="shared" ref="AJ55" si="57">MAX(0,+AJ54-AJ56)</f>
        <v>2.886579864025407E-15</v>
      </c>
      <c r="AK55" s="42">
        <f t="shared" ref="AK55" si="58">MAX(0,+AK54-AK56)</f>
        <v>2.886579864025407E-15</v>
      </c>
      <c r="AL55" s="42">
        <f t="shared" ref="AL55" si="59">MAX(0,+AL54-AL56)</f>
        <v>2.886579864025407E-15</v>
      </c>
      <c r="AM55" s="42">
        <f t="shared" ref="AM55" si="60">MAX(0,+AM54-AM56)</f>
        <v>2.886579864025407E-15</v>
      </c>
      <c r="AN55" s="42">
        <f t="shared" ref="AN55" si="61">MAX(0,+AN54-AN56)</f>
        <v>2.886579864025407E-15</v>
      </c>
      <c r="AO55" s="42">
        <f t="shared" ref="AO55" si="62">MAX(0,+AO54-AO56)</f>
        <v>2.886579864025407E-15</v>
      </c>
      <c r="AP55" s="42">
        <f t="shared" ref="AP55" si="63">MAX(0,+AP54-AP56)</f>
        <v>2.886579864025407E-15</v>
      </c>
      <c r="AQ55" s="42">
        <f t="shared" ref="AQ55" si="64">MAX(0,+AQ54-AQ56)</f>
        <v>2.886579864025407E-15</v>
      </c>
      <c r="AR55" s="42">
        <f t="shared" ref="AR55" si="65">MAX(0,+AR54-AR56)</f>
        <v>2.886579864025407E-15</v>
      </c>
      <c r="AS55" s="42">
        <f t="shared" ref="AS55" si="66">MAX(0,+AS54-AS56)</f>
        <v>2.886579864025407E-15</v>
      </c>
      <c r="AT55" s="42">
        <f t="shared" ref="AT55" si="67">MAX(0,+AT54-AT56)</f>
        <v>2.886579864025407E-15</v>
      </c>
      <c r="AU55" s="42">
        <f t="shared" ref="AU55" si="68">MAX(0,+AU54-AU56)</f>
        <v>2.886579864025407E-15</v>
      </c>
      <c r="AV55" s="42">
        <f t="shared" ref="AV55" si="69">MAX(0,+AV54-AV56)</f>
        <v>2.886579864025407E-15</v>
      </c>
      <c r="AW55" s="42">
        <f t="shared" ref="AW55" si="70">MAX(0,+AW54-AW56)</f>
        <v>2.886579864025407E-15</v>
      </c>
      <c r="AX55" s="42">
        <f t="shared" ref="AX55" si="71">MAX(0,+AX54-AX56)</f>
        <v>2.886579864025407E-15</v>
      </c>
      <c r="AY55" s="42">
        <f t="shared" ref="AY55" si="72">MAX(0,+AY54-AY56)</f>
        <v>2.886579864025407E-15</v>
      </c>
      <c r="AZ55" s="42">
        <f t="shared" ref="AZ55" si="73">MAX(0,+AZ54-AZ56)</f>
        <v>2.886579864025407E-15</v>
      </c>
      <c r="BA55" s="42">
        <f t="shared" ref="BA55" si="74">MAX(0,+BA54-BA56)</f>
        <v>2.886579864025407E-15</v>
      </c>
      <c r="BB55" s="42">
        <f t="shared" ref="BB55" si="75">MAX(0,+BB54-BB56)</f>
        <v>2.886579864025407E-15</v>
      </c>
      <c r="BC55" s="42">
        <f t="shared" ref="BC55" si="76">MAX(0,+BC54-BC56)</f>
        <v>2.886579864025407E-15</v>
      </c>
      <c r="BD55" s="42">
        <f t="shared" ref="BD55" si="77">MAX(0,+BD54-BD56)</f>
        <v>2.886579864025407E-15</v>
      </c>
      <c r="BE55" s="42">
        <f t="shared" ref="BE55" si="78">MAX(0,+BE54-BE56)</f>
        <v>2.886579864025407E-15</v>
      </c>
      <c r="BF55" s="42">
        <f t="shared" ref="BF55" si="79">MAX(0,+BF54-BF56)</f>
        <v>2.886579864025407E-15</v>
      </c>
      <c r="BG55" s="42">
        <f t="shared" ref="BG55" si="80">MAX(0,+BG54-BG56)</f>
        <v>2.886579864025407E-15</v>
      </c>
      <c r="BH55" s="42">
        <f t="shared" ref="BH55" si="81">MAX(0,+BH54-BH56)</f>
        <v>2.886579864025407E-15</v>
      </c>
      <c r="BI55" s="42">
        <f t="shared" ref="BI55" si="82">MAX(0,+BI54-BI56)</f>
        <v>2.886579864025407E-15</v>
      </c>
      <c r="BJ55" s="42">
        <f t="shared" ref="BJ55" si="83">MAX(0,+BJ54-BJ56)</f>
        <v>2.886579864025407E-15</v>
      </c>
      <c r="BK55" s="42">
        <f t="shared" ref="BK55" si="84">MAX(0,+BK54-BK56)</f>
        <v>2.886579864025407E-15</v>
      </c>
      <c r="BL55" s="42">
        <f t="shared" ref="BL55" si="85">MAX(0,+BL54-BL56)</f>
        <v>2.886579864025407E-15</v>
      </c>
      <c r="BM55" s="42">
        <f t="shared" ref="BM55" si="86">MAX(0,+BM54-BM56)</f>
        <v>2.886579864025407E-15</v>
      </c>
      <c r="BN55" s="42">
        <f t="shared" ref="BN55" si="87">MAX(0,+BN54-BN56)</f>
        <v>2.886579864025407E-15</v>
      </c>
      <c r="BO55" s="42">
        <f t="shared" ref="BO55" si="88">MAX(0,+BO54-BO56)</f>
        <v>2.886579864025407E-15</v>
      </c>
      <c r="BP55" s="42">
        <f t="shared" ref="BP55" si="89">MAX(0,+BP54-BP56)</f>
        <v>2.886579864025407E-15</v>
      </c>
      <c r="BQ55" s="42">
        <f t="shared" ref="BQ55" si="90">MAX(0,+BQ54-BQ56)</f>
        <v>2.886579864025407E-15</v>
      </c>
      <c r="BR55" s="42">
        <f t="shared" ref="BR55" si="91">MAX(0,+BR54-BR56)</f>
        <v>2.886579864025407E-15</v>
      </c>
      <c r="BS55" s="42">
        <f t="shared" ref="BS55" si="92">MAX(0,+BS54-BS56)</f>
        <v>2.886579864025407E-15</v>
      </c>
      <c r="BT55" s="42">
        <f t="shared" ref="BT55" si="93">MAX(0,+BT54-BT56)</f>
        <v>2.886579864025407E-15</v>
      </c>
      <c r="BU55" s="42">
        <f t="shared" ref="BU55" si="94">MAX(0,+BU54-BU56)</f>
        <v>2.886579864025407E-15</v>
      </c>
      <c r="BV55" s="42">
        <f t="shared" ref="BV55" si="95">MAX(0,+BV54-BV56)</f>
        <v>2.886579864025407E-15</v>
      </c>
      <c r="BW55" s="42">
        <f t="shared" ref="BW55" si="96">MAX(0,+BW54-BW56)</f>
        <v>2.886579864025407E-15</v>
      </c>
      <c r="BX55" s="42">
        <f t="shared" ref="BX55" si="97">MAX(0,+BX54-BX56)</f>
        <v>2.886579864025407E-15</v>
      </c>
      <c r="BY55" s="42">
        <f t="shared" ref="BY55" si="98">MAX(0,+BY54-BY56)</f>
        <v>2.886579864025407E-15</v>
      </c>
      <c r="BZ55" s="42">
        <f t="shared" ref="BZ55" si="99">MAX(0,+BZ54-BZ56)</f>
        <v>2.886579864025407E-15</v>
      </c>
      <c r="CA55" s="42">
        <f t="shared" ref="CA55" si="100">MAX(0,+CA54-CA56)</f>
        <v>2.886579864025407E-15</v>
      </c>
      <c r="CB55" s="42">
        <f t="shared" ref="CB55" si="101">MAX(0,+CB54-CB56)</f>
        <v>2.886579864025407E-15</v>
      </c>
      <c r="CC55" s="42">
        <f t="shared" ref="CC55" si="102">MAX(0,+CC54-CC56)</f>
        <v>2.886579864025407E-15</v>
      </c>
      <c r="CD55" s="42">
        <f t="shared" ref="CD55" si="103">MAX(0,+CD54-CD56)</f>
        <v>2.886579864025407E-15</v>
      </c>
      <c r="CE55" s="42">
        <f t="shared" ref="CE55" si="104">MAX(0,+CE54-CE56)</f>
        <v>2.886579864025407E-15</v>
      </c>
      <c r="CF55" s="42">
        <f t="shared" ref="CF55" si="105">MAX(0,+CF54-CF56)</f>
        <v>2.886579864025407E-15</v>
      </c>
      <c r="CG55" s="42">
        <f t="shared" ref="CG55" si="106">MAX(0,+CG54-CG56)</f>
        <v>2.886579864025407E-15</v>
      </c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</row>
    <row r="56" spans="1:16375" ht="15" x14ac:dyDescent="0.2">
      <c r="A56" s="17"/>
      <c r="D56" s="48"/>
      <c r="E56" s="48"/>
      <c r="F56" s="48"/>
      <c r="G56" s="48" t="s">
        <v>226</v>
      </c>
      <c r="H56" s="48"/>
      <c r="I56" s="19">
        <f>IF($B56=I$10-1,B56,I57)</f>
        <v>0</v>
      </c>
      <c r="J56" s="19">
        <f>IF($B56=J$10-1,C56,J57)</f>
        <v>0</v>
      </c>
      <c r="K56" s="19">
        <f>IF(K54&gt;0.5,IF($B54=K$10-1,$C54/$D54,J56),0)</f>
        <v>0.76840000000000008</v>
      </c>
      <c r="L56" s="19">
        <f t="shared" ref="L56:BW56" si="107">IF(L54&gt;0.5,IF($B54=L$10-1,$C54/$D54,K56),0)</f>
        <v>0.76840000000000008</v>
      </c>
      <c r="M56" s="19">
        <f t="shared" si="107"/>
        <v>0.76840000000000008</v>
      </c>
      <c r="N56" s="19">
        <f t="shared" si="107"/>
        <v>0.76840000000000008</v>
      </c>
      <c r="O56" s="19">
        <f t="shared" si="107"/>
        <v>0.76840000000000008</v>
      </c>
      <c r="P56" s="19">
        <f t="shared" si="107"/>
        <v>0.76840000000000008</v>
      </c>
      <c r="Q56" s="19">
        <f t="shared" si="107"/>
        <v>0.76840000000000008</v>
      </c>
      <c r="R56" s="19">
        <f t="shared" si="107"/>
        <v>0.76840000000000008</v>
      </c>
      <c r="S56" s="19">
        <f t="shared" si="107"/>
        <v>0.76840000000000008</v>
      </c>
      <c r="T56" s="19">
        <f t="shared" si="107"/>
        <v>0.76840000000000008</v>
      </c>
      <c r="U56" s="19">
        <f t="shared" si="107"/>
        <v>0.76840000000000008</v>
      </c>
      <c r="V56" s="19">
        <f t="shared" si="107"/>
        <v>0.76840000000000008</v>
      </c>
      <c r="W56" s="19">
        <f t="shared" si="107"/>
        <v>0.76840000000000008</v>
      </c>
      <c r="X56" s="19">
        <f t="shared" si="107"/>
        <v>0.76840000000000008</v>
      </c>
      <c r="Y56" s="19">
        <f t="shared" si="107"/>
        <v>0.76840000000000008</v>
      </c>
      <c r="Z56" s="19">
        <f t="shared" si="107"/>
        <v>0</v>
      </c>
      <c r="AA56" s="19">
        <f t="shared" si="107"/>
        <v>0</v>
      </c>
      <c r="AB56" s="19">
        <f t="shared" si="107"/>
        <v>0</v>
      </c>
      <c r="AC56" s="19">
        <f t="shared" si="107"/>
        <v>0</v>
      </c>
      <c r="AD56" s="19">
        <f t="shared" si="107"/>
        <v>0</v>
      </c>
      <c r="AE56" s="19">
        <f t="shared" si="107"/>
        <v>0</v>
      </c>
      <c r="AF56" s="19">
        <f t="shared" si="107"/>
        <v>0</v>
      </c>
      <c r="AG56" s="19">
        <f t="shared" si="107"/>
        <v>0</v>
      </c>
      <c r="AH56" s="19">
        <f t="shared" si="107"/>
        <v>0</v>
      </c>
      <c r="AI56" s="19">
        <f t="shared" si="107"/>
        <v>0</v>
      </c>
      <c r="AJ56" s="19">
        <f t="shared" si="107"/>
        <v>0</v>
      </c>
      <c r="AK56" s="19">
        <f t="shared" si="107"/>
        <v>0</v>
      </c>
      <c r="AL56" s="19">
        <f t="shared" si="107"/>
        <v>0</v>
      </c>
      <c r="AM56" s="19">
        <f t="shared" si="107"/>
        <v>0</v>
      </c>
      <c r="AN56" s="19">
        <f t="shared" si="107"/>
        <v>0</v>
      </c>
      <c r="AO56" s="19">
        <f t="shared" si="107"/>
        <v>0</v>
      </c>
      <c r="AP56" s="19">
        <f t="shared" si="107"/>
        <v>0</v>
      </c>
      <c r="AQ56" s="19">
        <f t="shared" si="107"/>
        <v>0</v>
      </c>
      <c r="AR56" s="19">
        <f t="shared" si="107"/>
        <v>0</v>
      </c>
      <c r="AS56" s="19">
        <f t="shared" si="107"/>
        <v>0</v>
      </c>
      <c r="AT56" s="19">
        <f t="shared" si="107"/>
        <v>0</v>
      </c>
      <c r="AU56" s="19">
        <f t="shared" si="107"/>
        <v>0</v>
      </c>
      <c r="AV56" s="19">
        <f t="shared" si="107"/>
        <v>0</v>
      </c>
      <c r="AW56" s="19">
        <f t="shared" si="107"/>
        <v>0</v>
      </c>
      <c r="AX56" s="19">
        <f t="shared" si="107"/>
        <v>0</v>
      </c>
      <c r="AY56" s="19">
        <f t="shared" si="107"/>
        <v>0</v>
      </c>
      <c r="AZ56" s="19">
        <f t="shared" si="107"/>
        <v>0</v>
      </c>
      <c r="BA56" s="19">
        <f t="shared" si="107"/>
        <v>0</v>
      </c>
      <c r="BB56" s="19">
        <f t="shared" si="107"/>
        <v>0</v>
      </c>
      <c r="BC56" s="19">
        <f t="shared" si="107"/>
        <v>0</v>
      </c>
      <c r="BD56" s="19">
        <f t="shared" si="107"/>
        <v>0</v>
      </c>
      <c r="BE56" s="19">
        <f t="shared" si="107"/>
        <v>0</v>
      </c>
      <c r="BF56" s="19">
        <f t="shared" si="107"/>
        <v>0</v>
      </c>
      <c r="BG56" s="19">
        <f t="shared" si="107"/>
        <v>0</v>
      </c>
      <c r="BH56" s="19">
        <f t="shared" si="107"/>
        <v>0</v>
      </c>
      <c r="BI56" s="19">
        <f t="shared" si="107"/>
        <v>0</v>
      </c>
      <c r="BJ56" s="19">
        <f t="shared" si="107"/>
        <v>0</v>
      </c>
      <c r="BK56" s="19">
        <f t="shared" si="107"/>
        <v>0</v>
      </c>
      <c r="BL56" s="19">
        <f t="shared" si="107"/>
        <v>0</v>
      </c>
      <c r="BM56" s="19">
        <f t="shared" si="107"/>
        <v>0</v>
      </c>
      <c r="BN56" s="19">
        <f t="shared" si="107"/>
        <v>0</v>
      </c>
      <c r="BO56" s="19">
        <f t="shared" si="107"/>
        <v>0</v>
      </c>
      <c r="BP56" s="19">
        <f t="shared" si="107"/>
        <v>0</v>
      </c>
      <c r="BQ56" s="19">
        <f t="shared" si="107"/>
        <v>0</v>
      </c>
      <c r="BR56" s="19">
        <f t="shared" si="107"/>
        <v>0</v>
      </c>
      <c r="BS56" s="19">
        <f t="shared" si="107"/>
        <v>0</v>
      </c>
      <c r="BT56" s="19">
        <f t="shared" si="107"/>
        <v>0</v>
      </c>
      <c r="BU56" s="19">
        <f t="shared" si="107"/>
        <v>0</v>
      </c>
      <c r="BV56" s="19">
        <f t="shared" si="107"/>
        <v>0</v>
      </c>
      <c r="BW56" s="19">
        <f t="shared" si="107"/>
        <v>0</v>
      </c>
      <c r="BX56" s="19">
        <f t="shared" ref="BX56:CG56" si="108">IF(BX54&gt;0.5,IF($B54=BX$10-1,$C54/$D54,BW56),0)</f>
        <v>0</v>
      </c>
      <c r="BY56" s="19">
        <f t="shared" si="108"/>
        <v>0</v>
      </c>
      <c r="BZ56" s="19">
        <f t="shared" si="108"/>
        <v>0</v>
      </c>
      <c r="CA56" s="19">
        <f t="shared" si="108"/>
        <v>0</v>
      </c>
      <c r="CB56" s="19">
        <f t="shared" si="108"/>
        <v>0</v>
      </c>
      <c r="CC56" s="19">
        <f t="shared" si="108"/>
        <v>0</v>
      </c>
      <c r="CD56" s="19">
        <f t="shared" si="108"/>
        <v>0</v>
      </c>
      <c r="CE56" s="19">
        <f t="shared" si="108"/>
        <v>0</v>
      </c>
      <c r="CF56" s="19">
        <f t="shared" si="108"/>
        <v>0</v>
      </c>
      <c r="CG56" s="19">
        <f t="shared" si="108"/>
        <v>0</v>
      </c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</row>
    <row r="57" spans="1:16375" ht="15" x14ac:dyDescent="0.2">
      <c r="A57" s="17" t="s">
        <v>124</v>
      </c>
      <c r="B57" s="104">
        <f>B54+1</f>
        <v>2020</v>
      </c>
      <c r="C57" s="82">
        <f>HLOOKUP(B57,$J$10:$CG$23,14)</f>
        <v>102.16728000000001</v>
      </c>
      <c r="D57" s="52">
        <f>$D$52</f>
        <v>15</v>
      </c>
      <c r="E57" s="48"/>
      <c r="F57" s="48"/>
      <c r="G57" s="48"/>
      <c r="H57" s="48"/>
      <c r="I57" s="48"/>
      <c r="J57" s="19">
        <f>IF($B57=J$10,$C57,I58)</f>
        <v>0</v>
      </c>
      <c r="K57" s="19">
        <f>IF($B57=K$10-1,$C57,J58)</f>
        <v>0</v>
      </c>
      <c r="L57" s="19">
        <f t="shared" ref="L57:BW57" si="109">IF($B57=L$10-1,$C57,K58)</f>
        <v>102.16728000000001</v>
      </c>
      <c r="M57" s="19">
        <f t="shared" si="109"/>
        <v>95.356127999999998</v>
      </c>
      <c r="N57" s="19">
        <f t="shared" si="109"/>
        <v>88.544975999999991</v>
      </c>
      <c r="O57" s="19">
        <f t="shared" si="109"/>
        <v>81.733823999999984</v>
      </c>
      <c r="P57" s="19">
        <f t="shared" si="109"/>
        <v>74.922671999999977</v>
      </c>
      <c r="Q57" s="19">
        <f t="shared" si="109"/>
        <v>68.11151999999997</v>
      </c>
      <c r="R57" s="19">
        <f t="shared" si="109"/>
        <v>61.30036799999997</v>
      </c>
      <c r="S57" s="19">
        <f t="shared" si="109"/>
        <v>54.489215999999971</v>
      </c>
      <c r="T57" s="19">
        <f t="shared" si="109"/>
        <v>47.678063999999971</v>
      </c>
      <c r="U57" s="19">
        <f t="shared" si="109"/>
        <v>40.866911999999971</v>
      </c>
      <c r="V57" s="19">
        <f t="shared" si="109"/>
        <v>34.055759999999971</v>
      </c>
      <c r="W57" s="19">
        <f t="shared" si="109"/>
        <v>27.244607999999971</v>
      </c>
      <c r="X57" s="19">
        <f t="shared" si="109"/>
        <v>20.433455999999971</v>
      </c>
      <c r="Y57" s="19">
        <f t="shared" si="109"/>
        <v>13.622303999999971</v>
      </c>
      <c r="Z57" s="19">
        <f t="shared" si="109"/>
        <v>6.8111519999999706</v>
      </c>
      <c r="AA57" s="19">
        <f t="shared" si="109"/>
        <v>0</v>
      </c>
      <c r="AB57" s="19">
        <f t="shared" si="109"/>
        <v>0</v>
      </c>
      <c r="AC57" s="19">
        <f t="shared" si="109"/>
        <v>0</v>
      </c>
      <c r="AD57" s="19">
        <f t="shared" si="109"/>
        <v>0</v>
      </c>
      <c r="AE57" s="19">
        <f t="shared" si="109"/>
        <v>0</v>
      </c>
      <c r="AF57" s="19">
        <f t="shared" si="109"/>
        <v>0</v>
      </c>
      <c r="AG57" s="19">
        <f t="shared" si="109"/>
        <v>0</v>
      </c>
      <c r="AH57" s="19">
        <f t="shared" si="109"/>
        <v>0</v>
      </c>
      <c r="AI57" s="19">
        <f t="shared" si="109"/>
        <v>0</v>
      </c>
      <c r="AJ57" s="19">
        <f t="shared" si="109"/>
        <v>0</v>
      </c>
      <c r="AK57" s="19">
        <f t="shared" si="109"/>
        <v>0</v>
      </c>
      <c r="AL57" s="19">
        <f t="shared" si="109"/>
        <v>0</v>
      </c>
      <c r="AM57" s="19">
        <f t="shared" si="109"/>
        <v>0</v>
      </c>
      <c r="AN57" s="19">
        <f t="shared" si="109"/>
        <v>0</v>
      </c>
      <c r="AO57" s="19">
        <f t="shared" si="109"/>
        <v>0</v>
      </c>
      <c r="AP57" s="19">
        <f t="shared" si="109"/>
        <v>0</v>
      </c>
      <c r="AQ57" s="19">
        <f t="shared" si="109"/>
        <v>0</v>
      </c>
      <c r="AR57" s="19">
        <f t="shared" si="109"/>
        <v>0</v>
      </c>
      <c r="AS57" s="19">
        <f t="shared" si="109"/>
        <v>0</v>
      </c>
      <c r="AT57" s="19">
        <f t="shared" si="109"/>
        <v>0</v>
      </c>
      <c r="AU57" s="19">
        <f t="shared" si="109"/>
        <v>0</v>
      </c>
      <c r="AV57" s="19">
        <f t="shared" si="109"/>
        <v>0</v>
      </c>
      <c r="AW57" s="19">
        <f t="shared" si="109"/>
        <v>0</v>
      </c>
      <c r="AX57" s="19">
        <f t="shared" si="109"/>
        <v>0</v>
      </c>
      <c r="AY57" s="19">
        <f t="shared" si="109"/>
        <v>0</v>
      </c>
      <c r="AZ57" s="19">
        <f t="shared" si="109"/>
        <v>0</v>
      </c>
      <c r="BA57" s="19">
        <f t="shared" si="109"/>
        <v>0</v>
      </c>
      <c r="BB57" s="19">
        <f t="shared" si="109"/>
        <v>0</v>
      </c>
      <c r="BC57" s="19">
        <f t="shared" si="109"/>
        <v>0</v>
      </c>
      <c r="BD57" s="19">
        <f t="shared" si="109"/>
        <v>0</v>
      </c>
      <c r="BE57" s="19">
        <f t="shared" si="109"/>
        <v>0</v>
      </c>
      <c r="BF57" s="19">
        <f t="shared" si="109"/>
        <v>0</v>
      </c>
      <c r="BG57" s="19">
        <f t="shared" si="109"/>
        <v>0</v>
      </c>
      <c r="BH57" s="19">
        <f t="shared" si="109"/>
        <v>0</v>
      </c>
      <c r="BI57" s="19">
        <f t="shared" si="109"/>
        <v>0</v>
      </c>
      <c r="BJ57" s="19">
        <f t="shared" si="109"/>
        <v>0</v>
      </c>
      <c r="BK57" s="19">
        <f t="shared" si="109"/>
        <v>0</v>
      </c>
      <c r="BL57" s="19">
        <f t="shared" si="109"/>
        <v>0</v>
      </c>
      <c r="BM57" s="19">
        <f t="shared" si="109"/>
        <v>0</v>
      </c>
      <c r="BN57" s="19">
        <f t="shared" si="109"/>
        <v>0</v>
      </c>
      <c r="BO57" s="19">
        <f t="shared" si="109"/>
        <v>0</v>
      </c>
      <c r="BP57" s="19">
        <f t="shared" si="109"/>
        <v>0</v>
      </c>
      <c r="BQ57" s="19">
        <f t="shared" si="109"/>
        <v>0</v>
      </c>
      <c r="BR57" s="19">
        <f t="shared" si="109"/>
        <v>0</v>
      </c>
      <c r="BS57" s="19">
        <f t="shared" si="109"/>
        <v>0</v>
      </c>
      <c r="BT57" s="19">
        <f t="shared" si="109"/>
        <v>0</v>
      </c>
      <c r="BU57" s="19">
        <f t="shared" si="109"/>
        <v>0</v>
      </c>
      <c r="BV57" s="19">
        <f t="shared" si="109"/>
        <v>0</v>
      </c>
      <c r="BW57" s="19">
        <f t="shared" si="109"/>
        <v>0</v>
      </c>
      <c r="BX57" s="19">
        <f t="shared" ref="BX57:CG57" si="110">IF($B57=BX$10-1,$C57,BW58)</f>
        <v>0</v>
      </c>
      <c r="BY57" s="19">
        <f t="shared" si="110"/>
        <v>0</v>
      </c>
      <c r="BZ57" s="19">
        <f t="shared" si="110"/>
        <v>0</v>
      </c>
      <c r="CA57" s="19">
        <f t="shared" si="110"/>
        <v>0</v>
      </c>
      <c r="CB57" s="19">
        <f t="shared" si="110"/>
        <v>0</v>
      </c>
      <c r="CC57" s="19">
        <f t="shared" si="110"/>
        <v>0</v>
      </c>
      <c r="CD57" s="19">
        <f t="shared" si="110"/>
        <v>0</v>
      </c>
      <c r="CE57" s="19">
        <f t="shared" si="110"/>
        <v>0</v>
      </c>
      <c r="CF57" s="19">
        <f t="shared" si="110"/>
        <v>0</v>
      </c>
      <c r="CG57" s="19">
        <f t="shared" si="110"/>
        <v>0</v>
      </c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</row>
    <row r="58" spans="1:16375" ht="15" x14ac:dyDescent="0.2">
      <c r="A58" s="17"/>
      <c r="B58" s="48"/>
      <c r="C58" s="48"/>
      <c r="D58" s="48"/>
      <c r="E58" s="48"/>
      <c r="F58" s="48"/>
      <c r="G58" s="48"/>
      <c r="H58" s="48"/>
      <c r="I58" s="48"/>
      <c r="J58" s="19">
        <f t="shared" ref="J58" si="111">MAX(0,+J57-J59)</f>
        <v>0</v>
      </c>
      <c r="K58" s="19">
        <f t="shared" ref="K58" si="112">MAX(0,+K57-K59)</f>
        <v>0</v>
      </c>
      <c r="L58" s="19">
        <f t="shared" ref="L58" si="113">MAX(0,+L57-L59)</f>
        <v>95.356127999999998</v>
      </c>
      <c r="M58" s="19">
        <f t="shared" ref="M58" si="114">MAX(0,+M57-M59)</f>
        <v>88.544975999999991</v>
      </c>
      <c r="N58" s="19">
        <f t="shared" ref="N58" si="115">MAX(0,+N57-N59)</f>
        <v>81.733823999999984</v>
      </c>
      <c r="O58" s="19">
        <f t="shared" ref="O58" si="116">MAX(0,+O57-O59)</f>
        <v>74.922671999999977</v>
      </c>
      <c r="P58" s="19">
        <f t="shared" ref="P58" si="117">MAX(0,+P57-P59)</f>
        <v>68.11151999999997</v>
      </c>
      <c r="Q58" s="19">
        <f t="shared" ref="Q58" si="118">MAX(0,+Q57-Q59)</f>
        <v>61.30036799999997</v>
      </c>
      <c r="R58" s="19">
        <f t="shared" ref="R58" si="119">MAX(0,+R57-R59)</f>
        <v>54.489215999999971</v>
      </c>
      <c r="S58" s="19">
        <f t="shared" ref="S58" si="120">MAX(0,+S57-S59)</f>
        <v>47.678063999999971</v>
      </c>
      <c r="T58" s="19">
        <f t="shared" ref="T58" si="121">MAX(0,+T57-T59)</f>
        <v>40.866911999999971</v>
      </c>
      <c r="U58" s="19">
        <f t="shared" ref="U58" si="122">MAX(0,+U57-U59)</f>
        <v>34.055759999999971</v>
      </c>
      <c r="V58" s="19">
        <f t="shared" ref="V58" si="123">MAX(0,+V57-V59)</f>
        <v>27.244607999999971</v>
      </c>
      <c r="W58" s="42">
        <f t="shared" ref="W58" si="124">MAX(0,+W57-W59)</f>
        <v>20.433455999999971</v>
      </c>
      <c r="X58" s="42">
        <f t="shared" ref="X58" si="125">MAX(0,+X57-X59)</f>
        <v>13.622303999999971</v>
      </c>
      <c r="Y58" s="42">
        <f t="shared" ref="Y58" si="126">MAX(0,+Y57-Y59)</f>
        <v>6.8111519999999706</v>
      </c>
      <c r="Z58" s="42">
        <f t="shared" ref="Z58" si="127">MAX(0,+Z57-Z59)</f>
        <v>0</v>
      </c>
      <c r="AA58" s="42">
        <f t="shared" ref="AA58" si="128">MAX(0,+AA57-AA59)</f>
        <v>0</v>
      </c>
      <c r="AB58" s="42">
        <f t="shared" ref="AB58" si="129">MAX(0,+AB57-AB59)</f>
        <v>0</v>
      </c>
      <c r="AC58" s="42">
        <f t="shared" ref="AC58" si="130">MAX(0,+AC57-AC59)</f>
        <v>0</v>
      </c>
      <c r="AD58" s="42">
        <f t="shared" ref="AD58" si="131">MAX(0,+AD57-AD59)</f>
        <v>0</v>
      </c>
      <c r="AE58" s="42">
        <f t="shared" ref="AE58" si="132">MAX(0,+AE57-AE59)</f>
        <v>0</v>
      </c>
      <c r="AF58" s="42">
        <f t="shared" ref="AF58" si="133">MAX(0,+AF57-AF59)</f>
        <v>0</v>
      </c>
      <c r="AG58" s="42">
        <f t="shared" ref="AG58" si="134">MAX(0,+AG57-AG59)</f>
        <v>0</v>
      </c>
      <c r="AH58" s="42">
        <f t="shared" ref="AH58" si="135">MAX(0,+AH57-AH59)</f>
        <v>0</v>
      </c>
      <c r="AI58" s="42">
        <f t="shared" ref="AI58" si="136">MAX(0,+AI57-AI59)</f>
        <v>0</v>
      </c>
      <c r="AJ58" s="42">
        <f t="shared" ref="AJ58" si="137">MAX(0,+AJ57-AJ59)</f>
        <v>0</v>
      </c>
      <c r="AK58" s="42">
        <f t="shared" ref="AK58" si="138">MAX(0,+AK57-AK59)</f>
        <v>0</v>
      </c>
      <c r="AL58" s="42">
        <f t="shared" ref="AL58" si="139">MAX(0,+AL57-AL59)</f>
        <v>0</v>
      </c>
      <c r="AM58" s="42">
        <f t="shared" ref="AM58" si="140">MAX(0,+AM57-AM59)</f>
        <v>0</v>
      </c>
      <c r="AN58" s="42">
        <f t="shared" ref="AN58" si="141">MAX(0,+AN57-AN59)</f>
        <v>0</v>
      </c>
      <c r="AO58" s="42">
        <f t="shared" ref="AO58" si="142">MAX(0,+AO57-AO59)</f>
        <v>0</v>
      </c>
      <c r="AP58" s="42">
        <f t="shared" ref="AP58" si="143">MAX(0,+AP57-AP59)</f>
        <v>0</v>
      </c>
      <c r="AQ58" s="42">
        <f t="shared" ref="AQ58" si="144">MAX(0,+AQ57-AQ59)</f>
        <v>0</v>
      </c>
      <c r="AR58" s="42">
        <f t="shared" ref="AR58" si="145">MAX(0,+AR57-AR59)</f>
        <v>0</v>
      </c>
      <c r="AS58" s="42">
        <f t="shared" ref="AS58" si="146">MAX(0,+AS57-AS59)</f>
        <v>0</v>
      </c>
      <c r="AT58" s="42">
        <f t="shared" ref="AT58" si="147">MAX(0,+AT57-AT59)</f>
        <v>0</v>
      </c>
      <c r="AU58" s="42">
        <f t="shared" ref="AU58" si="148">MAX(0,+AU57-AU59)</f>
        <v>0</v>
      </c>
      <c r="AV58" s="42">
        <f t="shared" ref="AV58" si="149">MAX(0,+AV57-AV59)</f>
        <v>0</v>
      </c>
      <c r="AW58" s="42">
        <f t="shared" ref="AW58" si="150">MAX(0,+AW57-AW59)</f>
        <v>0</v>
      </c>
      <c r="AX58" s="42">
        <f t="shared" ref="AX58" si="151">MAX(0,+AX57-AX59)</f>
        <v>0</v>
      </c>
      <c r="AY58" s="42">
        <f t="shared" ref="AY58" si="152">MAX(0,+AY57-AY59)</f>
        <v>0</v>
      </c>
      <c r="AZ58" s="42">
        <f t="shared" ref="AZ58" si="153">MAX(0,+AZ57-AZ59)</f>
        <v>0</v>
      </c>
      <c r="BA58" s="42">
        <f t="shared" ref="BA58" si="154">MAX(0,+BA57-BA59)</f>
        <v>0</v>
      </c>
      <c r="BB58" s="42">
        <f t="shared" ref="BB58" si="155">MAX(0,+BB57-BB59)</f>
        <v>0</v>
      </c>
      <c r="BC58" s="42">
        <f t="shared" ref="BC58" si="156">MAX(0,+BC57-BC59)</f>
        <v>0</v>
      </c>
      <c r="BD58" s="42">
        <f t="shared" ref="BD58" si="157">MAX(0,+BD57-BD59)</f>
        <v>0</v>
      </c>
      <c r="BE58" s="42">
        <f t="shared" ref="BE58" si="158">MAX(0,+BE57-BE59)</f>
        <v>0</v>
      </c>
      <c r="BF58" s="42">
        <f t="shared" ref="BF58" si="159">MAX(0,+BF57-BF59)</f>
        <v>0</v>
      </c>
      <c r="BG58" s="42">
        <f t="shared" ref="BG58" si="160">MAX(0,+BG57-BG59)</f>
        <v>0</v>
      </c>
      <c r="BH58" s="42">
        <f t="shared" ref="BH58" si="161">MAX(0,+BH57-BH59)</f>
        <v>0</v>
      </c>
      <c r="BI58" s="42">
        <f t="shared" ref="BI58" si="162">MAX(0,+BI57-BI59)</f>
        <v>0</v>
      </c>
      <c r="BJ58" s="42">
        <f t="shared" ref="BJ58" si="163">MAX(0,+BJ57-BJ59)</f>
        <v>0</v>
      </c>
      <c r="BK58" s="42">
        <f t="shared" ref="BK58" si="164">MAX(0,+BK57-BK59)</f>
        <v>0</v>
      </c>
      <c r="BL58" s="42">
        <f t="shared" ref="BL58" si="165">MAX(0,+BL57-BL59)</f>
        <v>0</v>
      </c>
      <c r="BM58" s="42">
        <f t="shared" ref="BM58" si="166">MAX(0,+BM57-BM59)</f>
        <v>0</v>
      </c>
      <c r="BN58" s="42">
        <f t="shared" ref="BN58" si="167">MAX(0,+BN57-BN59)</f>
        <v>0</v>
      </c>
      <c r="BO58" s="42">
        <f t="shared" ref="BO58" si="168">MAX(0,+BO57-BO59)</f>
        <v>0</v>
      </c>
      <c r="BP58" s="42">
        <f t="shared" ref="BP58" si="169">MAX(0,+BP57-BP59)</f>
        <v>0</v>
      </c>
      <c r="BQ58" s="42">
        <f t="shared" ref="BQ58" si="170">MAX(0,+BQ57-BQ59)</f>
        <v>0</v>
      </c>
      <c r="BR58" s="42">
        <f t="shared" ref="BR58" si="171">MAX(0,+BR57-BR59)</f>
        <v>0</v>
      </c>
      <c r="BS58" s="42">
        <f t="shared" ref="BS58" si="172">MAX(0,+BS57-BS59)</f>
        <v>0</v>
      </c>
      <c r="BT58" s="42">
        <f t="shared" ref="BT58" si="173">MAX(0,+BT57-BT59)</f>
        <v>0</v>
      </c>
      <c r="BU58" s="42">
        <f t="shared" ref="BU58" si="174">MAX(0,+BU57-BU59)</f>
        <v>0</v>
      </c>
      <c r="BV58" s="42">
        <f t="shared" ref="BV58" si="175">MAX(0,+BV57-BV59)</f>
        <v>0</v>
      </c>
      <c r="BW58" s="42">
        <f t="shared" ref="BW58" si="176">MAX(0,+BW57-BW59)</f>
        <v>0</v>
      </c>
      <c r="BX58" s="42">
        <f t="shared" ref="BX58" si="177">MAX(0,+BX57-BX59)</f>
        <v>0</v>
      </c>
      <c r="BY58" s="42">
        <f t="shared" ref="BY58" si="178">MAX(0,+BY57-BY59)</f>
        <v>0</v>
      </c>
      <c r="BZ58" s="42">
        <f t="shared" ref="BZ58" si="179">MAX(0,+BZ57-BZ59)</f>
        <v>0</v>
      </c>
      <c r="CA58" s="42">
        <f t="shared" ref="CA58" si="180">MAX(0,+CA57-CA59)</f>
        <v>0</v>
      </c>
      <c r="CB58" s="42">
        <f t="shared" ref="CB58" si="181">MAX(0,+CB57-CB59)</f>
        <v>0</v>
      </c>
      <c r="CC58" s="42">
        <f t="shared" ref="CC58" si="182">MAX(0,+CC57-CC59)</f>
        <v>0</v>
      </c>
      <c r="CD58" s="42">
        <f t="shared" ref="CD58" si="183">MAX(0,+CD57-CD59)</f>
        <v>0</v>
      </c>
      <c r="CE58" s="42">
        <f t="shared" ref="CE58" si="184">MAX(0,+CE57-CE59)</f>
        <v>0</v>
      </c>
      <c r="CF58" s="42">
        <f t="shared" ref="CF58" si="185">MAX(0,+CF57-CF59)</f>
        <v>0</v>
      </c>
      <c r="CG58" s="42">
        <f t="shared" ref="CG58" si="186">MAX(0,+CG57-CG59)</f>
        <v>0</v>
      </c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</row>
    <row r="59" spans="1:16375" ht="15" x14ac:dyDescent="0.2">
      <c r="A59" s="17"/>
      <c r="B59" s="48"/>
      <c r="C59" s="48"/>
      <c r="D59" s="48"/>
      <c r="E59" s="48"/>
      <c r="F59" s="48"/>
      <c r="G59" s="48"/>
      <c r="H59" s="48"/>
      <c r="I59" s="48"/>
      <c r="J59" s="19">
        <f>IF(J57&gt;0.5,IF($B57=J$10,$C57/$D57,I59),0)</f>
        <v>0</v>
      </c>
      <c r="K59" s="19">
        <f>IF(K57&gt;0.5,IF($B57=K$10-1,$C57/$D57,J59),0)</f>
        <v>0</v>
      </c>
      <c r="L59" s="19">
        <f t="shared" ref="L59:BW59" si="187">IF(L57&gt;0.5,IF($B57=L$10-1,$C57/$D57,K59),0)</f>
        <v>6.8111520000000008</v>
      </c>
      <c r="M59" s="19">
        <f t="shared" si="187"/>
        <v>6.8111520000000008</v>
      </c>
      <c r="N59" s="19">
        <f t="shared" si="187"/>
        <v>6.8111520000000008</v>
      </c>
      <c r="O59" s="19">
        <f t="shared" si="187"/>
        <v>6.8111520000000008</v>
      </c>
      <c r="P59" s="19">
        <f t="shared" si="187"/>
        <v>6.8111520000000008</v>
      </c>
      <c r="Q59" s="19">
        <f t="shared" si="187"/>
        <v>6.8111520000000008</v>
      </c>
      <c r="R59" s="19">
        <f t="shared" si="187"/>
        <v>6.8111520000000008</v>
      </c>
      <c r="S59" s="19">
        <f t="shared" si="187"/>
        <v>6.8111520000000008</v>
      </c>
      <c r="T59" s="19">
        <f t="shared" si="187"/>
        <v>6.8111520000000008</v>
      </c>
      <c r="U59" s="19">
        <f t="shared" si="187"/>
        <v>6.8111520000000008</v>
      </c>
      <c r="V59" s="19">
        <f t="shared" si="187"/>
        <v>6.8111520000000008</v>
      </c>
      <c r="W59" s="19">
        <f t="shared" si="187"/>
        <v>6.8111520000000008</v>
      </c>
      <c r="X59" s="19">
        <f t="shared" si="187"/>
        <v>6.8111520000000008</v>
      </c>
      <c r="Y59" s="19">
        <f t="shared" si="187"/>
        <v>6.8111520000000008</v>
      </c>
      <c r="Z59" s="19">
        <f t="shared" si="187"/>
        <v>6.8111520000000008</v>
      </c>
      <c r="AA59" s="19">
        <f t="shared" si="187"/>
        <v>0</v>
      </c>
      <c r="AB59" s="19">
        <f t="shared" si="187"/>
        <v>0</v>
      </c>
      <c r="AC59" s="19">
        <f t="shared" si="187"/>
        <v>0</v>
      </c>
      <c r="AD59" s="19">
        <f t="shared" si="187"/>
        <v>0</v>
      </c>
      <c r="AE59" s="19">
        <f t="shared" si="187"/>
        <v>0</v>
      </c>
      <c r="AF59" s="19">
        <f t="shared" si="187"/>
        <v>0</v>
      </c>
      <c r="AG59" s="19">
        <f t="shared" si="187"/>
        <v>0</v>
      </c>
      <c r="AH59" s="19">
        <f t="shared" si="187"/>
        <v>0</v>
      </c>
      <c r="AI59" s="19">
        <f t="shared" si="187"/>
        <v>0</v>
      </c>
      <c r="AJ59" s="19">
        <f t="shared" si="187"/>
        <v>0</v>
      </c>
      <c r="AK59" s="19">
        <f t="shared" si="187"/>
        <v>0</v>
      </c>
      <c r="AL59" s="19">
        <f t="shared" si="187"/>
        <v>0</v>
      </c>
      <c r="AM59" s="19">
        <f t="shared" si="187"/>
        <v>0</v>
      </c>
      <c r="AN59" s="19">
        <f t="shared" si="187"/>
        <v>0</v>
      </c>
      <c r="AO59" s="19">
        <f t="shared" si="187"/>
        <v>0</v>
      </c>
      <c r="AP59" s="19">
        <f t="shared" si="187"/>
        <v>0</v>
      </c>
      <c r="AQ59" s="19">
        <f t="shared" si="187"/>
        <v>0</v>
      </c>
      <c r="AR59" s="19">
        <f t="shared" si="187"/>
        <v>0</v>
      </c>
      <c r="AS59" s="19">
        <f t="shared" si="187"/>
        <v>0</v>
      </c>
      <c r="AT59" s="19">
        <f t="shared" si="187"/>
        <v>0</v>
      </c>
      <c r="AU59" s="19">
        <f t="shared" si="187"/>
        <v>0</v>
      </c>
      <c r="AV59" s="19">
        <f t="shared" si="187"/>
        <v>0</v>
      </c>
      <c r="AW59" s="19">
        <f t="shared" si="187"/>
        <v>0</v>
      </c>
      <c r="AX59" s="19">
        <f t="shared" si="187"/>
        <v>0</v>
      </c>
      <c r="AY59" s="19">
        <f t="shared" si="187"/>
        <v>0</v>
      </c>
      <c r="AZ59" s="19">
        <f t="shared" si="187"/>
        <v>0</v>
      </c>
      <c r="BA59" s="19">
        <f t="shared" si="187"/>
        <v>0</v>
      </c>
      <c r="BB59" s="19">
        <f t="shared" si="187"/>
        <v>0</v>
      </c>
      <c r="BC59" s="19">
        <f t="shared" si="187"/>
        <v>0</v>
      </c>
      <c r="BD59" s="19">
        <f t="shared" si="187"/>
        <v>0</v>
      </c>
      <c r="BE59" s="19">
        <f t="shared" si="187"/>
        <v>0</v>
      </c>
      <c r="BF59" s="19">
        <f t="shared" si="187"/>
        <v>0</v>
      </c>
      <c r="BG59" s="19">
        <f t="shared" si="187"/>
        <v>0</v>
      </c>
      <c r="BH59" s="19">
        <f t="shared" si="187"/>
        <v>0</v>
      </c>
      <c r="BI59" s="19">
        <f t="shared" si="187"/>
        <v>0</v>
      </c>
      <c r="BJ59" s="19">
        <f t="shared" si="187"/>
        <v>0</v>
      </c>
      <c r="BK59" s="19">
        <f t="shared" si="187"/>
        <v>0</v>
      </c>
      <c r="BL59" s="19">
        <f t="shared" si="187"/>
        <v>0</v>
      </c>
      <c r="BM59" s="19">
        <f t="shared" si="187"/>
        <v>0</v>
      </c>
      <c r="BN59" s="19">
        <f t="shared" si="187"/>
        <v>0</v>
      </c>
      <c r="BO59" s="19">
        <f t="shared" si="187"/>
        <v>0</v>
      </c>
      <c r="BP59" s="19">
        <f t="shared" si="187"/>
        <v>0</v>
      </c>
      <c r="BQ59" s="19">
        <f t="shared" si="187"/>
        <v>0</v>
      </c>
      <c r="BR59" s="19">
        <f t="shared" si="187"/>
        <v>0</v>
      </c>
      <c r="BS59" s="19">
        <f t="shared" si="187"/>
        <v>0</v>
      </c>
      <c r="BT59" s="19">
        <f t="shared" si="187"/>
        <v>0</v>
      </c>
      <c r="BU59" s="19">
        <f t="shared" si="187"/>
        <v>0</v>
      </c>
      <c r="BV59" s="19">
        <f t="shared" si="187"/>
        <v>0</v>
      </c>
      <c r="BW59" s="19">
        <f t="shared" si="187"/>
        <v>0</v>
      </c>
      <c r="BX59" s="19">
        <f t="shared" ref="BX59:CG59" si="188">IF(BX57&gt;0.5,IF($B57=BX$10-1,$C57/$D57,BW59),0)</f>
        <v>0</v>
      </c>
      <c r="BY59" s="19">
        <f t="shared" si="188"/>
        <v>0</v>
      </c>
      <c r="BZ59" s="19">
        <f t="shared" si="188"/>
        <v>0</v>
      </c>
      <c r="CA59" s="19">
        <f t="shared" si="188"/>
        <v>0</v>
      </c>
      <c r="CB59" s="19">
        <f t="shared" si="188"/>
        <v>0</v>
      </c>
      <c r="CC59" s="19">
        <f t="shared" si="188"/>
        <v>0</v>
      </c>
      <c r="CD59" s="19">
        <f t="shared" si="188"/>
        <v>0</v>
      </c>
      <c r="CE59" s="19">
        <f t="shared" si="188"/>
        <v>0</v>
      </c>
      <c r="CF59" s="19">
        <f t="shared" si="188"/>
        <v>0</v>
      </c>
      <c r="CG59" s="19">
        <f t="shared" si="188"/>
        <v>0</v>
      </c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</row>
    <row r="60" spans="1:16375" ht="15" x14ac:dyDescent="0.2">
      <c r="A60" s="17" t="s">
        <v>125</v>
      </c>
      <c r="B60" s="104">
        <f>B57+1</f>
        <v>2021</v>
      </c>
      <c r="C60" s="82">
        <f>HLOOKUP(B60,$J$10:$CG$23,14)</f>
        <v>135.94074479999998</v>
      </c>
      <c r="D60" s="52">
        <f>$D$52</f>
        <v>15</v>
      </c>
      <c r="E60" s="48"/>
      <c r="F60" s="48"/>
      <c r="G60" s="48"/>
      <c r="H60" s="48"/>
      <c r="I60" s="48"/>
      <c r="J60" s="19">
        <f>IF($B60=J$10,$C60,I61)</f>
        <v>0</v>
      </c>
      <c r="K60" s="19">
        <f>IF($B60=K$10-1,$C60,J61)</f>
        <v>0</v>
      </c>
      <c r="L60" s="19">
        <f t="shared" ref="L60:BW60" si="189">IF($B60=L$10-1,$C60,K61)</f>
        <v>0</v>
      </c>
      <c r="M60" s="19">
        <f t="shared" si="189"/>
        <v>135.94074479999998</v>
      </c>
      <c r="N60" s="19">
        <f t="shared" si="189"/>
        <v>126.87802847999998</v>
      </c>
      <c r="O60" s="19">
        <f t="shared" si="189"/>
        <v>117.81531215999999</v>
      </c>
      <c r="P60" s="19">
        <f t="shared" si="189"/>
        <v>108.75259584</v>
      </c>
      <c r="Q60" s="19">
        <f t="shared" si="189"/>
        <v>99.689879520000005</v>
      </c>
      <c r="R60" s="19">
        <f t="shared" si="189"/>
        <v>90.627163200000012</v>
      </c>
      <c r="S60" s="19">
        <f t="shared" si="189"/>
        <v>81.56444688000002</v>
      </c>
      <c r="T60" s="19">
        <f t="shared" si="189"/>
        <v>72.501730560000027</v>
      </c>
      <c r="U60" s="19">
        <f t="shared" si="189"/>
        <v>63.439014240000027</v>
      </c>
      <c r="V60" s="19">
        <f t="shared" si="189"/>
        <v>54.376297920000027</v>
      </c>
      <c r="W60" s="19">
        <f t="shared" si="189"/>
        <v>45.313581600000028</v>
      </c>
      <c r="X60" s="19">
        <f t="shared" si="189"/>
        <v>36.250865280000028</v>
      </c>
      <c r="Y60" s="19">
        <f t="shared" si="189"/>
        <v>27.188148960000028</v>
      </c>
      <c r="Z60" s="19">
        <f t="shared" si="189"/>
        <v>18.125432640000028</v>
      </c>
      <c r="AA60" s="19">
        <f t="shared" si="189"/>
        <v>9.06271632000003</v>
      </c>
      <c r="AB60" s="19">
        <f t="shared" si="189"/>
        <v>3.1974423109204508E-14</v>
      </c>
      <c r="AC60" s="19">
        <f t="shared" si="189"/>
        <v>3.1974423109204508E-14</v>
      </c>
      <c r="AD60" s="19">
        <f t="shared" si="189"/>
        <v>3.1974423109204508E-14</v>
      </c>
      <c r="AE60" s="19">
        <f t="shared" si="189"/>
        <v>3.1974423109204508E-14</v>
      </c>
      <c r="AF60" s="19">
        <f t="shared" si="189"/>
        <v>3.1974423109204508E-14</v>
      </c>
      <c r="AG60" s="19">
        <f t="shared" si="189"/>
        <v>3.1974423109204508E-14</v>
      </c>
      <c r="AH60" s="19">
        <f t="shared" si="189"/>
        <v>3.1974423109204508E-14</v>
      </c>
      <c r="AI60" s="19">
        <f t="shared" si="189"/>
        <v>3.1974423109204508E-14</v>
      </c>
      <c r="AJ60" s="19">
        <f t="shared" si="189"/>
        <v>3.1974423109204508E-14</v>
      </c>
      <c r="AK60" s="19">
        <f t="shared" si="189"/>
        <v>3.1974423109204508E-14</v>
      </c>
      <c r="AL60" s="19">
        <f t="shared" si="189"/>
        <v>3.1974423109204508E-14</v>
      </c>
      <c r="AM60" s="19">
        <f t="shared" si="189"/>
        <v>3.1974423109204508E-14</v>
      </c>
      <c r="AN60" s="19">
        <f t="shared" si="189"/>
        <v>3.1974423109204508E-14</v>
      </c>
      <c r="AO60" s="19">
        <f t="shared" si="189"/>
        <v>3.1974423109204508E-14</v>
      </c>
      <c r="AP60" s="19">
        <f t="shared" si="189"/>
        <v>3.1974423109204508E-14</v>
      </c>
      <c r="AQ60" s="19">
        <f t="shared" si="189"/>
        <v>3.1974423109204508E-14</v>
      </c>
      <c r="AR60" s="19">
        <f t="shared" si="189"/>
        <v>3.1974423109204508E-14</v>
      </c>
      <c r="AS60" s="19">
        <f t="shared" si="189"/>
        <v>3.1974423109204508E-14</v>
      </c>
      <c r="AT60" s="19">
        <f t="shared" si="189"/>
        <v>3.1974423109204508E-14</v>
      </c>
      <c r="AU60" s="19">
        <f t="shared" si="189"/>
        <v>3.1974423109204508E-14</v>
      </c>
      <c r="AV60" s="19">
        <f t="shared" si="189"/>
        <v>3.1974423109204508E-14</v>
      </c>
      <c r="AW60" s="19">
        <f t="shared" si="189"/>
        <v>3.1974423109204508E-14</v>
      </c>
      <c r="AX60" s="19">
        <f t="shared" si="189"/>
        <v>3.1974423109204508E-14</v>
      </c>
      <c r="AY60" s="19">
        <f t="shared" si="189"/>
        <v>3.1974423109204508E-14</v>
      </c>
      <c r="AZ60" s="19">
        <f t="shared" si="189"/>
        <v>3.1974423109204508E-14</v>
      </c>
      <c r="BA60" s="19">
        <f t="shared" si="189"/>
        <v>3.1974423109204508E-14</v>
      </c>
      <c r="BB60" s="19">
        <f t="shared" si="189"/>
        <v>3.1974423109204508E-14</v>
      </c>
      <c r="BC60" s="19">
        <f t="shared" si="189"/>
        <v>3.1974423109204508E-14</v>
      </c>
      <c r="BD60" s="19">
        <f t="shared" si="189"/>
        <v>3.1974423109204508E-14</v>
      </c>
      <c r="BE60" s="19">
        <f t="shared" si="189"/>
        <v>3.1974423109204508E-14</v>
      </c>
      <c r="BF60" s="19">
        <f t="shared" si="189"/>
        <v>3.1974423109204508E-14</v>
      </c>
      <c r="BG60" s="19">
        <f t="shared" si="189"/>
        <v>3.1974423109204508E-14</v>
      </c>
      <c r="BH60" s="19">
        <f t="shared" si="189"/>
        <v>3.1974423109204508E-14</v>
      </c>
      <c r="BI60" s="19">
        <f t="shared" si="189"/>
        <v>3.1974423109204508E-14</v>
      </c>
      <c r="BJ60" s="19">
        <f t="shared" si="189"/>
        <v>3.1974423109204508E-14</v>
      </c>
      <c r="BK60" s="19">
        <f t="shared" si="189"/>
        <v>3.1974423109204508E-14</v>
      </c>
      <c r="BL60" s="19">
        <f t="shared" si="189"/>
        <v>3.1974423109204508E-14</v>
      </c>
      <c r="BM60" s="19">
        <f t="shared" si="189"/>
        <v>3.1974423109204508E-14</v>
      </c>
      <c r="BN60" s="19">
        <f t="shared" si="189"/>
        <v>3.1974423109204508E-14</v>
      </c>
      <c r="BO60" s="19">
        <f t="shared" si="189"/>
        <v>3.1974423109204508E-14</v>
      </c>
      <c r="BP60" s="19">
        <f t="shared" si="189"/>
        <v>3.1974423109204508E-14</v>
      </c>
      <c r="BQ60" s="19">
        <f t="shared" si="189"/>
        <v>3.1974423109204508E-14</v>
      </c>
      <c r="BR60" s="19">
        <f t="shared" si="189"/>
        <v>3.1974423109204508E-14</v>
      </c>
      <c r="BS60" s="19">
        <f t="shared" si="189"/>
        <v>3.1974423109204508E-14</v>
      </c>
      <c r="BT60" s="19">
        <f t="shared" si="189"/>
        <v>3.1974423109204508E-14</v>
      </c>
      <c r="BU60" s="19">
        <f t="shared" si="189"/>
        <v>3.1974423109204508E-14</v>
      </c>
      <c r="BV60" s="19">
        <f t="shared" si="189"/>
        <v>3.1974423109204508E-14</v>
      </c>
      <c r="BW60" s="19">
        <f t="shared" si="189"/>
        <v>3.1974423109204508E-14</v>
      </c>
      <c r="BX60" s="19">
        <f t="shared" ref="BX60:CG60" si="190">IF($B60=BX$10-1,$C60,BW61)</f>
        <v>3.1974423109204508E-14</v>
      </c>
      <c r="BY60" s="19">
        <f t="shared" si="190"/>
        <v>3.1974423109204508E-14</v>
      </c>
      <c r="BZ60" s="19">
        <f t="shared" si="190"/>
        <v>3.1974423109204508E-14</v>
      </c>
      <c r="CA60" s="19">
        <f t="shared" si="190"/>
        <v>3.1974423109204508E-14</v>
      </c>
      <c r="CB60" s="19">
        <f t="shared" si="190"/>
        <v>3.1974423109204508E-14</v>
      </c>
      <c r="CC60" s="19">
        <f t="shared" si="190"/>
        <v>3.1974423109204508E-14</v>
      </c>
      <c r="CD60" s="19">
        <f t="shared" si="190"/>
        <v>3.1974423109204508E-14</v>
      </c>
      <c r="CE60" s="19">
        <f t="shared" si="190"/>
        <v>3.1974423109204508E-14</v>
      </c>
      <c r="CF60" s="19">
        <f t="shared" si="190"/>
        <v>3.1974423109204508E-14</v>
      </c>
      <c r="CG60" s="19">
        <f t="shared" si="190"/>
        <v>3.1974423109204508E-14</v>
      </c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</row>
    <row r="61" spans="1:16375" ht="15" x14ac:dyDescent="0.2">
      <c r="B61" s="48"/>
      <c r="C61" s="48"/>
      <c r="D61" s="48"/>
      <c r="E61" s="48"/>
      <c r="F61" s="48"/>
      <c r="G61" s="48"/>
      <c r="H61" s="48"/>
      <c r="I61" s="48"/>
      <c r="J61" s="19">
        <f t="shared" ref="J61" si="191">MAX(0,+J60-J62)</f>
        <v>0</v>
      </c>
      <c r="K61" s="19">
        <f t="shared" ref="K61" si="192">MAX(0,+K60-K62)</f>
        <v>0</v>
      </c>
      <c r="L61" s="19">
        <f t="shared" ref="L61" si="193">MAX(0,+L60-L62)</f>
        <v>0</v>
      </c>
      <c r="M61" s="19">
        <f t="shared" ref="M61" si="194">MAX(0,+M60-M62)</f>
        <v>126.87802847999998</v>
      </c>
      <c r="N61" s="19">
        <f t="shared" ref="N61" si="195">MAX(0,+N60-N62)</f>
        <v>117.81531215999999</v>
      </c>
      <c r="O61" s="19">
        <f t="shared" ref="O61" si="196">MAX(0,+O60-O62)</f>
        <v>108.75259584</v>
      </c>
      <c r="P61" s="19">
        <f t="shared" ref="P61" si="197">MAX(0,+P60-P62)</f>
        <v>99.689879520000005</v>
      </c>
      <c r="Q61" s="19">
        <f t="shared" ref="Q61" si="198">MAX(0,+Q60-Q62)</f>
        <v>90.627163200000012</v>
      </c>
      <c r="R61" s="19">
        <f t="shared" ref="R61" si="199">MAX(0,+R60-R62)</f>
        <v>81.56444688000002</v>
      </c>
      <c r="S61" s="19">
        <f t="shared" ref="S61" si="200">MAX(0,+S60-S62)</f>
        <v>72.501730560000027</v>
      </c>
      <c r="T61" s="19">
        <f t="shared" ref="T61" si="201">MAX(0,+T60-T62)</f>
        <v>63.439014240000027</v>
      </c>
      <c r="U61" s="19">
        <f t="shared" ref="U61" si="202">MAX(0,+U60-U62)</f>
        <v>54.376297920000027</v>
      </c>
      <c r="V61" s="19">
        <f t="shared" ref="V61" si="203">MAX(0,+V60-V62)</f>
        <v>45.313581600000028</v>
      </c>
      <c r="W61" s="42">
        <f t="shared" ref="W61" si="204">MAX(0,+W60-W62)</f>
        <v>36.250865280000028</v>
      </c>
      <c r="X61" s="42">
        <f t="shared" ref="X61" si="205">MAX(0,+X60-X62)</f>
        <v>27.188148960000028</v>
      </c>
      <c r="Y61" s="42">
        <f t="shared" ref="Y61" si="206">MAX(0,+Y60-Y62)</f>
        <v>18.125432640000028</v>
      </c>
      <c r="Z61" s="42">
        <f t="shared" ref="Z61" si="207">MAX(0,+Z60-Z62)</f>
        <v>9.06271632000003</v>
      </c>
      <c r="AA61" s="42">
        <f t="shared" ref="AA61" si="208">MAX(0,+AA60-AA62)</f>
        <v>3.1974423109204508E-14</v>
      </c>
      <c r="AB61" s="42">
        <f t="shared" ref="AB61" si="209">MAX(0,+AB60-AB62)</f>
        <v>3.1974423109204508E-14</v>
      </c>
      <c r="AC61" s="42">
        <f t="shared" ref="AC61" si="210">MAX(0,+AC60-AC62)</f>
        <v>3.1974423109204508E-14</v>
      </c>
      <c r="AD61" s="42">
        <f t="shared" ref="AD61" si="211">MAX(0,+AD60-AD62)</f>
        <v>3.1974423109204508E-14</v>
      </c>
      <c r="AE61" s="42">
        <f t="shared" ref="AE61" si="212">MAX(0,+AE60-AE62)</f>
        <v>3.1974423109204508E-14</v>
      </c>
      <c r="AF61" s="42">
        <f t="shared" ref="AF61" si="213">MAX(0,+AF60-AF62)</f>
        <v>3.1974423109204508E-14</v>
      </c>
      <c r="AG61" s="42">
        <f t="shared" ref="AG61" si="214">MAX(0,+AG60-AG62)</f>
        <v>3.1974423109204508E-14</v>
      </c>
      <c r="AH61" s="42">
        <f t="shared" ref="AH61" si="215">MAX(0,+AH60-AH62)</f>
        <v>3.1974423109204508E-14</v>
      </c>
      <c r="AI61" s="42">
        <f t="shared" ref="AI61" si="216">MAX(0,+AI60-AI62)</f>
        <v>3.1974423109204508E-14</v>
      </c>
      <c r="AJ61" s="42">
        <f t="shared" ref="AJ61" si="217">MAX(0,+AJ60-AJ62)</f>
        <v>3.1974423109204508E-14</v>
      </c>
      <c r="AK61" s="42">
        <f t="shared" ref="AK61" si="218">MAX(0,+AK60-AK62)</f>
        <v>3.1974423109204508E-14</v>
      </c>
      <c r="AL61" s="42">
        <f t="shared" ref="AL61" si="219">MAX(0,+AL60-AL62)</f>
        <v>3.1974423109204508E-14</v>
      </c>
      <c r="AM61" s="42">
        <f t="shared" ref="AM61" si="220">MAX(0,+AM60-AM62)</f>
        <v>3.1974423109204508E-14</v>
      </c>
      <c r="AN61" s="42">
        <f t="shared" ref="AN61" si="221">MAX(0,+AN60-AN62)</f>
        <v>3.1974423109204508E-14</v>
      </c>
      <c r="AO61" s="42">
        <f t="shared" ref="AO61" si="222">MAX(0,+AO60-AO62)</f>
        <v>3.1974423109204508E-14</v>
      </c>
      <c r="AP61" s="42">
        <f t="shared" ref="AP61" si="223">MAX(0,+AP60-AP62)</f>
        <v>3.1974423109204508E-14</v>
      </c>
      <c r="AQ61" s="42">
        <f t="shared" ref="AQ61" si="224">MAX(0,+AQ60-AQ62)</f>
        <v>3.1974423109204508E-14</v>
      </c>
      <c r="AR61" s="42">
        <f t="shared" ref="AR61" si="225">MAX(0,+AR60-AR62)</f>
        <v>3.1974423109204508E-14</v>
      </c>
      <c r="AS61" s="42">
        <f t="shared" ref="AS61" si="226">MAX(0,+AS60-AS62)</f>
        <v>3.1974423109204508E-14</v>
      </c>
      <c r="AT61" s="42">
        <f t="shared" ref="AT61" si="227">MAX(0,+AT60-AT62)</f>
        <v>3.1974423109204508E-14</v>
      </c>
      <c r="AU61" s="42">
        <f t="shared" ref="AU61" si="228">MAX(0,+AU60-AU62)</f>
        <v>3.1974423109204508E-14</v>
      </c>
      <c r="AV61" s="42">
        <f t="shared" ref="AV61" si="229">MAX(0,+AV60-AV62)</f>
        <v>3.1974423109204508E-14</v>
      </c>
      <c r="AW61" s="42">
        <f t="shared" ref="AW61" si="230">MAX(0,+AW60-AW62)</f>
        <v>3.1974423109204508E-14</v>
      </c>
      <c r="AX61" s="42">
        <f t="shared" ref="AX61" si="231">MAX(0,+AX60-AX62)</f>
        <v>3.1974423109204508E-14</v>
      </c>
      <c r="AY61" s="42">
        <f t="shared" ref="AY61" si="232">MAX(0,+AY60-AY62)</f>
        <v>3.1974423109204508E-14</v>
      </c>
      <c r="AZ61" s="42">
        <f t="shared" ref="AZ61" si="233">MAX(0,+AZ60-AZ62)</f>
        <v>3.1974423109204508E-14</v>
      </c>
      <c r="BA61" s="42">
        <f t="shared" ref="BA61" si="234">MAX(0,+BA60-BA62)</f>
        <v>3.1974423109204508E-14</v>
      </c>
      <c r="BB61" s="42">
        <f t="shared" ref="BB61" si="235">MAX(0,+BB60-BB62)</f>
        <v>3.1974423109204508E-14</v>
      </c>
      <c r="BC61" s="42">
        <f t="shared" ref="BC61" si="236">MAX(0,+BC60-BC62)</f>
        <v>3.1974423109204508E-14</v>
      </c>
      <c r="BD61" s="42">
        <f t="shared" ref="BD61" si="237">MAX(0,+BD60-BD62)</f>
        <v>3.1974423109204508E-14</v>
      </c>
      <c r="BE61" s="42">
        <f t="shared" ref="BE61" si="238">MAX(0,+BE60-BE62)</f>
        <v>3.1974423109204508E-14</v>
      </c>
      <c r="BF61" s="42">
        <f t="shared" ref="BF61" si="239">MAX(0,+BF60-BF62)</f>
        <v>3.1974423109204508E-14</v>
      </c>
      <c r="BG61" s="42">
        <f t="shared" ref="BG61" si="240">MAX(0,+BG60-BG62)</f>
        <v>3.1974423109204508E-14</v>
      </c>
      <c r="BH61" s="42">
        <f t="shared" ref="BH61" si="241">MAX(0,+BH60-BH62)</f>
        <v>3.1974423109204508E-14</v>
      </c>
      <c r="BI61" s="42">
        <f t="shared" ref="BI61" si="242">MAX(0,+BI60-BI62)</f>
        <v>3.1974423109204508E-14</v>
      </c>
      <c r="BJ61" s="42">
        <f t="shared" ref="BJ61" si="243">MAX(0,+BJ60-BJ62)</f>
        <v>3.1974423109204508E-14</v>
      </c>
      <c r="BK61" s="42">
        <f t="shared" ref="BK61" si="244">MAX(0,+BK60-BK62)</f>
        <v>3.1974423109204508E-14</v>
      </c>
      <c r="BL61" s="42">
        <f t="shared" ref="BL61" si="245">MAX(0,+BL60-BL62)</f>
        <v>3.1974423109204508E-14</v>
      </c>
      <c r="BM61" s="42">
        <f t="shared" ref="BM61" si="246">MAX(0,+BM60-BM62)</f>
        <v>3.1974423109204508E-14</v>
      </c>
      <c r="BN61" s="42">
        <f t="shared" ref="BN61" si="247">MAX(0,+BN60-BN62)</f>
        <v>3.1974423109204508E-14</v>
      </c>
      <c r="BO61" s="42">
        <f t="shared" ref="BO61" si="248">MAX(0,+BO60-BO62)</f>
        <v>3.1974423109204508E-14</v>
      </c>
      <c r="BP61" s="42">
        <f t="shared" ref="BP61" si="249">MAX(0,+BP60-BP62)</f>
        <v>3.1974423109204508E-14</v>
      </c>
      <c r="BQ61" s="42">
        <f t="shared" ref="BQ61" si="250">MAX(0,+BQ60-BQ62)</f>
        <v>3.1974423109204508E-14</v>
      </c>
      <c r="BR61" s="42">
        <f t="shared" ref="BR61" si="251">MAX(0,+BR60-BR62)</f>
        <v>3.1974423109204508E-14</v>
      </c>
      <c r="BS61" s="42">
        <f t="shared" ref="BS61" si="252">MAX(0,+BS60-BS62)</f>
        <v>3.1974423109204508E-14</v>
      </c>
      <c r="BT61" s="42">
        <f t="shared" ref="BT61" si="253">MAX(0,+BT60-BT62)</f>
        <v>3.1974423109204508E-14</v>
      </c>
      <c r="BU61" s="42">
        <f t="shared" ref="BU61" si="254">MAX(0,+BU60-BU62)</f>
        <v>3.1974423109204508E-14</v>
      </c>
      <c r="BV61" s="42">
        <f t="shared" ref="BV61" si="255">MAX(0,+BV60-BV62)</f>
        <v>3.1974423109204508E-14</v>
      </c>
      <c r="BW61" s="42">
        <f t="shared" ref="BW61" si="256">MAX(0,+BW60-BW62)</f>
        <v>3.1974423109204508E-14</v>
      </c>
      <c r="BX61" s="42">
        <f t="shared" ref="BX61" si="257">MAX(0,+BX60-BX62)</f>
        <v>3.1974423109204508E-14</v>
      </c>
      <c r="BY61" s="42">
        <f t="shared" ref="BY61" si="258">MAX(0,+BY60-BY62)</f>
        <v>3.1974423109204508E-14</v>
      </c>
      <c r="BZ61" s="42">
        <f t="shared" ref="BZ61" si="259">MAX(0,+BZ60-BZ62)</f>
        <v>3.1974423109204508E-14</v>
      </c>
      <c r="CA61" s="42">
        <f t="shared" ref="CA61" si="260">MAX(0,+CA60-CA62)</f>
        <v>3.1974423109204508E-14</v>
      </c>
      <c r="CB61" s="42">
        <f t="shared" ref="CB61" si="261">MAX(0,+CB60-CB62)</f>
        <v>3.1974423109204508E-14</v>
      </c>
      <c r="CC61" s="42">
        <f t="shared" ref="CC61" si="262">MAX(0,+CC60-CC62)</f>
        <v>3.1974423109204508E-14</v>
      </c>
      <c r="CD61" s="42">
        <f t="shared" ref="CD61" si="263">MAX(0,+CD60-CD62)</f>
        <v>3.1974423109204508E-14</v>
      </c>
      <c r="CE61" s="42">
        <f t="shared" ref="CE61" si="264">MAX(0,+CE60-CE62)</f>
        <v>3.1974423109204508E-14</v>
      </c>
      <c r="CF61" s="42">
        <f t="shared" ref="CF61" si="265">MAX(0,+CF60-CF62)</f>
        <v>3.1974423109204508E-14</v>
      </c>
      <c r="CG61" s="42">
        <f t="shared" ref="CG61" si="266">MAX(0,+CG60-CG62)</f>
        <v>3.1974423109204508E-14</v>
      </c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</row>
    <row r="62" spans="1:16375" ht="15" x14ac:dyDescent="0.2">
      <c r="A62" s="17"/>
      <c r="B62" s="48"/>
      <c r="C62" s="48"/>
      <c r="D62" s="48"/>
      <c r="E62" s="48"/>
      <c r="F62" s="48"/>
      <c r="G62" s="48"/>
      <c r="H62" s="48"/>
      <c r="I62" s="48"/>
      <c r="J62" s="19">
        <f>IF(J60&gt;0.5,IF($B60=J$10,$C60/$D60,I62),0)</f>
        <v>0</v>
      </c>
      <c r="K62" s="19">
        <f>IF(K60&gt;0.5,IF($B60=K$10-1,$C60/$D60,J62),0)</f>
        <v>0</v>
      </c>
      <c r="L62" s="19">
        <f t="shared" ref="L62:BW62" si="267">IF(L60&gt;0.5,IF($B60=L$10-1,$C60/$D60,K62),0)</f>
        <v>0</v>
      </c>
      <c r="M62" s="19">
        <f t="shared" si="267"/>
        <v>9.062716319999998</v>
      </c>
      <c r="N62" s="19">
        <f t="shared" si="267"/>
        <v>9.062716319999998</v>
      </c>
      <c r="O62" s="19">
        <f t="shared" si="267"/>
        <v>9.062716319999998</v>
      </c>
      <c r="P62" s="19">
        <f t="shared" si="267"/>
        <v>9.062716319999998</v>
      </c>
      <c r="Q62" s="19">
        <f t="shared" si="267"/>
        <v>9.062716319999998</v>
      </c>
      <c r="R62" s="19">
        <f t="shared" si="267"/>
        <v>9.062716319999998</v>
      </c>
      <c r="S62" s="19">
        <f t="shared" si="267"/>
        <v>9.062716319999998</v>
      </c>
      <c r="T62" s="19">
        <f t="shared" si="267"/>
        <v>9.062716319999998</v>
      </c>
      <c r="U62" s="19">
        <f t="shared" si="267"/>
        <v>9.062716319999998</v>
      </c>
      <c r="V62" s="19">
        <f t="shared" si="267"/>
        <v>9.062716319999998</v>
      </c>
      <c r="W62" s="19">
        <f t="shared" si="267"/>
        <v>9.062716319999998</v>
      </c>
      <c r="X62" s="19">
        <f t="shared" si="267"/>
        <v>9.062716319999998</v>
      </c>
      <c r="Y62" s="19">
        <f t="shared" si="267"/>
        <v>9.062716319999998</v>
      </c>
      <c r="Z62" s="19">
        <f t="shared" si="267"/>
        <v>9.062716319999998</v>
      </c>
      <c r="AA62" s="19">
        <f t="shared" si="267"/>
        <v>9.062716319999998</v>
      </c>
      <c r="AB62" s="19">
        <f t="shared" si="267"/>
        <v>0</v>
      </c>
      <c r="AC62" s="19">
        <f t="shared" si="267"/>
        <v>0</v>
      </c>
      <c r="AD62" s="19">
        <f t="shared" si="267"/>
        <v>0</v>
      </c>
      <c r="AE62" s="19">
        <f t="shared" si="267"/>
        <v>0</v>
      </c>
      <c r="AF62" s="19">
        <f t="shared" si="267"/>
        <v>0</v>
      </c>
      <c r="AG62" s="19">
        <f t="shared" si="267"/>
        <v>0</v>
      </c>
      <c r="AH62" s="19">
        <f t="shared" si="267"/>
        <v>0</v>
      </c>
      <c r="AI62" s="19">
        <f t="shared" si="267"/>
        <v>0</v>
      </c>
      <c r="AJ62" s="19">
        <f t="shared" si="267"/>
        <v>0</v>
      </c>
      <c r="AK62" s="19">
        <f t="shared" si="267"/>
        <v>0</v>
      </c>
      <c r="AL62" s="19">
        <f t="shared" si="267"/>
        <v>0</v>
      </c>
      <c r="AM62" s="19">
        <f t="shared" si="267"/>
        <v>0</v>
      </c>
      <c r="AN62" s="19">
        <f t="shared" si="267"/>
        <v>0</v>
      </c>
      <c r="AO62" s="19">
        <f t="shared" si="267"/>
        <v>0</v>
      </c>
      <c r="AP62" s="19">
        <f t="shared" si="267"/>
        <v>0</v>
      </c>
      <c r="AQ62" s="19">
        <f t="shared" si="267"/>
        <v>0</v>
      </c>
      <c r="AR62" s="19">
        <f t="shared" si="267"/>
        <v>0</v>
      </c>
      <c r="AS62" s="19">
        <f t="shared" si="267"/>
        <v>0</v>
      </c>
      <c r="AT62" s="19">
        <f t="shared" si="267"/>
        <v>0</v>
      </c>
      <c r="AU62" s="19">
        <f t="shared" si="267"/>
        <v>0</v>
      </c>
      <c r="AV62" s="19">
        <f t="shared" si="267"/>
        <v>0</v>
      </c>
      <c r="AW62" s="19">
        <f t="shared" si="267"/>
        <v>0</v>
      </c>
      <c r="AX62" s="19">
        <f t="shared" si="267"/>
        <v>0</v>
      </c>
      <c r="AY62" s="19">
        <f t="shared" si="267"/>
        <v>0</v>
      </c>
      <c r="AZ62" s="19">
        <f t="shared" si="267"/>
        <v>0</v>
      </c>
      <c r="BA62" s="19">
        <f t="shared" si="267"/>
        <v>0</v>
      </c>
      <c r="BB62" s="19">
        <f t="shared" si="267"/>
        <v>0</v>
      </c>
      <c r="BC62" s="19">
        <f t="shared" si="267"/>
        <v>0</v>
      </c>
      <c r="BD62" s="19">
        <f t="shared" si="267"/>
        <v>0</v>
      </c>
      <c r="BE62" s="19">
        <f t="shared" si="267"/>
        <v>0</v>
      </c>
      <c r="BF62" s="19">
        <f t="shared" si="267"/>
        <v>0</v>
      </c>
      <c r="BG62" s="19">
        <f t="shared" si="267"/>
        <v>0</v>
      </c>
      <c r="BH62" s="19">
        <f t="shared" si="267"/>
        <v>0</v>
      </c>
      <c r="BI62" s="19">
        <f t="shared" si="267"/>
        <v>0</v>
      </c>
      <c r="BJ62" s="19">
        <f t="shared" si="267"/>
        <v>0</v>
      </c>
      <c r="BK62" s="19">
        <f t="shared" si="267"/>
        <v>0</v>
      </c>
      <c r="BL62" s="19">
        <f t="shared" si="267"/>
        <v>0</v>
      </c>
      <c r="BM62" s="19">
        <f t="shared" si="267"/>
        <v>0</v>
      </c>
      <c r="BN62" s="19">
        <f t="shared" si="267"/>
        <v>0</v>
      </c>
      <c r="BO62" s="19">
        <f t="shared" si="267"/>
        <v>0</v>
      </c>
      <c r="BP62" s="19">
        <f t="shared" si="267"/>
        <v>0</v>
      </c>
      <c r="BQ62" s="19">
        <f t="shared" si="267"/>
        <v>0</v>
      </c>
      <c r="BR62" s="19">
        <f t="shared" si="267"/>
        <v>0</v>
      </c>
      <c r="BS62" s="19">
        <f t="shared" si="267"/>
        <v>0</v>
      </c>
      <c r="BT62" s="19">
        <f t="shared" si="267"/>
        <v>0</v>
      </c>
      <c r="BU62" s="19">
        <f t="shared" si="267"/>
        <v>0</v>
      </c>
      <c r="BV62" s="19">
        <f t="shared" si="267"/>
        <v>0</v>
      </c>
      <c r="BW62" s="19">
        <f t="shared" si="267"/>
        <v>0</v>
      </c>
      <c r="BX62" s="19">
        <f t="shared" ref="BX62:CG62" si="268">IF(BX60&gt;0.5,IF($B60=BX$10-1,$C60/$D60,BW62),0)</f>
        <v>0</v>
      </c>
      <c r="BY62" s="19">
        <f t="shared" si="268"/>
        <v>0</v>
      </c>
      <c r="BZ62" s="19">
        <f t="shared" si="268"/>
        <v>0</v>
      </c>
      <c r="CA62" s="19">
        <f t="shared" si="268"/>
        <v>0</v>
      </c>
      <c r="CB62" s="19">
        <f t="shared" si="268"/>
        <v>0</v>
      </c>
      <c r="CC62" s="19">
        <f t="shared" si="268"/>
        <v>0</v>
      </c>
      <c r="CD62" s="19">
        <f t="shared" si="268"/>
        <v>0</v>
      </c>
      <c r="CE62" s="19">
        <f t="shared" si="268"/>
        <v>0</v>
      </c>
      <c r="CF62" s="19">
        <f t="shared" si="268"/>
        <v>0</v>
      </c>
      <c r="CG62" s="19">
        <f t="shared" si="268"/>
        <v>0</v>
      </c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</row>
    <row r="63" spans="1:16375" ht="15" x14ac:dyDescent="0.2">
      <c r="A63" s="17" t="s">
        <v>126</v>
      </c>
      <c r="B63" s="104">
        <f>B60+1</f>
        <v>2022</v>
      </c>
      <c r="C63" s="82">
        <f>HLOOKUP(B63,$J$10:$CG$23,14)</f>
        <v>152.73117777599998</v>
      </c>
      <c r="D63" s="52">
        <f>$D$52</f>
        <v>15</v>
      </c>
      <c r="E63" s="48"/>
      <c r="F63" s="48"/>
      <c r="G63" s="48"/>
      <c r="H63" s="48"/>
      <c r="I63" s="48"/>
      <c r="J63" s="19">
        <f>IF($B63=J$10,$C63,I64)</f>
        <v>0</v>
      </c>
      <c r="K63" s="19">
        <f>IF($B63=K$10-1,$C63,J64)</f>
        <v>0</v>
      </c>
      <c r="L63" s="19">
        <f t="shared" ref="L63:BW63" si="269">IF($B63=L$10-1,$C63,K64)</f>
        <v>0</v>
      </c>
      <c r="M63" s="19">
        <f t="shared" si="269"/>
        <v>0</v>
      </c>
      <c r="N63" s="19">
        <f t="shared" si="269"/>
        <v>152.73117777599998</v>
      </c>
      <c r="O63" s="19">
        <f t="shared" si="269"/>
        <v>142.54909925759998</v>
      </c>
      <c r="P63" s="19">
        <f t="shared" si="269"/>
        <v>132.36702073919997</v>
      </c>
      <c r="Q63" s="19">
        <f t="shared" si="269"/>
        <v>122.18494222079997</v>
      </c>
      <c r="R63" s="19">
        <f t="shared" si="269"/>
        <v>112.00286370239996</v>
      </c>
      <c r="S63" s="19">
        <f t="shared" si="269"/>
        <v>101.82078518399996</v>
      </c>
      <c r="T63" s="19">
        <f t="shared" si="269"/>
        <v>91.638706665599955</v>
      </c>
      <c r="U63" s="19">
        <f t="shared" si="269"/>
        <v>81.45662814719995</v>
      </c>
      <c r="V63" s="19">
        <f t="shared" si="269"/>
        <v>71.274549628799946</v>
      </c>
      <c r="W63" s="19">
        <f t="shared" si="269"/>
        <v>61.092471110399948</v>
      </c>
      <c r="X63" s="19">
        <f t="shared" si="269"/>
        <v>50.910392591999951</v>
      </c>
      <c r="Y63" s="19">
        <f t="shared" si="269"/>
        <v>40.728314073599954</v>
      </c>
      <c r="Z63" s="19">
        <f t="shared" si="269"/>
        <v>30.546235555199956</v>
      </c>
      <c r="AA63" s="19">
        <f t="shared" si="269"/>
        <v>20.364157036799959</v>
      </c>
      <c r="AB63" s="19">
        <f t="shared" si="269"/>
        <v>10.18207851839996</v>
      </c>
      <c r="AC63" s="19">
        <f t="shared" si="269"/>
        <v>0</v>
      </c>
      <c r="AD63" s="19">
        <f t="shared" si="269"/>
        <v>0</v>
      </c>
      <c r="AE63" s="19">
        <f t="shared" si="269"/>
        <v>0</v>
      </c>
      <c r="AF63" s="19">
        <f t="shared" si="269"/>
        <v>0</v>
      </c>
      <c r="AG63" s="19">
        <f t="shared" si="269"/>
        <v>0</v>
      </c>
      <c r="AH63" s="19">
        <f t="shared" si="269"/>
        <v>0</v>
      </c>
      <c r="AI63" s="19">
        <f t="shared" si="269"/>
        <v>0</v>
      </c>
      <c r="AJ63" s="19">
        <f t="shared" si="269"/>
        <v>0</v>
      </c>
      <c r="AK63" s="19">
        <f t="shared" si="269"/>
        <v>0</v>
      </c>
      <c r="AL63" s="19">
        <f t="shared" si="269"/>
        <v>0</v>
      </c>
      <c r="AM63" s="19">
        <f t="shared" si="269"/>
        <v>0</v>
      </c>
      <c r="AN63" s="19">
        <f t="shared" si="269"/>
        <v>0</v>
      </c>
      <c r="AO63" s="19">
        <f t="shared" si="269"/>
        <v>0</v>
      </c>
      <c r="AP63" s="19">
        <f t="shared" si="269"/>
        <v>0</v>
      </c>
      <c r="AQ63" s="19">
        <f t="shared" si="269"/>
        <v>0</v>
      </c>
      <c r="AR63" s="19">
        <f t="shared" si="269"/>
        <v>0</v>
      </c>
      <c r="AS63" s="19">
        <f t="shared" si="269"/>
        <v>0</v>
      </c>
      <c r="AT63" s="19">
        <f t="shared" si="269"/>
        <v>0</v>
      </c>
      <c r="AU63" s="19">
        <f t="shared" si="269"/>
        <v>0</v>
      </c>
      <c r="AV63" s="19">
        <f t="shared" si="269"/>
        <v>0</v>
      </c>
      <c r="AW63" s="19">
        <f t="shared" si="269"/>
        <v>0</v>
      </c>
      <c r="AX63" s="19">
        <f t="shared" si="269"/>
        <v>0</v>
      </c>
      <c r="AY63" s="19">
        <f t="shared" si="269"/>
        <v>0</v>
      </c>
      <c r="AZ63" s="19">
        <f t="shared" si="269"/>
        <v>0</v>
      </c>
      <c r="BA63" s="19">
        <f t="shared" si="269"/>
        <v>0</v>
      </c>
      <c r="BB63" s="19">
        <f t="shared" si="269"/>
        <v>0</v>
      </c>
      <c r="BC63" s="19">
        <f t="shared" si="269"/>
        <v>0</v>
      </c>
      <c r="BD63" s="19">
        <f t="shared" si="269"/>
        <v>0</v>
      </c>
      <c r="BE63" s="19">
        <f t="shared" si="269"/>
        <v>0</v>
      </c>
      <c r="BF63" s="19">
        <f t="shared" si="269"/>
        <v>0</v>
      </c>
      <c r="BG63" s="19">
        <f t="shared" si="269"/>
        <v>0</v>
      </c>
      <c r="BH63" s="19">
        <f t="shared" si="269"/>
        <v>0</v>
      </c>
      <c r="BI63" s="19">
        <f t="shared" si="269"/>
        <v>0</v>
      </c>
      <c r="BJ63" s="19">
        <f t="shared" si="269"/>
        <v>0</v>
      </c>
      <c r="BK63" s="19">
        <f t="shared" si="269"/>
        <v>0</v>
      </c>
      <c r="BL63" s="19">
        <f t="shared" si="269"/>
        <v>0</v>
      </c>
      <c r="BM63" s="19">
        <f t="shared" si="269"/>
        <v>0</v>
      </c>
      <c r="BN63" s="19">
        <f t="shared" si="269"/>
        <v>0</v>
      </c>
      <c r="BO63" s="19">
        <f t="shared" si="269"/>
        <v>0</v>
      </c>
      <c r="BP63" s="19">
        <f t="shared" si="269"/>
        <v>0</v>
      </c>
      <c r="BQ63" s="19">
        <f t="shared" si="269"/>
        <v>0</v>
      </c>
      <c r="BR63" s="19">
        <f t="shared" si="269"/>
        <v>0</v>
      </c>
      <c r="BS63" s="19">
        <f t="shared" si="269"/>
        <v>0</v>
      </c>
      <c r="BT63" s="19">
        <f t="shared" si="269"/>
        <v>0</v>
      </c>
      <c r="BU63" s="19">
        <f t="shared" si="269"/>
        <v>0</v>
      </c>
      <c r="BV63" s="19">
        <f t="shared" si="269"/>
        <v>0</v>
      </c>
      <c r="BW63" s="19">
        <f t="shared" si="269"/>
        <v>0</v>
      </c>
      <c r="BX63" s="19">
        <f t="shared" ref="BX63:CG63" si="270">IF($B63=BX$10-1,$C63,BW64)</f>
        <v>0</v>
      </c>
      <c r="BY63" s="19">
        <f t="shared" si="270"/>
        <v>0</v>
      </c>
      <c r="BZ63" s="19">
        <f t="shared" si="270"/>
        <v>0</v>
      </c>
      <c r="CA63" s="19">
        <f t="shared" si="270"/>
        <v>0</v>
      </c>
      <c r="CB63" s="19">
        <f t="shared" si="270"/>
        <v>0</v>
      </c>
      <c r="CC63" s="19">
        <f t="shared" si="270"/>
        <v>0</v>
      </c>
      <c r="CD63" s="19">
        <f t="shared" si="270"/>
        <v>0</v>
      </c>
      <c r="CE63" s="19">
        <f t="shared" si="270"/>
        <v>0</v>
      </c>
      <c r="CF63" s="19">
        <f t="shared" si="270"/>
        <v>0</v>
      </c>
      <c r="CG63" s="19">
        <f t="shared" si="270"/>
        <v>0</v>
      </c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</row>
    <row r="64" spans="1:16375" ht="15" x14ac:dyDescent="0.2">
      <c r="A64" s="17"/>
      <c r="B64" s="48"/>
      <c r="C64" s="48"/>
      <c r="D64" s="48"/>
      <c r="E64" s="48"/>
      <c r="F64" s="48"/>
      <c r="G64" s="48"/>
      <c r="H64" s="48"/>
      <c r="I64" s="48"/>
      <c r="J64" s="19">
        <f t="shared" ref="J64" si="271">MAX(0,+J63-J65)</f>
        <v>0</v>
      </c>
      <c r="K64" s="19">
        <f t="shared" ref="K64" si="272">MAX(0,+K63-K65)</f>
        <v>0</v>
      </c>
      <c r="L64" s="19">
        <f t="shared" ref="L64" si="273">MAX(0,+L63-L65)</f>
        <v>0</v>
      </c>
      <c r="M64" s="19">
        <f t="shared" ref="M64" si="274">MAX(0,+M63-M65)</f>
        <v>0</v>
      </c>
      <c r="N64" s="19">
        <f t="shared" ref="N64" si="275">MAX(0,+N63-N65)</f>
        <v>142.54909925759998</v>
      </c>
      <c r="O64" s="19">
        <f t="shared" ref="O64" si="276">MAX(0,+O63-O65)</f>
        <v>132.36702073919997</v>
      </c>
      <c r="P64" s="19">
        <f t="shared" ref="P64" si="277">MAX(0,+P63-P65)</f>
        <v>122.18494222079997</v>
      </c>
      <c r="Q64" s="19">
        <f t="shared" ref="Q64" si="278">MAX(0,+Q63-Q65)</f>
        <v>112.00286370239996</v>
      </c>
      <c r="R64" s="19">
        <f t="shared" ref="R64" si="279">MAX(0,+R63-R65)</f>
        <v>101.82078518399996</v>
      </c>
      <c r="S64" s="19">
        <f t="shared" ref="S64" si="280">MAX(0,+S63-S65)</f>
        <v>91.638706665599955</v>
      </c>
      <c r="T64" s="19">
        <f t="shared" ref="T64" si="281">MAX(0,+T63-T65)</f>
        <v>81.45662814719995</v>
      </c>
      <c r="U64" s="19">
        <f t="shared" ref="U64" si="282">MAX(0,+U63-U65)</f>
        <v>71.274549628799946</v>
      </c>
      <c r="V64" s="19">
        <f t="shared" ref="V64" si="283">MAX(0,+V63-V65)</f>
        <v>61.092471110399948</v>
      </c>
      <c r="W64" s="42">
        <f t="shared" ref="W64" si="284">MAX(0,+W63-W65)</f>
        <v>50.910392591999951</v>
      </c>
      <c r="X64" s="42">
        <f t="shared" ref="X64" si="285">MAX(0,+X63-X65)</f>
        <v>40.728314073599954</v>
      </c>
      <c r="Y64" s="42">
        <f t="shared" ref="Y64" si="286">MAX(0,+Y63-Y65)</f>
        <v>30.546235555199956</v>
      </c>
      <c r="Z64" s="42">
        <f t="shared" ref="Z64" si="287">MAX(0,+Z63-Z65)</f>
        <v>20.364157036799959</v>
      </c>
      <c r="AA64" s="42">
        <f t="shared" ref="AA64" si="288">MAX(0,+AA63-AA65)</f>
        <v>10.18207851839996</v>
      </c>
      <c r="AB64" s="42">
        <f t="shared" ref="AB64" si="289">MAX(0,+AB63-AB65)</f>
        <v>0</v>
      </c>
      <c r="AC64" s="42">
        <f t="shared" ref="AC64" si="290">MAX(0,+AC63-AC65)</f>
        <v>0</v>
      </c>
      <c r="AD64" s="42">
        <f t="shared" ref="AD64" si="291">MAX(0,+AD63-AD65)</f>
        <v>0</v>
      </c>
      <c r="AE64" s="42">
        <f t="shared" ref="AE64" si="292">MAX(0,+AE63-AE65)</f>
        <v>0</v>
      </c>
      <c r="AF64" s="42">
        <f t="shared" ref="AF64" si="293">MAX(0,+AF63-AF65)</f>
        <v>0</v>
      </c>
      <c r="AG64" s="42">
        <f t="shared" ref="AG64" si="294">MAX(0,+AG63-AG65)</f>
        <v>0</v>
      </c>
      <c r="AH64" s="42">
        <f t="shared" ref="AH64" si="295">MAX(0,+AH63-AH65)</f>
        <v>0</v>
      </c>
      <c r="AI64" s="42">
        <f t="shared" ref="AI64" si="296">MAX(0,+AI63-AI65)</f>
        <v>0</v>
      </c>
      <c r="AJ64" s="42">
        <f t="shared" ref="AJ64" si="297">MAX(0,+AJ63-AJ65)</f>
        <v>0</v>
      </c>
      <c r="AK64" s="42">
        <f t="shared" ref="AK64" si="298">MAX(0,+AK63-AK65)</f>
        <v>0</v>
      </c>
      <c r="AL64" s="42">
        <f t="shared" ref="AL64" si="299">MAX(0,+AL63-AL65)</f>
        <v>0</v>
      </c>
      <c r="AM64" s="42">
        <f t="shared" ref="AM64" si="300">MAX(0,+AM63-AM65)</f>
        <v>0</v>
      </c>
      <c r="AN64" s="42">
        <f t="shared" ref="AN64" si="301">MAX(0,+AN63-AN65)</f>
        <v>0</v>
      </c>
      <c r="AO64" s="42">
        <f t="shared" ref="AO64" si="302">MAX(0,+AO63-AO65)</f>
        <v>0</v>
      </c>
      <c r="AP64" s="42">
        <f t="shared" ref="AP64" si="303">MAX(0,+AP63-AP65)</f>
        <v>0</v>
      </c>
      <c r="AQ64" s="42">
        <f t="shared" ref="AQ64" si="304">MAX(0,+AQ63-AQ65)</f>
        <v>0</v>
      </c>
      <c r="AR64" s="42">
        <f t="shared" ref="AR64" si="305">MAX(0,+AR63-AR65)</f>
        <v>0</v>
      </c>
      <c r="AS64" s="42">
        <f t="shared" ref="AS64" si="306">MAX(0,+AS63-AS65)</f>
        <v>0</v>
      </c>
      <c r="AT64" s="42">
        <f t="shared" ref="AT64" si="307">MAX(0,+AT63-AT65)</f>
        <v>0</v>
      </c>
      <c r="AU64" s="42">
        <f t="shared" ref="AU64" si="308">MAX(0,+AU63-AU65)</f>
        <v>0</v>
      </c>
      <c r="AV64" s="42">
        <f t="shared" ref="AV64" si="309">MAX(0,+AV63-AV65)</f>
        <v>0</v>
      </c>
      <c r="AW64" s="42">
        <f t="shared" ref="AW64" si="310">MAX(0,+AW63-AW65)</f>
        <v>0</v>
      </c>
      <c r="AX64" s="42">
        <f t="shared" ref="AX64" si="311">MAX(0,+AX63-AX65)</f>
        <v>0</v>
      </c>
      <c r="AY64" s="42">
        <f t="shared" ref="AY64" si="312">MAX(0,+AY63-AY65)</f>
        <v>0</v>
      </c>
      <c r="AZ64" s="42">
        <f t="shared" ref="AZ64" si="313">MAX(0,+AZ63-AZ65)</f>
        <v>0</v>
      </c>
      <c r="BA64" s="42">
        <f t="shared" ref="BA64" si="314">MAX(0,+BA63-BA65)</f>
        <v>0</v>
      </c>
      <c r="BB64" s="42">
        <f t="shared" ref="BB64" si="315">MAX(0,+BB63-BB65)</f>
        <v>0</v>
      </c>
      <c r="BC64" s="42">
        <f t="shared" ref="BC64" si="316">MAX(0,+BC63-BC65)</f>
        <v>0</v>
      </c>
      <c r="BD64" s="42">
        <f t="shared" ref="BD64" si="317">MAX(0,+BD63-BD65)</f>
        <v>0</v>
      </c>
      <c r="BE64" s="42">
        <f t="shared" ref="BE64" si="318">MAX(0,+BE63-BE65)</f>
        <v>0</v>
      </c>
      <c r="BF64" s="42">
        <f t="shared" ref="BF64" si="319">MAX(0,+BF63-BF65)</f>
        <v>0</v>
      </c>
      <c r="BG64" s="42">
        <f t="shared" ref="BG64" si="320">MAX(0,+BG63-BG65)</f>
        <v>0</v>
      </c>
      <c r="BH64" s="42">
        <f t="shared" ref="BH64" si="321">MAX(0,+BH63-BH65)</f>
        <v>0</v>
      </c>
      <c r="BI64" s="42">
        <f t="shared" ref="BI64" si="322">MAX(0,+BI63-BI65)</f>
        <v>0</v>
      </c>
      <c r="BJ64" s="42">
        <f t="shared" ref="BJ64" si="323">MAX(0,+BJ63-BJ65)</f>
        <v>0</v>
      </c>
      <c r="BK64" s="42">
        <f t="shared" ref="BK64" si="324">MAX(0,+BK63-BK65)</f>
        <v>0</v>
      </c>
      <c r="BL64" s="42">
        <f t="shared" ref="BL64" si="325">MAX(0,+BL63-BL65)</f>
        <v>0</v>
      </c>
      <c r="BM64" s="42">
        <f t="shared" ref="BM64" si="326">MAX(0,+BM63-BM65)</f>
        <v>0</v>
      </c>
      <c r="BN64" s="42">
        <f t="shared" ref="BN64" si="327">MAX(0,+BN63-BN65)</f>
        <v>0</v>
      </c>
      <c r="BO64" s="42">
        <f t="shared" ref="BO64" si="328">MAX(0,+BO63-BO65)</f>
        <v>0</v>
      </c>
      <c r="BP64" s="42">
        <f t="shared" ref="BP64" si="329">MAX(0,+BP63-BP65)</f>
        <v>0</v>
      </c>
      <c r="BQ64" s="42">
        <f t="shared" ref="BQ64" si="330">MAX(0,+BQ63-BQ65)</f>
        <v>0</v>
      </c>
      <c r="BR64" s="42">
        <f t="shared" ref="BR64" si="331">MAX(0,+BR63-BR65)</f>
        <v>0</v>
      </c>
      <c r="BS64" s="42">
        <f t="shared" ref="BS64" si="332">MAX(0,+BS63-BS65)</f>
        <v>0</v>
      </c>
      <c r="BT64" s="42">
        <f t="shared" ref="BT64" si="333">MAX(0,+BT63-BT65)</f>
        <v>0</v>
      </c>
      <c r="BU64" s="42">
        <f t="shared" ref="BU64" si="334">MAX(0,+BU63-BU65)</f>
        <v>0</v>
      </c>
      <c r="BV64" s="42">
        <f t="shared" ref="BV64" si="335">MAX(0,+BV63-BV65)</f>
        <v>0</v>
      </c>
      <c r="BW64" s="42">
        <f t="shared" ref="BW64" si="336">MAX(0,+BW63-BW65)</f>
        <v>0</v>
      </c>
      <c r="BX64" s="42">
        <f t="shared" ref="BX64" si="337">MAX(0,+BX63-BX65)</f>
        <v>0</v>
      </c>
      <c r="BY64" s="42">
        <f t="shared" ref="BY64" si="338">MAX(0,+BY63-BY65)</f>
        <v>0</v>
      </c>
      <c r="BZ64" s="42">
        <f t="shared" ref="BZ64" si="339">MAX(0,+BZ63-BZ65)</f>
        <v>0</v>
      </c>
      <c r="CA64" s="42">
        <f t="shared" ref="CA64" si="340">MAX(0,+CA63-CA65)</f>
        <v>0</v>
      </c>
      <c r="CB64" s="42">
        <f t="shared" ref="CB64" si="341">MAX(0,+CB63-CB65)</f>
        <v>0</v>
      </c>
      <c r="CC64" s="42">
        <f t="shared" ref="CC64" si="342">MAX(0,+CC63-CC65)</f>
        <v>0</v>
      </c>
      <c r="CD64" s="42">
        <f t="shared" ref="CD64" si="343">MAX(0,+CD63-CD65)</f>
        <v>0</v>
      </c>
      <c r="CE64" s="42">
        <f t="shared" ref="CE64" si="344">MAX(0,+CE63-CE65)</f>
        <v>0</v>
      </c>
      <c r="CF64" s="42">
        <f t="shared" ref="CF64" si="345">MAX(0,+CF63-CF65)</f>
        <v>0</v>
      </c>
      <c r="CG64" s="42">
        <f t="shared" ref="CG64" si="346">MAX(0,+CG63-CG65)</f>
        <v>0</v>
      </c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</row>
    <row r="65" spans="1:115" ht="15" x14ac:dyDescent="0.2">
      <c r="A65" s="17"/>
      <c r="B65" s="48"/>
      <c r="C65" s="48"/>
      <c r="D65" s="48"/>
      <c r="E65" s="48"/>
      <c r="F65" s="48"/>
      <c r="G65" s="48"/>
      <c r="H65" s="48"/>
      <c r="I65" s="48"/>
      <c r="J65" s="19">
        <f>IF(J63&gt;0.5,IF($B63=J$10,$C63/$D63,I65),0)</f>
        <v>0</v>
      </c>
      <c r="K65" s="19">
        <f>IF(K63&gt;0.5,IF($B63=K$10-1,$C63/$D63,J65),0)</f>
        <v>0</v>
      </c>
      <c r="L65" s="19">
        <f t="shared" ref="L65:BW65" si="347">IF(L63&gt;0.5,IF($B63=L$10-1,$C63/$D63,K65),0)</f>
        <v>0</v>
      </c>
      <c r="M65" s="19">
        <f t="shared" si="347"/>
        <v>0</v>
      </c>
      <c r="N65" s="19">
        <f t="shared" si="347"/>
        <v>10.182078518399999</v>
      </c>
      <c r="O65" s="19">
        <f t="shared" si="347"/>
        <v>10.182078518399999</v>
      </c>
      <c r="P65" s="19">
        <f t="shared" si="347"/>
        <v>10.182078518399999</v>
      </c>
      <c r="Q65" s="19">
        <f t="shared" si="347"/>
        <v>10.182078518399999</v>
      </c>
      <c r="R65" s="19">
        <f t="shared" si="347"/>
        <v>10.182078518399999</v>
      </c>
      <c r="S65" s="19">
        <f t="shared" si="347"/>
        <v>10.182078518399999</v>
      </c>
      <c r="T65" s="19">
        <f t="shared" si="347"/>
        <v>10.182078518399999</v>
      </c>
      <c r="U65" s="19">
        <f t="shared" si="347"/>
        <v>10.182078518399999</v>
      </c>
      <c r="V65" s="19">
        <f t="shared" si="347"/>
        <v>10.182078518399999</v>
      </c>
      <c r="W65" s="19">
        <f t="shared" si="347"/>
        <v>10.182078518399999</v>
      </c>
      <c r="X65" s="19">
        <f t="shared" si="347"/>
        <v>10.182078518399999</v>
      </c>
      <c r="Y65" s="19">
        <f t="shared" si="347"/>
        <v>10.182078518399999</v>
      </c>
      <c r="Z65" s="19">
        <f t="shared" si="347"/>
        <v>10.182078518399999</v>
      </c>
      <c r="AA65" s="19">
        <f t="shared" si="347"/>
        <v>10.182078518399999</v>
      </c>
      <c r="AB65" s="19">
        <f t="shared" si="347"/>
        <v>10.182078518399999</v>
      </c>
      <c r="AC65" s="19">
        <f t="shared" si="347"/>
        <v>0</v>
      </c>
      <c r="AD65" s="19">
        <f t="shared" si="347"/>
        <v>0</v>
      </c>
      <c r="AE65" s="19">
        <f t="shared" si="347"/>
        <v>0</v>
      </c>
      <c r="AF65" s="19">
        <f t="shared" si="347"/>
        <v>0</v>
      </c>
      <c r="AG65" s="19">
        <f t="shared" si="347"/>
        <v>0</v>
      </c>
      <c r="AH65" s="19">
        <f t="shared" si="347"/>
        <v>0</v>
      </c>
      <c r="AI65" s="19">
        <f t="shared" si="347"/>
        <v>0</v>
      </c>
      <c r="AJ65" s="19">
        <f t="shared" si="347"/>
        <v>0</v>
      </c>
      <c r="AK65" s="19">
        <f t="shared" si="347"/>
        <v>0</v>
      </c>
      <c r="AL65" s="19">
        <f t="shared" si="347"/>
        <v>0</v>
      </c>
      <c r="AM65" s="19">
        <f t="shared" si="347"/>
        <v>0</v>
      </c>
      <c r="AN65" s="19">
        <f t="shared" si="347"/>
        <v>0</v>
      </c>
      <c r="AO65" s="19">
        <f t="shared" si="347"/>
        <v>0</v>
      </c>
      <c r="AP65" s="19">
        <f t="shared" si="347"/>
        <v>0</v>
      </c>
      <c r="AQ65" s="19">
        <f t="shared" si="347"/>
        <v>0</v>
      </c>
      <c r="AR65" s="19">
        <f t="shared" si="347"/>
        <v>0</v>
      </c>
      <c r="AS65" s="19">
        <f t="shared" si="347"/>
        <v>0</v>
      </c>
      <c r="AT65" s="19">
        <f t="shared" si="347"/>
        <v>0</v>
      </c>
      <c r="AU65" s="19">
        <f t="shared" si="347"/>
        <v>0</v>
      </c>
      <c r="AV65" s="19">
        <f t="shared" si="347"/>
        <v>0</v>
      </c>
      <c r="AW65" s="19">
        <f t="shared" si="347"/>
        <v>0</v>
      </c>
      <c r="AX65" s="19">
        <f t="shared" si="347"/>
        <v>0</v>
      </c>
      <c r="AY65" s="19">
        <f t="shared" si="347"/>
        <v>0</v>
      </c>
      <c r="AZ65" s="19">
        <f t="shared" si="347"/>
        <v>0</v>
      </c>
      <c r="BA65" s="19">
        <f t="shared" si="347"/>
        <v>0</v>
      </c>
      <c r="BB65" s="19">
        <f t="shared" si="347"/>
        <v>0</v>
      </c>
      <c r="BC65" s="19">
        <f t="shared" si="347"/>
        <v>0</v>
      </c>
      <c r="BD65" s="19">
        <f t="shared" si="347"/>
        <v>0</v>
      </c>
      <c r="BE65" s="19">
        <f t="shared" si="347"/>
        <v>0</v>
      </c>
      <c r="BF65" s="19">
        <f t="shared" si="347"/>
        <v>0</v>
      </c>
      <c r="BG65" s="19">
        <f t="shared" si="347"/>
        <v>0</v>
      </c>
      <c r="BH65" s="19">
        <f t="shared" si="347"/>
        <v>0</v>
      </c>
      <c r="BI65" s="19">
        <f t="shared" si="347"/>
        <v>0</v>
      </c>
      <c r="BJ65" s="19">
        <f t="shared" si="347"/>
        <v>0</v>
      </c>
      <c r="BK65" s="19">
        <f t="shared" si="347"/>
        <v>0</v>
      </c>
      <c r="BL65" s="19">
        <f t="shared" si="347"/>
        <v>0</v>
      </c>
      <c r="BM65" s="19">
        <f t="shared" si="347"/>
        <v>0</v>
      </c>
      <c r="BN65" s="19">
        <f t="shared" si="347"/>
        <v>0</v>
      </c>
      <c r="BO65" s="19">
        <f t="shared" si="347"/>
        <v>0</v>
      </c>
      <c r="BP65" s="19">
        <f t="shared" si="347"/>
        <v>0</v>
      </c>
      <c r="BQ65" s="19">
        <f t="shared" si="347"/>
        <v>0</v>
      </c>
      <c r="BR65" s="19">
        <f t="shared" si="347"/>
        <v>0</v>
      </c>
      <c r="BS65" s="19">
        <f t="shared" si="347"/>
        <v>0</v>
      </c>
      <c r="BT65" s="19">
        <f t="shared" si="347"/>
        <v>0</v>
      </c>
      <c r="BU65" s="19">
        <f t="shared" si="347"/>
        <v>0</v>
      </c>
      <c r="BV65" s="19">
        <f t="shared" si="347"/>
        <v>0</v>
      </c>
      <c r="BW65" s="19">
        <f t="shared" si="347"/>
        <v>0</v>
      </c>
      <c r="BX65" s="19">
        <f t="shared" ref="BX65:CG65" si="348">IF(BX63&gt;0.5,IF($B63=BX$10-1,$C63/$D63,BW65),0)</f>
        <v>0</v>
      </c>
      <c r="BY65" s="19">
        <f t="shared" si="348"/>
        <v>0</v>
      </c>
      <c r="BZ65" s="19">
        <f t="shared" si="348"/>
        <v>0</v>
      </c>
      <c r="CA65" s="19">
        <f t="shared" si="348"/>
        <v>0</v>
      </c>
      <c r="CB65" s="19">
        <f t="shared" si="348"/>
        <v>0</v>
      </c>
      <c r="CC65" s="19">
        <f t="shared" si="348"/>
        <v>0</v>
      </c>
      <c r="CD65" s="19">
        <f t="shared" si="348"/>
        <v>0</v>
      </c>
      <c r="CE65" s="19">
        <f t="shared" si="348"/>
        <v>0</v>
      </c>
      <c r="CF65" s="19">
        <f t="shared" si="348"/>
        <v>0</v>
      </c>
      <c r="CG65" s="19">
        <f t="shared" si="348"/>
        <v>0</v>
      </c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</row>
    <row r="66" spans="1:115" ht="15" x14ac:dyDescent="0.2">
      <c r="A66" s="17" t="s">
        <v>127</v>
      </c>
      <c r="B66" s="104">
        <f>B63+1</f>
        <v>2023</v>
      </c>
      <c r="C66" s="82">
        <f>HLOOKUP(B66,$J$10:$CG$23,14)</f>
        <v>162.675265543488</v>
      </c>
      <c r="D66" s="52">
        <f>$D$52</f>
        <v>15</v>
      </c>
      <c r="E66" s="48"/>
      <c r="F66" s="48"/>
      <c r="G66" s="48"/>
      <c r="H66" s="48"/>
      <c r="I66" s="48"/>
      <c r="J66" s="19">
        <f>IF($B66=J$10,$C66,I67)</f>
        <v>0</v>
      </c>
      <c r="K66" s="19">
        <f>IF($B66=K$10-1,$C66,J67)</f>
        <v>0</v>
      </c>
      <c r="L66" s="19">
        <f t="shared" ref="L66:BW66" si="349">IF($B66=L$10-1,$C66,K67)</f>
        <v>0</v>
      </c>
      <c r="M66" s="19">
        <f t="shared" si="349"/>
        <v>0</v>
      </c>
      <c r="N66" s="19">
        <f t="shared" si="349"/>
        <v>0</v>
      </c>
      <c r="O66" s="19">
        <f t="shared" si="349"/>
        <v>162.675265543488</v>
      </c>
      <c r="P66" s="19">
        <f t="shared" si="349"/>
        <v>151.83024784058878</v>
      </c>
      <c r="Q66" s="19">
        <f t="shared" si="349"/>
        <v>140.98523013768957</v>
      </c>
      <c r="R66" s="19">
        <f t="shared" si="349"/>
        <v>130.14021243479036</v>
      </c>
      <c r="S66" s="19">
        <f t="shared" si="349"/>
        <v>119.29519473189116</v>
      </c>
      <c r="T66" s="19">
        <f t="shared" si="349"/>
        <v>108.45017702899196</v>
      </c>
      <c r="U66" s="19">
        <f t="shared" si="349"/>
        <v>97.60515932609276</v>
      </c>
      <c r="V66" s="19">
        <f t="shared" si="349"/>
        <v>86.760141623193562</v>
      </c>
      <c r="W66" s="19">
        <f t="shared" si="349"/>
        <v>75.915123920294363</v>
      </c>
      <c r="X66" s="19">
        <f t="shared" si="349"/>
        <v>65.070106217395164</v>
      </c>
      <c r="Y66" s="19">
        <f t="shared" si="349"/>
        <v>54.225088514495965</v>
      </c>
      <c r="Z66" s="19">
        <f t="shared" si="349"/>
        <v>43.380070811596767</v>
      </c>
      <c r="AA66" s="19">
        <f t="shared" si="349"/>
        <v>32.535053108697568</v>
      </c>
      <c r="AB66" s="19">
        <f t="shared" si="349"/>
        <v>21.690035405798369</v>
      </c>
      <c r="AC66" s="19">
        <f t="shared" si="349"/>
        <v>10.845017702899169</v>
      </c>
      <c r="AD66" s="19">
        <f t="shared" si="349"/>
        <v>0</v>
      </c>
      <c r="AE66" s="19">
        <f t="shared" si="349"/>
        <v>0</v>
      </c>
      <c r="AF66" s="19">
        <f t="shared" si="349"/>
        <v>0</v>
      </c>
      <c r="AG66" s="19">
        <f t="shared" si="349"/>
        <v>0</v>
      </c>
      <c r="AH66" s="19">
        <f t="shared" si="349"/>
        <v>0</v>
      </c>
      <c r="AI66" s="19">
        <f t="shared" si="349"/>
        <v>0</v>
      </c>
      <c r="AJ66" s="19">
        <f t="shared" si="349"/>
        <v>0</v>
      </c>
      <c r="AK66" s="19">
        <f t="shared" si="349"/>
        <v>0</v>
      </c>
      <c r="AL66" s="19">
        <f t="shared" si="349"/>
        <v>0</v>
      </c>
      <c r="AM66" s="19">
        <f t="shared" si="349"/>
        <v>0</v>
      </c>
      <c r="AN66" s="19">
        <f t="shared" si="349"/>
        <v>0</v>
      </c>
      <c r="AO66" s="19">
        <f t="shared" si="349"/>
        <v>0</v>
      </c>
      <c r="AP66" s="19">
        <f t="shared" si="349"/>
        <v>0</v>
      </c>
      <c r="AQ66" s="19">
        <f t="shared" si="349"/>
        <v>0</v>
      </c>
      <c r="AR66" s="19">
        <f t="shared" si="349"/>
        <v>0</v>
      </c>
      <c r="AS66" s="19">
        <f t="shared" si="349"/>
        <v>0</v>
      </c>
      <c r="AT66" s="19">
        <f t="shared" si="349"/>
        <v>0</v>
      </c>
      <c r="AU66" s="19">
        <f t="shared" si="349"/>
        <v>0</v>
      </c>
      <c r="AV66" s="19">
        <f t="shared" si="349"/>
        <v>0</v>
      </c>
      <c r="AW66" s="19">
        <f t="shared" si="349"/>
        <v>0</v>
      </c>
      <c r="AX66" s="19">
        <f t="shared" si="349"/>
        <v>0</v>
      </c>
      <c r="AY66" s="19">
        <f t="shared" si="349"/>
        <v>0</v>
      </c>
      <c r="AZ66" s="19">
        <f t="shared" si="349"/>
        <v>0</v>
      </c>
      <c r="BA66" s="19">
        <f t="shared" si="349"/>
        <v>0</v>
      </c>
      <c r="BB66" s="19">
        <f t="shared" si="349"/>
        <v>0</v>
      </c>
      <c r="BC66" s="19">
        <f t="shared" si="349"/>
        <v>0</v>
      </c>
      <c r="BD66" s="19">
        <f t="shared" si="349"/>
        <v>0</v>
      </c>
      <c r="BE66" s="19">
        <f t="shared" si="349"/>
        <v>0</v>
      </c>
      <c r="BF66" s="19">
        <f t="shared" si="349"/>
        <v>0</v>
      </c>
      <c r="BG66" s="19">
        <f t="shared" si="349"/>
        <v>0</v>
      </c>
      <c r="BH66" s="19">
        <f t="shared" si="349"/>
        <v>0</v>
      </c>
      <c r="BI66" s="19">
        <f t="shared" si="349"/>
        <v>0</v>
      </c>
      <c r="BJ66" s="19">
        <f t="shared" si="349"/>
        <v>0</v>
      </c>
      <c r="BK66" s="19">
        <f t="shared" si="349"/>
        <v>0</v>
      </c>
      <c r="BL66" s="19">
        <f t="shared" si="349"/>
        <v>0</v>
      </c>
      <c r="BM66" s="19">
        <f t="shared" si="349"/>
        <v>0</v>
      </c>
      <c r="BN66" s="19">
        <f t="shared" si="349"/>
        <v>0</v>
      </c>
      <c r="BO66" s="19">
        <f t="shared" si="349"/>
        <v>0</v>
      </c>
      <c r="BP66" s="19">
        <f t="shared" si="349"/>
        <v>0</v>
      </c>
      <c r="BQ66" s="19">
        <f t="shared" si="349"/>
        <v>0</v>
      </c>
      <c r="BR66" s="19">
        <f t="shared" si="349"/>
        <v>0</v>
      </c>
      <c r="BS66" s="19">
        <f t="shared" si="349"/>
        <v>0</v>
      </c>
      <c r="BT66" s="19">
        <f t="shared" si="349"/>
        <v>0</v>
      </c>
      <c r="BU66" s="19">
        <f t="shared" si="349"/>
        <v>0</v>
      </c>
      <c r="BV66" s="19">
        <f t="shared" si="349"/>
        <v>0</v>
      </c>
      <c r="BW66" s="19">
        <f t="shared" si="349"/>
        <v>0</v>
      </c>
      <c r="BX66" s="19">
        <f t="shared" ref="BX66:CG66" si="350">IF($B66=BX$10-1,$C66,BW67)</f>
        <v>0</v>
      </c>
      <c r="BY66" s="19">
        <f t="shared" si="350"/>
        <v>0</v>
      </c>
      <c r="BZ66" s="19">
        <f t="shared" si="350"/>
        <v>0</v>
      </c>
      <c r="CA66" s="19">
        <f t="shared" si="350"/>
        <v>0</v>
      </c>
      <c r="CB66" s="19">
        <f t="shared" si="350"/>
        <v>0</v>
      </c>
      <c r="CC66" s="19">
        <f t="shared" si="350"/>
        <v>0</v>
      </c>
      <c r="CD66" s="19">
        <f t="shared" si="350"/>
        <v>0</v>
      </c>
      <c r="CE66" s="19">
        <f t="shared" si="350"/>
        <v>0</v>
      </c>
      <c r="CF66" s="19">
        <f t="shared" si="350"/>
        <v>0</v>
      </c>
      <c r="CG66" s="19">
        <f t="shared" si="350"/>
        <v>0</v>
      </c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</row>
    <row r="67" spans="1:115" ht="15" x14ac:dyDescent="0.2">
      <c r="B67" s="48"/>
      <c r="C67" s="48"/>
      <c r="D67" s="48"/>
      <c r="E67" s="48"/>
      <c r="F67" s="48"/>
      <c r="G67" s="48"/>
      <c r="H67" s="48"/>
      <c r="I67" s="48"/>
      <c r="J67" s="19">
        <f t="shared" ref="J67" si="351">MAX(0,+J66-J68)</f>
        <v>0</v>
      </c>
      <c r="K67" s="19">
        <f t="shared" ref="K67" si="352">MAX(0,+K66-K68)</f>
        <v>0</v>
      </c>
      <c r="L67" s="19">
        <f t="shared" ref="L67" si="353">MAX(0,+L66-L68)</f>
        <v>0</v>
      </c>
      <c r="M67" s="19">
        <f t="shared" ref="M67" si="354">MAX(0,+M66-M68)</f>
        <v>0</v>
      </c>
      <c r="N67" s="19">
        <f t="shared" ref="N67" si="355">MAX(0,+N66-N68)</f>
        <v>0</v>
      </c>
      <c r="O67" s="19">
        <f t="shared" ref="O67" si="356">MAX(0,+O66-O68)</f>
        <v>151.83024784058878</v>
      </c>
      <c r="P67" s="19">
        <f t="shared" ref="P67" si="357">MAX(0,+P66-P68)</f>
        <v>140.98523013768957</v>
      </c>
      <c r="Q67" s="19">
        <f t="shared" ref="Q67" si="358">MAX(0,+Q66-Q68)</f>
        <v>130.14021243479036</v>
      </c>
      <c r="R67" s="19">
        <f t="shared" ref="R67" si="359">MAX(0,+R66-R68)</f>
        <v>119.29519473189116</v>
      </c>
      <c r="S67" s="19">
        <f t="shared" ref="S67" si="360">MAX(0,+S66-S68)</f>
        <v>108.45017702899196</v>
      </c>
      <c r="T67" s="19">
        <f t="shared" ref="T67" si="361">MAX(0,+T66-T68)</f>
        <v>97.60515932609276</v>
      </c>
      <c r="U67" s="19">
        <f t="shared" ref="U67" si="362">MAX(0,+U66-U68)</f>
        <v>86.760141623193562</v>
      </c>
      <c r="V67" s="19">
        <f t="shared" ref="V67" si="363">MAX(0,+V66-V68)</f>
        <v>75.915123920294363</v>
      </c>
      <c r="W67" s="42">
        <f t="shared" ref="W67" si="364">MAX(0,+W66-W68)</f>
        <v>65.070106217395164</v>
      </c>
      <c r="X67" s="42">
        <f t="shared" ref="X67" si="365">MAX(0,+X66-X68)</f>
        <v>54.225088514495965</v>
      </c>
      <c r="Y67" s="42">
        <f t="shared" ref="Y67" si="366">MAX(0,+Y66-Y68)</f>
        <v>43.380070811596767</v>
      </c>
      <c r="Z67" s="42">
        <f t="shared" ref="Z67" si="367">MAX(0,+Z66-Z68)</f>
        <v>32.535053108697568</v>
      </c>
      <c r="AA67" s="42">
        <f t="shared" ref="AA67" si="368">MAX(0,+AA66-AA68)</f>
        <v>21.690035405798369</v>
      </c>
      <c r="AB67" s="42">
        <f t="shared" ref="AB67" si="369">MAX(0,+AB66-AB68)</f>
        <v>10.845017702899169</v>
      </c>
      <c r="AC67" s="42">
        <f t="shared" ref="AC67" si="370">MAX(0,+AC66-AC68)</f>
        <v>0</v>
      </c>
      <c r="AD67" s="42">
        <f t="shared" ref="AD67" si="371">MAX(0,+AD66-AD68)</f>
        <v>0</v>
      </c>
      <c r="AE67" s="42">
        <f t="shared" ref="AE67" si="372">MAX(0,+AE66-AE68)</f>
        <v>0</v>
      </c>
      <c r="AF67" s="42">
        <f t="shared" ref="AF67" si="373">MAX(0,+AF66-AF68)</f>
        <v>0</v>
      </c>
      <c r="AG67" s="42">
        <f t="shared" ref="AG67" si="374">MAX(0,+AG66-AG68)</f>
        <v>0</v>
      </c>
      <c r="AH67" s="42">
        <f t="shared" ref="AH67" si="375">MAX(0,+AH66-AH68)</f>
        <v>0</v>
      </c>
      <c r="AI67" s="42">
        <f t="shared" ref="AI67" si="376">MAX(0,+AI66-AI68)</f>
        <v>0</v>
      </c>
      <c r="AJ67" s="42">
        <f t="shared" ref="AJ67" si="377">MAX(0,+AJ66-AJ68)</f>
        <v>0</v>
      </c>
      <c r="AK67" s="42">
        <f t="shared" ref="AK67" si="378">MAX(0,+AK66-AK68)</f>
        <v>0</v>
      </c>
      <c r="AL67" s="42">
        <f t="shared" ref="AL67" si="379">MAX(0,+AL66-AL68)</f>
        <v>0</v>
      </c>
      <c r="AM67" s="42">
        <f t="shared" ref="AM67" si="380">MAX(0,+AM66-AM68)</f>
        <v>0</v>
      </c>
      <c r="AN67" s="42">
        <f t="shared" ref="AN67" si="381">MAX(0,+AN66-AN68)</f>
        <v>0</v>
      </c>
      <c r="AO67" s="42">
        <f t="shared" ref="AO67" si="382">MAX(0,+AO66-AO68)</f>
        <v>0</v>
      </c>
      <c r="AP67" s="42">
        <f t="shared" ref="AP67" si="383">MAX(0,+AP66-AP68)</f>
        <v>0</v>
      </c>
      <c r="AQ67" s="42">
        <f t="shared" ref="AQ67" si="384">MAX(0,+AQ66-AQ68)</f>
        <v>0</v>
      </c>
      <c r="AR67" s="42">
        <f t="shared" ref="AR67" si="385">MAX(0,+AR66-AR68)</f>
        <v>0</v>
      </c>
      <c r="AS67" s="42">
        <f t="shared" ref="AS67" si="386">MAX(0,+AS66-AS68)</f>
        <v>0</v>
      </c>
      <c r="AT67" s="42">
        <f t="shared" ref="AT67" si="387">MAX(0,+AT66-AT68)</f>
        <v>0</v>
      </c>
      <c r="AU67" s="42">
        <f t="shared" ref="AU67" si="388">MAX(0,+AU66-AU68)</f>
        <v>0</v>
      </c>
      <c r="AV67" s="42">
        <f t="shared" ref="AV67" si="389">MAX(0,+AV66-AV68)</f>
        <v>0</v>
      </c>
      <c r="AW67" s="42">
        <f t="shared" ref="AW67" si="390">MAX(0,+AW66-AW68)</f>
        <v>0</v>
      </c>
      <c r="AX67" s="42">
        <f t="shared" ref="AX67" si="391">MAX(0,+AX66-AX68)</f>
        <v>0</v>
      </c>
      <c r="AY67" s="42">
        <f t="shared" ref="AY67" si="392">MAX(0,+AY66-AY68)</f>
        <v>0</v>
      </c>
      <c r="AZ67" s="42">
        <f t="shared" ref="AZ67" si="393">MAX(0,+AZ66-AZ68)</f>
        <v>0</v>
      </c>
      <c r="BA67" s="42">
        <f t="shared" ref="BA67" si="394">MAX(0,+BA66-BA68)</f>
        <v>0</v>
      </c>
      <c r="BB67" s="42">
        <f t="shared" ref="BB67" si="395">MAX(0,+BB66-BB68)</f>
        <v>0</v>
      </c>
      <c r="BC67" s="42">
        <f t="shared" ref="BC67" si="396">MAX(0,+BC66-BC68)</f>
        <v>0</v>
      </c>
      <c r="BD67" s="42">
        <f t="shared" ref="BD67" si="397">MAX(0,+BD66-BD68)</f>
        <v>0</v>
      </c>
      <c r="BE67" s="42">
        <f t="shared" ref="BE67" si="398">MAX(0,+BE66-BE68)</f>
        <v>0</v>
      </c>
      <c r="BF67" s="42">
        <f t="shared" ref="BF67" si="399">MAX(0,+BF66-BF68)</f>
        <v>0</v>
      </c>
      <c r="BG67" s="42">
        <f t="shared" ref="BG67" si="400">MAX(0,+BG66-BG68)</f>
        <v>0</v>
      </c>
      <c r="BH67" s="42">
        <f t="shared" ref="BH67" si="401">MAX(0,+BH66-BH68)</f>
        <v>0</v>
      </c>
      <c r="BI67" s="42">
        <f t="shared" ref="BI67" si="402">MAX(0,+BI66-BI68)</f>
        <v>0</v>
      </c>
      <c r="BJ67" s="42">
        <f t="shared" ref="BJ67" si="403">MAX(0,+BJ66-BJ68)</f>
        <v>0</v>
      </c>
      <c r="BK67" s="42">
        <f t="shared" ref="BK67" si="404">MAX(0,+BK66-BK68)</f>
        <v>0</v>
      </c>
      <c r="BL67" s="42">
        <f t="shared" ref="BL67" si="405">MAX(0,+BL66-BL68)</f>
        <v>0</v>
      </c>
      <c r="BM67" s="42">
        <f t="shared" ref="BM67" si="406">MAX(0,+BM66-BM68)</f>
        <v>0</v>
      </c>
      <c r="BN67" s="42">
        <f t="shared" ref="BN67" si="407">MAX(0,+BN66-BN68)</f>
        <v>0</v>
      </c>
      <c r="BO67" s="42">
        <f t="shared" ref="BO67" si="408">MAX(0,+BO66-BO68)</f>
        <v>0</v>
      </c>
      <c r="BP67" s="42">
        <f t="shared" ref="BP67" si="409">MAX(0,+BP66-BP68)</f>
        <v>0</v>
      </c>
      <c r="BQ67" s="42">
        <f t="shared" ref="BQ67" si="410">MAX(0,+BQ66-BQ68)</f>
        <v>0</v>
      </c>
      <c r="BR67" s="42">
        <f t="shared" ref="BR67" si="411">MAX(0,+BR66-BR68)</f>
        <v>0</v>
      </c>
      <c r="BS67" s="42">
        <f t="shared" ref="BS67" si="412">MAX(0,+BS66-BS68)</f>
        <v>0</v>
      </c>
      <c r="BT67" s="42">
        <f t="shared" ref="BT67" si="413">MAX(0,+BT66-BT68)</f>
        <v>0</v>
      </c>
      <c r="BU67" s="42">
        <f t="shared" ref="BU67" si="414">MAX(0,+BU66-BU68)</f>
        <v>0</v>
      </c>
      <c r="BV67" s="42">
        <f t="shared" ref="BV67" si="415">MAX(0,+BV66-BV68)</f>
        <v>0</v>
      </c>
      <c r="BW67" s="42">
        <f t="shared" ref="BW67" si="416">MAX(0,+BW66-BW68)</f>
        <v>0</v>
      </c>
      <c r="BX67" s="42">
        <f t="shared" ref="BX67" si="417">MAX(0,+BX66-BX68)</f>
        <v>0</v>
      </c>
      <c r="BY67" s="42">
        <f t="shared" ref="BY67" si="418">MAX(0,+BY66-BY68)</f>
        <v>0</v>
      </c>
      <c r="BZ67" s="42">
        <f t="shared" ref="BZ67" si="419">MAX(0,+BZ66-BZ68)</f>
        <v>0</v>
      </c>
      <c r="CA67" s="42">
        <f t="shared" ref="CA67" si="420">MAX(0,+CA66-CA68)</f>
        <v>0</v>
      </c>
      <c r="CB67" s="42">
        <f t="shared" ref="CB67" si="421">MAX(0,+CB66-CB68)</f>
        <v>0</v>
      </c>
      <c r="CC67" s="42">
        <f t="shared" ref="CC67" si="422">MAX(0,+CC66-CC68)</f>
        <v>0</v>
      </c>
      <c r="CD67" s="42">
        <f t="shared" ref="CD67" si="423">MAX(0,+CD66-CD68)</f>
        <v>0</v>
      </c>
      <c r="CE67" s="42">
        <f t="shared" ref="CE67" si="424">MAX(0,+CE66-CE68)</f>
        <v>0</v>
      </c>
      <c r="CF67" s="42">
        <f t="shared" ref="CF67" si="425">MAX(0,+CF66-CF68)</f>
        <v>0</v>
      </c>
      <c r="CG67" s="42">
        <f t="shared" ref="CG67" si="426">MAX(0,+CG66-CG68)</f>
        <v>0</v>
      </c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</row>
    <row r="68" spans="1:115" ht="15" x14ac:dyDescent="0.2">
      <c r="A68" s="17"/>
      <c r="B68" s="48"/>
      <c r="C68" s="48"/>
      <c r="D68" s="48"/>
      <c r="E68" s="48"/>
      <c r="F68" s="48"/>
      <c r="G68" s="48"/>
      <c r="H68" s="48"/>
      <c r="I68" s="48"/>
      <c r="J68" s="19">
        <f>IF(J66&gt;0.5,IF($B66=J$10,$C66/$D66,I68),0)</f>
        <v>0</v>
      </c>
      <c r="K68" s="19">
        <f>IF(K66&gt;0.5,IF($B66=K$10-1,$C66/$D66,J68),0)</f>
        <v>0</v>
      </c>
      <c r="L68" s="19">
        <f t="shared" ref="L68:BW68" si="427">IF(L66&gt;0.5,IF($B66=L$10-1,$C66/$D66,K68),0)</f>
        <v>0</v>
      </c>
      <c r="M68" s="19">
        <f t="shared" si="427"/>
        <v>0</v>
      </c>
      <c r="N68" s="19">
        <f t="shared" si="427"/>
        <v>0</v>
      </c>
      <c r="O68" s="19">
        <f t="shared" si="427"/>
        <v>10.845017702899201</v>
      </c>
      <c r="P68" s="19">
        <f t="shared" si="427"/>
        <v>10.845017702899201</v>
      </c>
      <c r="Q68" s="19">
        <f t="shared" si="427"/>
        <v>10.845017702899201</v>
      </c>
      <c r="R68" s="19">
        <f t="shared" si="427"/>
        <v>10.845017702899201</v>
      </c>
      <c r="S68" s="19">
        <f t="shared" si="427"/>
        <v>10.845017702899201</v>
      </c>
      <c r="T68" s="19">
        <f t="shared" si="427"/>
        <v>10.845017702899201</v>
      </c>
      <c r="U68" s="19">
        <f t="shared" si="427"/>
        <v>10.845017702899201</v>
      </c>
      <c r="V68" s="19">
        <f t="shared" si="427"/>
        <v>10.845017702899201</v>
      </c>
      <c r="W68" s="19">
        <f t="shared" si="427"/>
        <v>10.845017702899201</v>
      </c>
      <c r="X68" s="19">
        <f t="shared" si="427"/>
        <v>10.845017702899201</v>
      </c>
      <c r="Y68" s="19">
        <f t="shared" si="427"/>
        <v>10.845017702899201</v>
      </c>
      <c r="Z68" s="19">
        <f t="shared" si="427"/>
        <v>10.845017702899201</v>
      </c>
      <c r="AA68" s="19">
        <f t="shared" si="427"/>
        <v>10.845017702899201</v>
      </c>
      <c r="AB68" s="19">
        <f t="shared" si="427"/>
        <v>10.845017702899201</v>
      </c>
      <c r="AC68" s="19">
        <f t="shared" si="427"/>
        <v>10.845017702899201</v>
      </c>
      <c r="AD68" s="19">
        <f t="shared" si="427"/>
        <v>0</v>
      </c>
      <c r="AE68" s="19">
        <f t="shared" si="427"/>
        <v>0</v>
      </c>
      <c r="AF68" s="19">
        <f t="shared" si="427"/>
        <v>0</v>
      </c>
      <c r="AG68" s="19">
        <f t="shared" si="427"/>
        <v>0</v>
      </c>
      <c r="AH68" s="19">
        <f t="shared" si="427"/>
        <v>0</v>
      </c>
      <c r="AI68" s="19">
        <f t="shared" si="427"/>
        <v>0</v>
      </c>
      <c r="AJ68" s="19">
        <f t="shared" si="427"/>
        <v>0</v>
      </c>
      <c r="AK68" s="19">
        <f t="shared" si="427"/>
        <v>0</v>
      </c>
      <c r="AL68" s="19">
        <f t="shared" si="427"/>
        <v>0</v>
      </c>
      <c r="AM68" s="19">
        <f t="shared" si="427"/>
        <v>0</v>
      </c>
      <c r="AN68" s="19">
        <f t="shared" si="427"/>
        <v>0</v>
      </c>
      <c r="AO68" s="19">
        <f t="shared" si="427"/>
        <v>0</v>
      </c>
      <c r="AP68" s="19">
        <f t="shared" si="427"/>
        <v>0</v>
      </c>
      <c r="AQ68" s="19">
        <f t="shared" si="427"/>
        <v>0</v>
      </c>
      <c r="AR68" s="19">
        <f t="shared" si="427"/>
        <v>0</v>
      </c>
      <c r="AS68" s="19">
        <f t="shared" si="427"/>
        <v>0</v>
      </c>
      <c r="AT68" s="19">
        <f t="shared" si="427"/>
        <v>0</v>
      </c>
      <c r="AU68" s="19">
        <f t="shared" si="427"/>
        <v>0</v>
      </c>
      <c r="AV68" s="19">
        <f t="shared" si="427"/>
        <v>0</v>
      </c>
      <c r="AW68" s="19">
        <f t="shared" si="427"/>
        <v>0</v>
      </c>
      <c r="AX68" s="19">
        <f t="shared" si="427"/>
        <v>0</v>
      </c>
      <c r="AY68" s="19">
        <f t="shared" si="427"/>
        <v>0</v>
      </c>
      <c r="AZ68" s="19">
        <f t="shared" si="427"/>
        <v>0</v>
      </c>
      <c r="BA68" s="19">
        <f t="shared" si="427"/>
        <v>0</v>
      </c>
      <c r="BB68" s="19">
        <f t="shared" si="427"/>
        <v>0</v>
      </c>
      <c r="BC68" s="19">
        <f t="shared" si="427"/>
        <v>0</v>
      </c>
      <c r="BD68" s="19">
        <f t="shared" si="427"/>
        <v>0</v>
      </c>
      <c r="BE68" s="19">
        <f t="shared" si="427"/>
        <v>0</v>
      </c>
      <c r="BF68" s="19">
        <f t="shared" si="427"/>
        <v>0</v>
      </c>
      <c r="BG68" s="19">
        <f t="shared" si="427"/>
        <v>0</v>
      </c>
      <c r="BH68" s="19">
        <f t="shared" si="427"/>
        <v>0</v>
      </c>
      <c r="BI68" s="19">
        <f t="shared" si="427"/>
        <v>0</v>
      </c>
      <c r="BJ68" s="19">
        <f t="shared" si="427"/>
        <v>0</v>
      </c>
      <c r="BK68" s="19">
        <f t="shared" si="427"/>
        <v>0</v>
      </c>
      <c r="BL68" s="19">
        <f t="shared" si="427"/>
        <v>0</v>
      </c>
      <c r="BM68" s="19">
        <f t="shared" si="427"/>
        <v>0</v>
      </c>
      <c r="BN68" s="19">
        <f t="shared" si="427"/>
        <v>0</v>
      </c>
      <c r="BO68" s="19">
        <f t="shared" si="427"/>
        <v>0</v>
      </c>
      <c r="BP68" s="19">
        <f t="shared" si="427"/>
        <v>0</v>
      </c>
      <c r="BQ68" s="19">
        <f t="shared" si="427"/>
        <v>0</v>
      </c>
      <c r="BR68" s="19">
        <f t="shared" si="427"/>
        <v>0</v>
      </c>
      <c r="BS68" s="19">
        <f t="shared" si="427"/>
        <v>0</v>
      </c>
      <c r="BT68" s="19">
        <f t="shared" si="427"/>
        <v>0</v>
      </c>
      <c r="BU68" s="19">
        <f t="shared" si="427"/>
        <v>0</v>
      </c>
      <c r="BV68" s="19">
        <f t="shared" si="427"/>
        <v>0</v>
      </c>
      <c r="BW68" s="19">
        <f t="shared" si="427"/>
        <v>0</v>
      </c>
      <c r="BX68" s="19">
        <f t="shared" ref="BX68:CG68" si="428">IF(BX66&gt;0.5,IF($B66=BX$10-1,$C66/$D66,BW68),0)</f>
        <v>0</v>
      </c>
      <c r="BY68" s="19">
        <f t="shared" si="428"/>
        <v>0</v>
      </c>
      <c r="BZ68" s="19">
        <f t="shared" si="428"/>
        <v>0</v>
      </c>
      <c r="CA68" s="19">
        <f t="shared" si="428"/>
        <v>0</v>
      </c>
      <c r="CB68" s="19">
        <f t="shared" si="428"/>
        <v>0</v>
      </c>
      <c r="CC68" s="19">
        <f t="shared" si="428"/>
        <v>0</v>
      </c>
      <c r="CD68" s="19">
        <f t="shared" si="428"/>
        <v>0</v>
      </c>
      <c r="CE68" s="19">
        <f t="shared" si="428"/>
        <v>0</v>
      </c>
      <c r="CF68" s="19">
        <f t="shared" si="428"/>
        <v>0</v>
      </c>
      <c r="CG68" s="19">
        <f t="shared" si="428"/>
        <v>0</v>
      </c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</row>
    <row r="69" spans="1:115" ht="15" x14ac:dyDescent="0.2">
      <c r="A69" s="17" t="s">
        <v>128</v>
      </c>
      <c r="B69" s="104">
        <f>B66+1</f>
        <v>2024</v>
      </c>
      <c r="C69" s="82">
        <f>HLOOKUP(B69,$J$10:$CG$23,14)</f>
        <v>138.33779158238977</v>
      </c>
      <c r="D69" s="52">
        <f>$D$52</f>
        <v>15</v>
      </c>
      <c r="E69" s="48"/>
      <c r="F69" s="48"/>
      <c r="G69" s="48"/>
      <c r="H69" s="48"/>
      <c r="I69" s="48"/>
      <c r="J69" s="19">
        <f>IF($B69=J$10,$C69,I70)</f>
        <v>0</v>
      </c>
      <c r="K69" s="19">
        <f>IF($B69=K$10-1,$C69,J70)</f>
        <v>0</v>
      </c>
      <c r="L69" s="19">
        <f t="shared" ref="L69:BW69" si="429">IF($B69=L$10-1,$C69,K70)</f>
        <v>0</v>
      </c>
      <c r="M69" s="19">
        <f t="shared" si="429"/>
        <v>0</v>
      </c>
      <c r="N69" s="19">
        <f t="shared" si="429"/>
        <v>0</v>
      </c>
      <c r="O69" s="19">
        <f t="shared" si="429"/>
        <v>0</v>
      </c>
      <c r="P69" s="19">
        <f t="shared" si="429"/>
        <v>138.33779158238977</v>
      </c>
      <c r="Q69" s="19">
        <f t="shared" si="429"/>
        <v>129.11527214356377</v>
      </c>
      <c r="R69" s="19">
        <f t="shared" si="429"/>
        <v>119.89275270473779</v>
      </c>
      <c r="S69" s="19">
        <f t="shared" si="429"/>
        <v>110.6702332659118</v>
      </c>
      <c r="T69" s="19">
        <f t="shared" si="429"/>
        <v>101.44771382708582</v>
      </c>
      <c r="U69" s="19">
        <f t="shared" si="429"/>
        <v>92.225194388259837</v>
      </c>
      <c r="V69" s="19">
        <f t="shared" si="429"/>
        <v>83.002674949433853</v>
      </c>
      <c r="W69" s="19">
        <f t="shared" si="429"/>
        <v>73.780155510607869</v>
      </c>
      <c r="X69" s="19">
        <f t="shared" si="429"/>
        <v>64.557636071781886</v>
      </c>
      <c r="Y69" s="19">
        <f t="shared" si="429"/>
        <v>55.335116632955902</v>
      </c>
      <c r="Z69" s="19">
        <f t="shared" si="429"/>
        <v>46.112597194129918</v>
      </c>
      <c r="AA69" s="19">
        <f t="shared" si="429"/>
        <v>36.890077755303935</v>
      </c>
      <c r="AB69" s="19">
        <f t="shared" si="429"/>
        <v>27.667558316477951</v>
      </c>
      <c r="AC69" s="19">
        <f t="shared" si="429"/>
        <v>18.445038877651967</v>
      </c>
      <c r="AD69" s="19">
        <f t="shared" si="429"/>
        <v>9.2225194388259819</v>
      </c>
      <c r="AE69" s="19">
        <f t="shared" si="429"/>
        <v>0</v>
      </c>
      <c r="AF69" s="19">
        <f t="shared" si="429"/>
        <v>0</v>
      </c>
      <c r="AG69" s="19">
        <f t="shared" si="429"/>
        <v>0</v>
      </c>
      <c r="AH69" s="19">
        <f t="shared" si="429"/>
        <v>0</v>
      </c>
      <c r="AI69" s="19">
        <f t="shared" si="429"/>
        <v>0</v>
      </c>
      <c r="AJ69" s="19">
        <f t="shared" si="429"/>
        <v>0</v>
      </c>
      <c r="AK69" s="19">
        <f t="shared" si="429"/>
        <v>0</v>
      </c>
      <c r="AL69" s="19">
        <f t="shared" si="429"/>
        <v>0</v>
      </c>
      <c r="AM69" s="19">
        <f t="shared" si="429"/>
        <v>0</v>
      </c>
      <c r="AN69" s="19">
        <f t="shared" si="429"/>
        <v>0</v>
      </c>
      <c r="AO69" s="19">
        <f t="shared" si="429"/>
        <v>0</v>
      </c>
      <c r="AP69" s="19">
        <f t="shared" si="429"/>
        <v>0</v>
      </c>
      <c r="AQ69" s="19">
        <f t="shared" si="429"/>
        <v>0</v>
      </c>
      <c r="AR69" s="19">
        <f t="shared" si="429"/>
        <v>0</v>
      </c>
      <c r="AS69" s="19">
        <f t="shared" si="429"/>
        <v>0</v>
      </c>
      <c r="AT69" s="19">
        <f t="shared" si="429"/>
        <v>0</v>
      </c>
      <c r="AU69" s="19">
        <f t="shared" si="429"/>
        <v>0</v>
      </c>
      <c r="AV69" s="19">
        <f t="shared" si="429"/>
        <v>0</v>
      </c>
      <c r="AW69" s="19">
        <f t="shared" si="429"/>
        <v>0</v>
      </c>
      <c r="AX69" s="19">
        <f t="shared" si="429"/>
        <v>0</v>
      </c>
      <c r="AY69" s="19">
        <f t="shared" si="429"/>
        <v>0</v>
      </c>
      <c r="AZ69" s="19">
        <f t="shared" si="429"/>
        <v>0</v>
      </c>
      <c r="BA69" s="19">
        <f t="shared" si="429"/>
        <v>0</v>
      </c>
      <c r="BB69" s="19">
        <f t="shared" si="429"/>
        <v>0</v>
      </c>
      <c r="BC69" s="19">
        <f t="shared" si="429"/>
        <v>0</v>
      </c>
      <c r="BD69" s="19">
        <f t="shared" si="429"/>
        <v>0</v>
      </c>
      <c r="BE69" s="19">
        <f t="shared" si="429"/>
        <v>0</v>
      </c>
      <c r="BF69" s="19">
        <f t="shared" si="429"/>
        <v>0</v>
      </c>
      <c r="BG69" s="19">
        <f t="shared" si="429"/>
        <v>0</v>
      </c>
      <c r="BH69" s="19">
        <f t="shared" si="429"/>
        <v>0</v>
      </c>
      <c r="BI69" s="19">
        <f t="shared" si="429"/>
        <v>0</v>
      </c>
      <c r="BJ69" s="19">
        <f t="shared" si="429"/>
        <v>0</v>
      </c>
      <c r="BK69" s="19">
        <f t="shared" si="429"/>
        <v>0</v>
      </c>
      <c r="BL69" s="19">
        <f t="shared" si="429"/>
        <v>0</v>
      </c>
      <c r="BM69" s="19">
        <f t="shared" si="429"/>
        <v>0</v>
      </c>
      <c r="BN69" s="19">
        <f t="shared" si="429"/>
        <v>0</v>
      </c>
      <c r="BO69" s="19">
        <f t="shared" si="429"/>
        <v>0</v>
      </c>
      <c r="BP69" s="19">
        <f t="shared" si="429"/>
        <v>0</v>
      </c>
      <c r="BQ69" s="19">
        <f t="shared" si="429"/>
        <v>0</v>
      </c>
      <c r="BR69" s="19">
        <f t="shared" si="429"/>
        <v>0</v>
      </c>
      <c r="BS69" s="19">
        <f t="shared" si="429"/>
        <v>0</v>
      </c>
      <c r="BT69" s="19">
        <f t="shared" si="429"/>
        <v>0</v>
      </c>
      <c r="BU69" s="19">
        <f t="shared" si="429"/>
        <v>0</v>
      </c>
      <c r="BV69" s="19">
        <f t="shared" si="429"/>
        <v>0</v>
      </c>
      <c r="BW69" s="19">
        <f t="shared" si="429"/>
        <v>0</v>
      </c>
      <c r="BX69" s="19">
        <f t="shared" ref="BX69:CG69" si="430">IF($B69=BX$10-1,$C69,BW70)</f>
        <v>0</v>
      </c>
      <c r="BY69" s="19">
        <f t="shared" si="430"/>
        <v>0</v>
      </c>
      <c r="BZ69" s="19">
        <f t="shared" si="430"/>
        <v>0</v>
      </c>
      <c r="CA69" s="19">
        <f t="shared" si="430"/>
        <v>0</v>
      </c>
      <c r="CB69" s="19">
        <f t="shared" si="430"/>
        <v>0</v>
      </c>
      <c r="CC69" s="19">
        <f t="shared" si="430"/>
        <v>0</v>
      </c>
      <c r="CD69" s="19">
        <f t="shared" si="430"/>
        <v>0</v>
      </c>
      <c r="CE69" s="19">
        <f t="shared" si="430"/>
        <v>0</v>
      </c>
      <c r="CF69" s="19">
        <f t="shared" si="430"/>
        <v>0</v>
      </c>
      <c r="CG69" s="19">
        <f t="shared" si="430"/>
        <v>0</v>
      </c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</row>
    <row r="70" spans="1:115" ht="15" x14ac:dyDescent="0.2">
      <c r="A70" s="17"/>
      <c r="B70" s="48"/>
      <c r="C70" s="48"/>
      <c r="D70" s="48"/>
      <c r="E70" s="48"/>
      <c r="F70" s="48"/>
      <c r="G70" s="48"/>
      <c r="H70" s="48"/>
      <c r="I70" s="48"/>
      <c r="J70" s="19">
        <f t="shared" ref="J70" si="431">MAX(0,+J69-J71)</f>
        <v>0</v>
      </c>
      <c r="K70" s="19">
        <f t="shared" ref="K70" si="432">MAX(0,+K69-K71)</f>
        <v>0</v>
      </c>
      <c r="L70" s="19">
        <f t="shared" ref="L70" si="433">MAX(0,+L69-L71)</f>
        <v>0</v>
      </c>
      <c r="M70" s="19">
        <f t="shared" ref="M70" si="434">MAX(0,+M69-M71)</f>
        <v>0</v>
      </c>
      <c r="N70" s="19">
        <f t="shared" ref="N70" si="435">MAX(0,+N69-N71)</f>
        <v>0</v>
      </c>
      <c r="O70" s="19">
        <f t="shared" ref="O70" si="436">MAX(0,+O69-O71)</f>
        <v>0</v>
      </c>
      <c r="P70" s="19">
        <f t="shared" ref="P70" si="437">MAX(0,+P69-P71)</f>
        <v>129.11527214356377</v>
      </c>
      <c r="Q70" s="19">
        <f t="shared" ref="Q70" si="438">MAX(0,+Q69-Q71)</f>
        <v>119.89275270473779</v>
      </c>
      <c r="R70" s="19">
        <f t="shared" ref="R70" si="439">MAX(0,+R69-R71)</f>
        <v>110.6702332659118</v>
      </c>
      <c r="S70" s="19">
        <f t="shared" ref="S70" si="440">MAX(0,+S69-S71)</f>
        <v>101.44771382708582</v>
      </c>
      <c r="T70" s="19">
        <f t="shared" ref="T70" si="441">MAX(0,+T69-T71)</f>
        <v>92.225194388259837</v>
      </c>
      <c r="U70" s="19">
        <f t="shared" ref="U70" si="442">MAX(0,+U69-U71)</f>
        <v>83.002674949433853</v>
      </c>
      <c r="V70" s="19">
        <f t="shared" ref="V70" si="443">MAX(0,+V69-V71)</f>
        <v>73.780155510607869</v>
      </c>
      <c r="W70" s="42">
        <f t="shared" ref="W70" si="444">MAX(0,+W69-W71)</f>
        <v>64.557636071781886</v>
      </c>
      <c r="X70" s="42">
        <f t="shared" ref="X70" si="445">MAX(0,+X69-X71)</f>
        <v>55.335116632955902</v>
      </c>
      <c r="Y70" s="42">
        <f t="shared" ref="Y70" si="446">MAX(0,+Y69-Y71)</f>
        <v>46.112597194129918</v>
      </c>
      <c r="Z70" s="42">
        <f t="shared" ref="Z70" si="447">MAX(0,+Z69-Z71)</f>
        <v>36.890077755303935</v>
      </c>
      <c r="AA70" s="42">
        <f t="shared" ref="AA70" si="448">MAX(0,+AA69-AA71)</f>
        <v>27.667558316477951</v>
      </c>
      <c r="AB70" s="42">
        <f t="shared" ref="AB70" si="449">MAX(0,+AB69-AB71)</f>
        <v>18.445038877651967</v>
      </c>
      <c r="AC70" s="42">
        <f t="shared" ref="AC70" si="450">MAX(0,+AC69-AC71)</f>
        <v>9.2225194388259819</v>
      </c>
      <c r="AD70" s="42">
        <f t="shared" ref="AD70" si="451">MAX(0,+AD69-AD71)</f>
        <v>0</v>
      </c>
      <c r="AE70" s="42">
        <f t="shared" ref="AE70" si="452">MAX(0,+AE69-AE71)</f>
        <v>0</v>
      </c>
      <c r="AF70" s="42">
        <f t="shared" ref="AF70" si="453">MAX(0,+AF69-AF71)</f>
        <v>0</v>
      </c>
      <c r="AG70" s="42">
        <f t="shared" ref="AG70" si="454">MAX(0,+AG69-AG71)</f>
        <v>0</v>
      </c>
      <c r="AH70" s="42">
        <f t="shared" ref="AH70" si="455">MAX(0,+AH69-AH71)</f>
        <v>0</v>
      </c>
      <c r="AI70" s="42">
        <f t="shared" ref="AI70" si="456">MAX(0,+AI69-AI71)</f>
        <v>0</v>
      </c>
      <c r="AJ70" s="42">
        <f t="shared" ref="AJ70" si="457">MAX(0,+AJ69-AJ71)</f>
        <v>0</v>
      </c>
      <c r="AK70" s="42">
        <f t="shared" ref="AK70" si="458">MAX(0,+AK69-AK71)</f>
        <v>0</v>
      </c>
      <c r="AL70" s="42">
        <f t="shared" ref="AL70" si="459">MAX(0,+AL69-AL71)</f>
        <v>0</v>
      </c>
      <c r="AM70" s="42">
        <f t="shared" ref="AM70" si="460">MAX(0,+AM69-AM71)</f>
        <v>0</v>
      </c>
      <c r="AN70" s="42">
        <f t="shared" ref="AN70" si="461">MAX(0,+AN69-AN71)</f>
        <v>0</v>
      </c>
      <c r="AO70" s="42">
        <f t="shared" ref="AO70" si="462">MAX(0,+AO69-AO71)</f>
        <v>0</v>
      </c>
      <c r="AP70" s="42">
        <f t="shared" ref="AP70" si="463">MAX(0,+AP69-AP71)</f>
        <v>0</v>
      </c>
      <c r="AQ70" s="42">
        <f t="shared" ref="AQ70" si="464">MAX(0,+AQ69-AQ71)</f>
        <v>0</v>
      </c>
      <c r="AR70" s="42">
        <f t="shared" ref="AR70" si="465">MAX(0,+AR69-AR71)</f>
        <v>0</v>
      </c>
      <c r="AS70" s="42">
        <f t="shared" ref="AS70" si="466">MAX(0,+AS69-AS71)</f>
        <v>0</v>
      </c>
      <c r="AT70" s="42">
        <f t="shared" ref="AT70" si="467">MAX(0,+AT69-AT71)</f>
        <v>0</v>
      </c>
      <c r="AU70" s="42">
        <f t="shared" ref="AU70" si="468">MAX(0,+AU69-AU71)</f>
        <v>0</v>
      </c>
      <c r="AV70" s="42">
        <f t="shared" ref="AV70" si="469">MAX(0,+AV69-AV71)</f>
        <v>0</v>
      </c>
      <c r="AW70" s="42">
        <f t="shared" ref="AW70" si="470">MAX(0,+AW69-AW71)</f>
        <v>0</v>
      </c>
      <c r="AX70" s="42">
        <f t="shared" ref="AX70" si="471">MAX(0,+AX69-AX71)</f>
        <v>0</v>
      </c>
      <c r="AY70" s="42">
        <f t="shared" ref="AY70" si="472">MAX(0,+AY69-AY71)</f>
        <v>0</v>
      </c>
      <c r="AZ70" s="42">
        <f t="shared" ref="AZ70" si="473">MAX(0,+AZ69-AZ71)</f>
        <v>0</v>
      </c>
      <c r="BA70" s="42">
        <f t="shared" ref="BA70" si="474">MAX(0,+BA69-BA71)</f>
        <v>0</v>
      </c>
      <c r="BB70" s="42">
        <f t="shared" ref="BB70" si="475">MAX(0,+BB69-BB71)</f>
        <v>0</v>
      </c>
      <c r="BC70" s="42">
        <f t="shared" ref="BC70" si="476">MAX(0,+BC69-BC71)</f>
        <v>0</v>
      </c>
      <c r="BD70" s="42">
        <f t="shared" ref="BD70" si="477">MAX(0,+BD69-BD71)</f>
        <v>0</v>
      </c>
      <c r="BE70" s="42">
        <f t="shared" ref="BE70" si="478">MAX(0,+BE69-BE71)</f>
        <v>0</v>
      </c>
      <c r="BF70" s="42">
        <f t="shared" ref="BF70" si="479">MAX(0,+BF69-BF71)</f>
        <v>0</v>
      </c>
      <c r="BG70" s="42">
        <f t="shared" ref="BG70" si="480">MAX(0,+BG69-BG71)</f>
        <v>0</v>
      </c>
      <c r="BH70" s="42">
        <f t="shared" ref="BH70" si="481">MAX(0,+BH69-BH71)</f>
        <v>0</v>
      </c>
      <c r="BI70" s="42">
        <f t="shared" ref="BI70" si="482">MAX(0,+BI69-BI71)</f>
        <v>0</v>
      </c>
      <c r="BJ70" s="42">
        <f t="shared" ref="BJ70" si="483">MAX(0,+BJ69-BJ71)</f>
        <v>0</v>
      </c>
      <c r="BK70" s="42">
        <f t="shared" ref="BK70" si="484">MAX(0,+BK69-BK71)</f>
        <v>0</v>
      </c>
      <c r="BL70" s="42">
        <f t="shared" ref="BL70" si="485">MAX(0,+BL69-BL71)</f>
        <v>0</v>
      </c>
      <c r="BM70" s="42">
        <f t="shared" ref="BM70" si="486">MAX(0,+BM69-BM71)</f>
        <v>0</v>
      </c>
      <c r="BN70" s="42">
        <f t="shared" ref="BN70" si="487">MAX(0,+BN69-BN71)</f>
        <v>0</v>
      </c>
      <c r="BO70" s="42">
        <f t="shared" ref="BO70" si="488">MAX(0,+BO69-BO71)</f>
        <v>0</v>
      </c>
      <c r="BP70" s="42">
        <f t="shared" ref="BP70" si="489">MAX(0,+BP69-BP71)</f>
        <v>0</v>
      </c>
      <c r="BQ70" s="42">
        <f t="shared" ref="BQ70" si="490">MAX(0,+BQ69-BQ71)</f>
        <v>0</v>
      </c>
      <c r="BR70" s="42">
        <f t="shared" ref="BR70" si="491">MAX(0,+BR69-BR71)</f>
        <v>0</v>
      </c>
      <c r="BS70" s="42">
        <f t="shared" ref="BS70" si="492">MAX(0,+BS69-BS71)</f>
        <v>0</v>
      </c>
      <c r="BT70" s="42">
        <f t="shared" ref="BT70" si="493">MAX(0,+BT69-BT71)</f>
        <v>0</v>
      </c>
      <c r="BU70" s="42">
        <f t="shared" ref="BU70" si="494">MAX(0,+BU69-BU71)</f>
        <v>0</v>
      </c>
      <c r="BV70" s="42">
        <f t="shared" ref="BV70" si="495">MAX(0,+BV69-BV71)</f>
        <v>0</v>
      </c>
      <c r="BW70" s="42">
        <f t="shared" ref="BW70" si="496">MAX(0,+BW69-BW71)</f>
        <v>0</v>
      </c>
      <c r="BX70" s="42">
        <f t="shared" ref="BX70" si="497">MAX(0,+BX69-BX71)</f>
        <v>0</v>
      </c>
      <c r="BY70" s="42">
        <f t="shared" ref="BY70" si="498">MAX(0,+BY69-BY71)</f>
        <v>0</v>
      </c>
      <c r="BZ70" s="42">
        <f t="shared" ref="BZ70" si="499">MAX(0,+BZ69-BZ71)</f>
        <v>0</v>
      </c>
      <c r="CA70" s="42">
        <f t="shared" ref="CA70" si="500">MAX(0,+CA69-CA71)</f>
        <v>0</v>
      </c>
      <c r="CB70" s="42">
        <f t="shared" ref="CB70" si="501">MAX(0,+CB69-CB71)</f>
        <v>0</v>
      </c>
      <c r="CC70" s="42">
        <f t="shared" ref="CC70" si="502">MAX(0,+CC69-CC71)</f>
        <v>0</v>
      </c>
      <c r="CD70" s="42">
        <f t="shared" ref="CD70" si="503">MAX(0,+CD69-CD71)</f>
        <v>0</v>
      </c>
      <c r="CE70" s="42">
        <f t="shared" ref="CE70" si="504">MAX(0,+CE69-CE71)</f>
        <v>0</v>
      </c>
      <c r="CF70" s="42">
        <f t="shared" ref="CF70" si="505">MAX(0,+CF69-CF71)</f>
        <v>0</v>
      </c>
      <c r="CG70" s="42">
        <f t="shared" ref="CG70" si="506">MAX(0,+CG69-CG71)</f>
        <v>0</v>
      </c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</row>
    <row r="71" spans="1:115" ht="15" x14ac:dyDescent="0.2">
      <c r="A71" s="17"/>
      <c r="B71" s="48"/>
      <c r="C71" s="48"/>
      <c r="D71" s="48"/>
      <c r="E71" s="48"/>
      <c r="F71" s="48"/>
      <c r="G71" s="48"/>
      <c r="H71" s="48"/>
      <c r="I71" s="48"/>
      <c r="J71" s="19">
        <f>IF(J69&gt;0.5,IF($B69=J$10,$C69/$D69,I71),0)</f>
        <v>0</v>
      </c>
      <c r="K71" s="19">
        <f>IF(K69&gt;0.5,IF($B69=K$10-1,$C69/$D69,J71),0)</f>
        <v>0</v>
      </c>
      <c r="L71" s="19">
        <f t="shared" ref="L71:BW71" si="507">IF(L69&gt;0.5,IF($B69=L$10-1,$C69/$D69,K71),0)</f>
        <v>0</v>
      </c>
      <c r="M71" s="19">
        <f t="shared" si="507"/>
        <v>0</v>
      </c>
      <c r="N71" s="19">
        <f t="shared" si="507"/>
        <v>0</v>
      </c>
      <c r="O71" s="19">
        <f t="shared" si="507"/>
        <v>0</v>
      </c>
      <c r="P71" s="19">
        <f t="shared" si="507"/>
        <v>9.2225194388259855</v>
      </c>
      <c r="Q71" s="19">
        <f t="shared" si="507"/>
        <v>9.2225194388259855</v>
      </c>
      <c r="R71" s="19">
        <f t="shared" si="507"/>
        <v>9.2225194388259855</v>
      </c>
      <c r="S71" s="19">
        <f t="shared" si="507"/>
        <v>9.2225194388259855</v>
      </c>
      <c r="T71" s="19">
        <f t="shared" si="507"/>
        <v>9.2225194388259855</v>
      </c>
      <c r="U71" s="19">
        <f t="shared" si="507"/>
        <v>9.2225194388259855</v>
      </c>
      <c r="V71" s="19">
        <f t="shared" si="507"/>
        <v>9.2225194388259855</v>
      </c>
      <c r="W71" s="19">
        <f t="shared" si="507"/>
        <v>9.2225194388259855</v>
      </c>
      <c r="X71" s="19">
        <f t="shared" si="507"/>
        <v>9.2225194388259855</v>
      </c>
      <c r="Y71" s="19">
        <f t="shared" si="507"/>
        <v>9.2225194388259855</v>
      </c>
      <c r="Z71" s="19">
        <f t="shared" si="507"/>
        <v>9.2225194388259855</v>
      </c>
      <c r="AA71" s="19">
        <f t="shared" si="507"/>
        <v>9.2225194388259855</v>
      </c>
      <c r="AB71" s="19">
        <f t="shared" si="507"/>
        <v>9.2225194388259855</v>
      </c>
      <c r="AC71" s="19">
        <f t="shared" si="507"/>
        <v>9.2225194388259855</v>
      </c>
      <c r="AD71" s="19">
        <f t="shared" si="507"/>
        <v>9.2225194388259855</v>
      </c>
      <c r="AE71" s="19">
        <f t="shared" si="507"/>
        <v>0</v>
      </c>
      <c r="AF71" s="19">
        <f t="shared" si="507"/>
        <v>0</v>
      </c>
      <c r="AG71" s="19">
        <f t="shared" si="507"/>
        <v>0</v>
      </c>
      <c r="AH71" s="19">
        <f t="shared" si="507"/>
        <v>0</v>
      </c>
      <c r="AI71" s="19">
        <f t="shared" si="507"/>
        <v>0</v>
      </c>
      <c r="AJ71" s="19">
        <f t="shared" si="507"/>
        <v>0</v>
      </c>
      <c r="AK71" s="19">
        <f t="shared" si="507"/>
        <v>0</v>
      </c>
      <c r="AL71" s="19">
        <f t="shared" si="507"/>
        <v>0</v>
      </c>
      <c r="AM71" s="19">
        <f t="shared" si="507"/>
        <v>0</v>
      </c>
      <c r="AN71" s="19">
        <f t="shared" si="507"/>
        <v>0</v>
      </c>
      <c r="AO71" s="19">
        <f t="shared" si="507"/>
        <v>0</v>
      </c>
      <c r="AP71" s="19">
        <f t="shared" si="507"/>
        <v>0</v>
      </c>
      <c r="AQ71" s="19">
        <f t="shared" si="507"/>
        <v>0</v>
      </c>
      <c r="AR71" s="19">
        <f t="shared" si="507"/>
        <v>0</v>
      </c>
      <c r="AS71" s="19">
        <f t="shared" si="507"/>
        <v>0</v>
      </c>
      <c r="AT71" s="19">
        <f t="shared" si="507"/>
        <v>0</v>
      </c>
      <c r="AU71" s="19">
        <f t="shared" si="507"/>
        <v>0</v>
      </c>
      <c r="AV71" s="19">
        <f t="shared" si="507"/>
        <v>0</v>
      </c>
      <c r="AW71" s="19">
        <f t="shared" si="507"/>
        <v>0</v>
      </c>
      <c r="AX71" s="19">
        <f t="shared" si="507"/>
        <v>0</v>
      </c>
      <c r="AY71" s="19">
        <f t="shared" si="507"/>
        <v>0</v>
      </c>
      <c r="AZ71" s="19">
        <f t="shared" si="507"/>
        <v>0</v>
      </c>
      <c r="BA71" s="19">
        <f t="shared" si="507"/>
        <v>0</v>
      </c>
      <c r="BB71" s="19">
        <f t="shared" si="507"/>
        <v>0</v>
      </c>
      <c r="BC71" s="19">
        <f t="shared" si="507"/>
        <v>0</v>
      </c>
      <c r="BD71" s="19">
        <f t="shared" si="507"/>
        <v>0</v>
      </c>
      <c r="BE71" s="19">
        <f t="shared" si="507"/>
        <v>0</v>
      </c>
      <c r="BF71" s="19">
        <f t="shared" si="507"/>
        <v>0</v>
      </c>
      <c r="BG71" s="19">
        <f t="shared" si="507"/>
        <v>0</v>
      </c>
      <c r="BH71" s="19">
        <f t="shared" si="507"/>
        <v>0</v>
      </c>
      <c r="BI71" s="19">
        <f t="shared" si="507"/>
        <v>0</v>
      </c>
      <c r="BJ71" s="19">
        <f t="shared" si="507"/>
        <v>0</v>
      </c>
      <c r="BK71" s="19">
        <f t="shared" si="507"/>
        <v>0</v>
      </c>
      <c r="BL71" s="19">
        <f t="shared" si="507"/>
        <v>0</v>
      </c>
      <c r="BM71" s="19">
        <f t="shared" si="507"/>
        <v>0</v>
      </c>
      <c r="BN71" s="19">
        <f t="shared" si="507"/>
        <v>0</v>
      </c>
      <c r="BO71" s="19">
        <f t="shared" si="507"/>
        <v>0</v>
      </c>
      <c r="BP71" s="19">
        <f t="shared" si="507"/>
        <v>0</v>
      </c>
      <c r="BQ71" s="19">
        <f t="shared" si="507"/>
        <v>0</v>
      </c>
      <c r="BR71" s="19">
        <f t="shared" si="507"/>
        <v>0</v>
      </c>
      <c r="BS71" s="19">
        <f t="shared" si="507"/>
        <v>0</v>
      </c>
      <c r="BT71" s="19">
        <f t="shared" si="507"/>
        <v>0</v>
      </c>
      <c r="BU71" s="19">
        <f t="shared" si="507"/>
        <v>0</v>
      </c>
      <c r="BV71" s="19">
        <f t="shared" si="507"/>
        <v>0</v>
      </c>
      <c r="BW71" s="19">
        <f t="shared" si="507"/>
        <v>0</v>
      </c>
      <c r="BX71" s="19">
        <f t="shared" ref="BX71:CG71" si="508">IF(BX69&gt;0.5,IF($B69=BX$10-1,$C69/$D69,BW71),0)</f>
        <v>0</v>
      </c>
      <c r="BY71" s="19">
        <f t="shared" si="508"/>
        <v>0</v>
      </c>
      <c r="BZ71" s="19">
        <f t="shared" si="508"/>
        <v>0</v>
      </c>
      <c r="CA71" s="19">
        <f t="shared" si="508"/>
        <v>0</v>
      </c>
      <c r="CB71" s="19">
        <f t="shared" si="508"/>
        <v>0</v>
      </c>
      <c r="CC71" s="19">
        <f t="shared" si="508"/>
        <v>0</v>
      </c>
      <c r="CD71" s="19">
        <f t="shared" si="508"/>
        <v>0</v>
      </c>
      <c r="CE71" s="19">
        <f t="shared" si="508"/>
        <v>0</v>
      </c>
      <c r="CF71" s="19">
        <f t="shared" si="508"/>
        <v>0</v>
      </c>
      <c r="CG71" s="19">
        <f t="shared" si="508"/>
        <v>0</v>
      </c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</row>
    <row r="72" spans="1:115" ht="15" x14ac:dyDescent="0.2">
      <c r="A72" s="17" t="s">
        <v>129</v>
      </c>
      <c r="B72" s="104">
        <f>B69+1</f>
        <v>2025</v>
      </c>
      <c r="C72" s="82">
        <f>HLOOKUP(B72,$J$10:$CG$23,14)</f>
        <v>149.21426822764147</v>
      </c>
      <c r="D72" s="52">
        <f>$D$52</f>
        <v>15</v>
      </c>
      <c r="E72" s="48"/>
      <c r="F72" s="48"/>
      <c r="G72" s="48"/>
      <c r="H72" s="48"/>
      <c r="I72" s="48"/>
      <c r="J72" s="42">
        <f>IF($B72=J$10,$C72,I73)</f>
        <v>0</v>
      </c>
      <c r="K72" s="19">
        <f>IF($B72=K$10-1,$C72,J73)</f>
        <v>0</v>
      </c>
      <c r="L72" s="19">
        <f t="shared" ref="L72:BW72" si="509">IF($B72=L$10-1,$C72,K73)</f>
        <v>0</v>
      </c>
      <c r="M72" s="19">
        <f t="shared" si="509"/>
        <v>0</v>
      </c>
      <c r="N72" s="19">
        <f t="shared" si="509"/>
        <v>0</v>
      </c>
      <c r="O72" s="19">
        <f t="shared" si="509"/>
        <v>0</v>
      </c>
      <c r="P72" s="19">
        <f t="shared" si="509"/>
        <v>0</v>
      </c>
      <c r="Q72" s="19">
        <f t="shared" si="509"/>
        <v>149.21426822764147</v>
      </c>
      <c r="R72" s="19">
        <f t="shared" si="509"/>
        <v>139.26665034579869</v>
      </c>
      <c r="S72" s="19">
        <f t="shared" si="509"/>
        <v>129.31903246395592</v>
      </c>
      <c r="T72" s="19">
        <f t="shared" si="509"/>
        <v>119.37141458211316</v>
      </c>
      <c r="U72" s="19">
        <f t="shared" si="509"/>
        <v>109.4237967002704</v>
      </c>
      <c r="V72" s="19">
        <f t="shared" si="509"/>
        <v>99.476178818427641</v>
      </c>
      <c r="W72" s="19">
        <f t="shared" si="509"/>
        <v>89.528560936584881</v>
      </c>
      <c r="X72" s="19">
        <f t="shared" si="509"/>
        <v>79.580943054742121</v>
      </c>
      <c r="Y72" s="19">
        <f t="shared" si="509"/>
        <v>69.633325172899362</v>
      </c>
      <c r="Z72" s="19">
        <f t="shared" si="509"/>
        <v>59.685707291056595</v>
      </c>
      <c r="AA72" s="19">
        <f t="shared" si="509"/>
        <v>49.738089409213828</v>
      </c>
      <c r="AB72" s="19">
        <f t="shared" si="509"/>
        <v>39.790471527371061</v>
      </c>
      <c r="AC72" s="19">
        <f t="shared" si="509"/>
        <v>29.842853645528294</v>
      </c>
      <c r="AD72" s="19">
        <f t="shared" si="509"/>
        <v>19.895235763685527</v>
      </c>
      <c r="AE72" s="19">
        <f t="shared" si="509"/>
        <v>9.9476178818427616</v>
      </c>
      <c r="AF72" s="19">
        <f t="shared" si="509"/>
        <v>0</v>
      </c>
      <c r="AG72" s="19">
        <f t="shared" si="509"/>
        <v>0</v>
      </c>
      <c r="AH72" s="19">
        <f t="shared" si="509"/>
        <v>0</v>
      </c>
      <c r="AI72" s="19">
        <f t="shared" si="509"/>
        <v>0</v>
      </c>
      <c r="AJ72" s="19">
        <f t="shared" si="509"/>
        <v>0</v>
      </c>
      <c r="AK72" s="19">
        <f t="shared" si="509"/>
        <v>0</v>
      </c>
      <c r="AL72" s="19">
        <f t="shared" si="509"/>
        <v>0</v>
      </c>
      <c r="AM72" s="19">
        <f t="shared" si="509"/>
        <v>0</v>
      </c>
      <c r="AN72" s="19">
        <f t="shared" si="509"/>
        <v>0</v>
      </c>
      <c r="AO72" s="19">
        <f t="shared" si="509"/>
        <v>0</v>
      </c>
      <c r="AP72" s="19">
        <f t="shared" si="509"/>
        <v>0</v>
      </c>
      <c r="AQ72" s="19">
        <f t="shared" si="509"/>
        <v>0</v>
      </c>
      <c r="AR72" s="19">
        <f t="shared" si="509"/>
        <v>0</v>
      </c>
      <c r="AS72" s="19">
        <f t="shared" si="509"/>
        <v>0</v>
      </c>
      <c r="AT72" s="19">
        <f t="shared" si="509"/>
        <v>0</v>
      </c>
      <c r="AU72" s="19">
        <f t="shared" si="509"/>
        <v>0</v>
      </c>
      <c r="AV72" s="19">
        <f t="shared" si="509"/>
        <v>0</v>
      </c>
      <c r="AW72" s="19">
        <f t="shared" si="509"/>
        <v>0</v>
      </c>
      <c r="AX72" s="19">
        <f t="shared" si="509"/>
        <v>0</v>
      </c>
      <c r="AY72" s="19">
        <f t="shared" si="509"/>
        <v>0</v>
      </c>
      <c r="AZ72" s="19">
        <f t="shared" si="509"/>
        <v>0</v>
      </c>
      <c r="BA72" s="19">
        <f t="shared" si="509"/>
        <v>0</v>
      </c>
      <c r="BB72" s="19">
        <f t="shared" si="509"/>
        <v>0</v>
      </c>
      <c r="BC72" s="19">
        <f t="shared" si="509"/>
        <v>0</v>
      </c>
      <c r="BD72" s="19">
        <f t="shared" si="509"/>
        <v>0</v>
      </c>
      <c r="BE72" s="19">
        <f t="shared" si="509"/>
        <v>0</v>
      </c>
      <c r="BF72" s="19">
        <f t="shared" si="509"/>
        <v>0</v>
      </c>
      <c r="BG72" s="19">
        <f t="shared" si="509"/>
        <v>0</v>
      </c>
      <c r="BH72" s="19">
        <f t="shared" si="509"/>
        <v>0</v>
      </c>
      <c r="BI72" s="19">
        <f t="shared" si="509"/>
        <v>0</v>
      </c>
      <c r="BJ72" s="19">
        <f t="shared" si="509"/>
        <v>0</v>
      </c>
      <c r="BK72" s="19">
        <f t="shared" si="509"/>
        <v>0</v>
      </c>
      <c r="BL72" s="19">
        <f t="shared" si="509"/>
        <v>0</v>
      </c>
      <c r="BM72" s="19">
        <f t="shared" si="509"/>
        <v>0</v>
      </c>
      <c r="BN72" s="19">
        <f t="shared" si="509"/>
        <v>0</v>
      </c>
      <c r="BO72" s="19">
        <f t="shared" si="509"/>
        <v>0</v>
      </c>
      <c r="BP72" s="19">
        <f t="shared" si="509"/>
        <v>0</v>
      </c>
      <c r="BQ72" s="19">
        <f t="shared" si="509"/>
        <v>0</v>
      </c>
      <c r="BR72" s="19">
        <f t="shared" si="509"/>
        <v>0</v>
      </c>
      <c r="BS72" s="19">
        <f t="shared" si="509"/>
        <v>0</v>
      </c>
      <c r="BT72" s="19">
        <f t="shared" si="509"/>
        <v>0</v>
      </c>
      <c r="BU72" s="19">
        <f t="shared" si="509"/>
        <v>0</v>
      </c>
      <c r="BV72" s="19">
        <f t="shared" si="509"/>
        <v>0</v>
      </c>
      <c r="BW72" s="19">
        <f t="shared" si="509"/>
        <v>0</v>
      </c>
      <c r="BX72" s="19">
        <f t="shared" ref="BX72:CG72" si="510">IF($B72=BX$10-1,$C72,BW73)</f>
        <v>0</v>
      </c>
      <c r="BY72" s="19">
        <f t="shared" si="510"/>
        <v>0</v>
      </c>
      <c r="BZ72" s="19">
        <f t="shared" si="510"/>
        <v>0</v>
      </c>
      <c r="CA72" s="19">
        <f t="shared" si="510"/>
        <v>0</v>
      </c>
      <c r="CB72" s="19">
        <f t="shared" si="510"/>
        <v>0</v>
      </c>
      <c r="CC72" s="19">
        <f t="shared" si="510"/>
        <v>0</v>
      </c>
      <c r="CD72" s="19">
        <f t="shared" si="510"/>
        <v>0</v>
      </c>
      <c r="CE72" s="19">
        <f t="shared" si="510"/>
        <v>0</v>
      </c>
      <c r="CF72" s="19">
        <f t="shared" si="510"/>
        <v>0</v>
      </c>
      <c r="CG72" s="19">
        <f t="shared" si="510"/>
        <v>0</v>
      </c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</row>
    <row r="73" spans="1:115" ht="15" x14ac:dyDescent="0.2">
      <c r="B73" s="48"/>
      <c r="C73" s="48"/>
      <c r="D73" s="48"/>
      <c r="E73" s="48"/>
      <c r="F73" s="48"/>
      <c r="G73" s="48"/>
      <c r="H73" s="48"/>
      <c r="I73" s="48"/>
      <c r="J73" s="42">
        <f t="shared" ref="J73" si="511">MAX(0,+J72-J74)</f>
        <v>0</v>
      </c>
      <c r="K73" s="19">
        <f t="shared" ref="K73" si="512">MAX(0,+K72-K74)</f>
        <v>0</v>
      </c>
      <c r="L73" s="19">
        <f t="shared" ref="L73" si="513">MAX(0,+L72-L74)</f>
        <v>0</v>
      </c>
      <c r="M73" s="19">
        <f t="shared" ref="M73" si="514">MAX(0,+M72-M74)</f>
        <v>0</v>
      </c>
      <c r="N73" s="19">
        <f t="shared" ref="N73" si="515">MAX(0,+N72-N74)</f>
        <v>0</v>
      </c>
      <c r="O73" s="19">
        <f t="shared" ref="O73" si="516">MAX(0,+O72-O74)</f>
        <v>0</v>
      </c>
      <c r="P73" s="19">
        <f t="shared" ref="P73" si="517">MAX(0,+P72-P74)</f>
        <v>0</v>
      </c>
      <c r="Q73" s="19">
        <f t="shared" ref="Q73" si="518">MAX(0,+Q72-Q74)</f>
        <v>139.26665034579869</v>
      </c>
      <c r="R73" s="19">
        <f t="shared" ref="R73" si="519">MAX(0,+R72-R74)</f>
        <v>129.31903246395592</v>
      </c>
      <c r="S73" s="19">
        <f t="shared" ref="S73" si="520">MAX(0,+S72-S74)</f>
        <v>119.37141458211316</v>
      </c>
      <c r="T73" s="19">
        <f t="shared" ref="T73" si="521">MAX(0,+T72-T74)</f>
        <v>109.4237967002704</v>
      </c>
      <c r="U73" s="19">
        <f t="shared" ref="U73" si="522">MAX(0,+U72-U74)</f>
        <v>99.476178818427641</v>
      </c>
      <c r="V73" s="19">
        <f t="shared" ref="V73" si="523">MAX(0,+V72-V74)</f>
        <v>89.528560936584881</v>
      </c>
      <c r="W73" s="42">
        <f t="shared" ref="W73" si="524">MAX(0,+W72-W74)</f>
        <v>79.580943054742121</v>
      </c>
      <c r="X73" s="42">
        <f t="shared" ref="X73" si="525">MAX(0,+X72-X74)</f>
        <v>69.633325172899362</v>
      </c>
      <c r="Y73" s="42">
        <f t="shared" ref="Y73" si="526">MAX(0,+Y72-Y74)</f>
        <v>59.685707291056595</v>
      </c>
      <c r="Z73" s="42">
        <f t="shared" ref="Z73" si="527">MAX(0,+Z72-Z74)</f>
        <v>49.738089409213828</v>
      </c>
      <c r="AA73" s="42">
        <f t="shared" ref="AA73" si="528">MAX(0,+AA72-AA74)</f>
        <v>39.790471527371061</v>
      </c>
      <c r="AB73" s="42">
        <f t="shared" ref="AB73" si="529">MAX(0,+AB72-AB74)</f>
        <v>29.842853645528294</v>
      </c>
      <c r="AC73" s="42">
        <f t="shared" ref="AC73" si="530">MAX(0,+AC72-AC74)</f>
        <v>19.895235763685527</v>
      </c>
      <c r="AD73" s="42">
        <f t="shared" ref="AD73" si="531">MAX(0,+AD72-AD74)</f>
        <v>9.9476178818427616</v>
      </c>
      <c r="AE73" s="42">
        <f t="shared" ref="AE73" si="532">MAX(0,+AE72-AE74)</f>
        <v>0</v>
      </c>
      <c r="AF73" s="42">
        <f t="shared" ref="AF73" si="533">MAX(0,+AF72-AF74)</f>
        <v>0</v>
      </c>
      <c r="AG73" s="42">
        <f t="shared" ref="AG73" si="534">MAX(0,+AG72-AG74)</f>
        <v>0</v>
      </c>
      <c r="AH73" s="42">
        <f t="shared" ref="AH73" si="535">MAX(0,+AH72-AH74)</f>
        <v>0</v>
      </c>
      <c r="AI73" s="42">
        <f t="shared" ref="AI73" si="536">MAX(0,+AI72-AI74)</f>
        <v>0</v>
      </c>
      <c r="AJ73" s="42">
        <f t="shared" ref="AJ73" si="537">MAX(0,+AJ72-AJ74)</f>
        <v>0</v>
      </c>
      <c r="AK73" s="42">
        <f t="shared" ref="AK73" si="538">MAX(0,+AK72-AK74)</f>
        <v>0</v>
      </c>
      <c r="AL73" s="42">
        <f t="shared" ref="AL73" si="539">MAX(0,+AL72-AL74)</f>
        <v>0</v>
      </c>
      <c r="AM73" s="42">
        <f t="shared" ref="AM73" si="540">MAX(0,+AM72-AM74)</f>
        <v>0</v>
      </c>
      <c r="AN73" s="42">
        <f t="shared" ref="AN73" si="541">MAX(0,+AN72-AN74)</f>
        <v>0</v>
      </c>
      <c r="AO73" s="42">
        <f t="shared" ref="AO73" si="542">MAX(0,+AO72-AO74)</f>
        <v>0</v>
      </c>
      <c r="AP73" s="42">
        <f t="shared" ref="AP73" si="543">MAX(0,+AP72-AP74)</f>
        <v>0</v>
      </c>
      <c r="AQ73" s="42">
        <f t="shared" ref="AQ73" si="544">MAX(0,+AQ72-AQ74)</f>
        <v>0</v>
      </c>
      <c r="AR73" s="42">
        <f t="shared" ref="AR73" si="545">MAX(0,+AR72-AR74)</f>
        <v>0</v>
      </c>
      <c r="AS73" s="42">
        <f t="shared" ref="AS73" si="546">MAX(0,+AS72-AS74)</f>
        <v>0</v>
      </c>
      <c r="AT73" s="42">
        <f t="shared" ref="AT73" si="547">MAX(0,+AT72-AT74)</f>
        <v>0</v>
      </c>
      <c r="AU73" s="42">
        <f t="shared" ref="AU73" si="548">MAX(0,+AU72-AU74)</f>
        <v>0</v>
      </c>
      <c r="AV73" s="42">
        <f t="shared" ref="AV73" si="549">MAX(0,+AV72-AV74)</f>
        <v>0</v>
      </c>
      <c r="AW73" s="42">
        <f t="shared" ref="AW73" si="550">MAX(0,+AW72-AW74)</f>
        <v>0</v>
      </c>
      <c r="AX73" s="42">
        <f t="shared" ref="AX73" si="551">MAX(0,+AX72-AX74)</f>
        <v>0</v>
      </c>
      <c r="AY73" s="42">
        <f t="shared" ref="AY73" si="552">MAX(0,+AY72-AY74)</f>
        <v>0</v>
      </c>
      <c r="AZ73" s="42">
        <f t="shared" ref="AZ73" si="553">MAX(0,+AZ72-AZ74)</f>
        <v>0</v>
      </c>
      <c r="BA73" s="42">
        <f t="shared" ref="BA73" si="554">MAX(0,+BA72-BA74)</f>
        <v>0</v>
      </c>
      <c r="BB73" s="42">
        <f t="shared" ref="BB73" si="555">MAX(0,+BB72-BB74)</f>
        <v>0</v>
      </c>
      <c r="BC73" s="42">
        <f t="shared" ref="BC73" si="556">MAX(0,+BC72-BC74)</f>
        <v>0</v>
      </c>
      <c r="BD73" s="42">
        <f t="shared" ref="BD73" si="557">MAX(0,+BD72-BD74)</f>
        <v>0</v>
      </c>
      <c r="BE73" s="42">
        <f t="shared" ref="BE73" si="558">MAX(0,+BE72-BE74)</f>
        <v>0</v>
      </c>
      <c r="BF73" s="42">
        <f t="shared" ref="BF73" si="559">MAX(0,+BF72-BF74)</f>
        <v>0</v>
      </c>
      <c r="BG73" s="42">
        <f t="shared" ref="BG73" si="560">MAX(0,+BG72-BG74)</f>
        <v>0</v>
      </c>
      <c r="BH73" s="42">
        <f t="shared" ref="BH73" si="561">MAX(0,+BH72-BH74)</f>
        <v>0</v>
      </c>
      <c r="BI73" s="42">
        <f t="shared" ref="BI73" si="562">MAX(0,+BI72-BI74)</f>
        <v>0</v>
      </c>
      <c r="BJ73" s="42">
        <f t="shared" ref="BJ73" si="563">MAX(0,+BJ72-BJ74)</f>
        <v>0</v>
      </c>
      <c r="BK73" s="42">
        <f t="shared" ref="BK73" si="564">MAX(0,+BK72-BK74)</f>
        <v>0</v>
      </c>
      <c r="BL73" s="42">
        <f t="shared" ref="BL73" si="565">MAX(0,+BL72-BL74)</f>
        <v>0</v>
      </c>
      <c r="BM73" s="42">
        <f t="shared" ref="BM73" si="566">MAX(0,+BM72-BM74)</f>
        <v>0</v>
      </c>
      <c r="BN73" s="42">
        <f t="shared" ref="BN73" si="567">MAX(0,+BN72-BN74)</f>
        <v>0</v>
      </c>
      <c r="BO73" s="42">
        <f t="shared" ref="BO73" si="568">MAX(0,+BO72-BO74)</f>
        <v>0</v>
      </c>
      <c r="BP73" s="42">
        <f t="shared" ref="BP73" si="569">MAX(0,+BP72-BP74)</f>
        <v>0</v>
      </c>
      <c r="BQ73" s="42">
        <f t="shared" ref="BQ73" si="570">MAX(0,+BQ72-BQ74)</f>
        <v>0</v>
      </c>
      <c r="BR73" s="42">
        <f t="shared" ref="BR73" si="571">MAX(0,+BR72-BR74)</f>
        <v>0</v>
      </c>
      <c r="BS73" s="42">
        <f t="shared" ref="BS73" si="572">MAX(0,+BS72-BS74)</f>
        <v>0</v>
      </c>
      <c r="BT73" s="42">
        <f t="shared" ref="BT73" si="573">MAX(0,+BT72-BT74)</f>
        <v>0</v>
      </c>
      <c r="BU73" s="42">
        <f t="shared" ref="BU73" si="574">MAX(0,+BU72-BU74)</f>
        <v>0</v>
      </c>
      <c r="BV73" s="42">
        <f t="shared" ref="BV73" si="575">MAX(0,+BV72-BV74)</f>
        <v>0</v>
      </c>
      <c r="BW73" s="42">
        <f t="shared" ref="BW73" si="576">MAX(0,+BW72-BW74)</f>
        <v>0</v>
      </c>
      <c r="BX73" s="42">
        <f t="shared" ref="BX73" si="577">MAX(0,+BX72-BX74)</f>
        <v>0</v>
      </c>
      <c r="BY73" s="42">
        <f t="shared" ref="BY73" si="578">MAX(0,+BY72-BY74)</f>
        <v>0</v>
      </c>
      <c r="BZ73" s="42">
        <f t="shared" ref="BZ73" si="579">MAX(0,+BZ72-BZ74)</f>
        <v>0</v>
      </c>
      <c r="CA73" s="42">
        <f t="shared" ref="CA73" si="580">MAX(0,+CA72-CA74)</f>
        <v>0</v>
      </c>
      <c r="CB73" s="42">
        <f t="shared" ref="CB73" si="581">MAX(0,+CB72-CB74)</f>
        <v>0</v>
      </c>
      <c r="CC73" s="42">
        <f t="shared" ref="CC73" si="582">MAX(0,+CC72-CC74)</f>
        <v>0</v>
      </c>
      <c r="CD73" s="42">
        <f t="shared" ref="CD73" si="583">MAX(0,+CD72-CD74)</f>
        <v>0</v>
      </c>
      <c r="CE73" s="42">
        <f t="shared" ref="CE73" si="584">MAX(0,+CE72-CE74)</f>
        <v>0</v>
      </c>
      <c r="CF73" s="42">
        <f t="shared" ref="CF73" si="585">MAX(0,+CF72-CF74)</f>
        <v>0</v>
      </c>
      <c r="CG73" s="42">
        <f t="shared" ref="CG73" si="586">MAX(0,+CG72-CG74)</f>
        <v>0</v>
      </c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</row>
    <row r="74" spans="1:115" ht="15" x14ac:dyDescent="0.2">
      <c r="A74" s="17"/>
      <c r="B74" s="48"/>
      <c r="C74" s="48"/>
      <c r="D74" s="48"/>
      <c r="E74" s="48"/>
      <c r="F74" s="48"/>
      <c r="G74" s="48"/>
      <c r="H74" s="48"/>
      <c r="I74" s="48"/>
      <c r="J74" s="42">
        <f>IF(J72&gt;0.5,IF($B72=J$10,$C72/$D72,I74),0)</f>
        <v>0</v>
      </c>
      <c r="K74" s="19">
        <f>IF(K72&gt;0.5,IF($B72=K$10-1,$C72/$D72,J74),0)</f>
        <v>0</v>
      </c>
      <c r="L74" s="19">
        <f t="shared" ref="L74:BW74" si="587">IF(L72&gt;0.5,IF($B72=L$10-1,$C72/$D72,K74),0)</f>
        <v>0</v>
      </c>
      <c r="M74" s="19">
        <f t="shared" si="587"/>
        <v>0</v>
      </c>
      <c r="N74" s="19">
        <f t="shared" si="587"/>
        <v>0</v>
      </c>
      <c r="O74" s="19">
        <f t="shared" si="587"/>
        <v>0</v>
      </c>
      <c r="P74" s="19">
        <f t="shared" si="587"/>
        <v>0</v>
      </c>
      <c r="Q74" s="19">
        <f t="shared" si="587"/>
        <v>9.9476178818427652</v>
      </c>
      <c r="R74" s="19">
        <f t="shared" si="587"/>
        <v>9.9476178818427652</v>
      </c>
      <c r="S74" s="19">
        <f t="shared" si="587"/>
        <v>9.9476178818427652</v>
      </c>
      <c r="T74" s="19">
        <f t="shared" si="587"/>
        <v>9.9476178818427652</v>
      </c>
      <c r="U74" s="19">
        <f t="shared" si="587"/>
        <v>9.9476178818427652</v>
      </c>
      <c r="V74" s="19">
        <f t="shared" si="587"/>
        <v>9.9476178818427652</v>
      </c>
      <c r="W74" s="19">
        <f t="shared" si="587"/>
        <v>9.9476178818427652</v>
      </c>
      <c r="X74" s="19">
        <f t="shared" si="587"/>
        <v>9.9476178818427652</v>
      </c>
      <c r="Y74" s="19">
        <f t="shared" si="587"/>
        <v>9.9476178818427652</v>
      </c>
      <c r="Z74" s="19">
        <f t="shared" si="587"/>
        <v>9.9476178818427652</v>
      </c>
      <c r="AA74" s="19">
        <f t="shared" si="587"/>
        <v>9.9476178818427652</v>
      </c>
      <c r="AB74" s="19">
        <f t="shared" si="587"/>
        <v>9.9476178818427652</v>
      </c>
      <c r="AC74" s="19">
        <f t="shared" si="587"/>
        <v>9.9476178818427652</v>
      </c>
      <c r="AD74" s="19">
        <f t="shared" si="587"/>
        <v>9.9476178818427652</v>
      </c>
      <c r="AE74" s="19">
        <f t="shared" si="587"/>
        <v>9.9476178818427652</v>
      </c>
      <c r="AF74" s="19">
        <f t="shared" si="587"/>
        <v>0</v>
      </c>
      <c r="AG74" s="19">
        <f t="shared" si="587"/>
        <v>0</v>
      </c>
      <c r="AH74" s="19">
        <f t="shared" si="587"/>
        <v>0</v>
      </c>
      <c r="AI74" s="19">
        <f t="shared" si="587"/>
        <v>0</v>
      </c>
      <c r="AJ74" s="19">
        <f t="shared" si="587"/>
        <v>0</v>
      </c>
      <c r="AK74" s="19">
        <f t="shared" si="587"/>
        <v>0</v>
      </c>
      <c r="AL74" s="19">
        <f t="shared" si="587"/>
        <v>0</v>
      </c>
      <c r="AM74" s="19">
        <f t="shared" si="587"/>
        <v>0</v>
      </c>
      <c r="AN74" s="19">
        <f t="shared" si="587"/>
        <v>0</v>
      </c>
      <c r="AO74" s="19">
        <f t="shared" si="587"/>
        <v>0</v>
      </c>
      <c r="AP74" s="19">
        <f t="shared" si="587"/>
        <v>0</v>
      </c>
      <c r="AQ74" s="19">
        <f t="shared" si="587"/>
        <v>0</v>
      </c>
      <c r="AR74" s="19">
        <f t="shared" si="587"/>
        <v>0</v>
      </c>
      <c r="AS74" s="19">
        <f t="shared" si="587"/>
        <v>0</v>
      </c>
      <c r="AT74" s="19">
        <f t="shared" si="587"/>
        <v>0</v>
      </c>
      <c r="AU74" s="19">
        <f t="shared" si="587"/>
        <v>0</v>
      </c>
      <c r="AV74" s="19">
        <f t="shared" si="587"/>
        <v>0</v>
      </c>
      <c r="AW74" s="19">
        <f t="shared" si="587"/>
        <v>0</v>
      </c>
      <c r="AX74" s="19">
        <f t="shared" si="587"/>
        <v>0</v>
      </c>
      <c r="AY74" s="19">
        <f t="shared" si="587"/>
        <v>0</v>
      </c>
      <c r="AZ74" s="19">
        <f t="shared" si="587"/>
        <v>0</v>
      </c>
      <c r="BA74" s="19">
        <f t="shared" si="587"/>
        <v>0</v>
      </c>
      <c r="BB74" s="19">
        <f t="shared" si="587"/>
        <v>0</v>
      </c>
      <c r="BC74" s="19">
        <f t="shared" si="587"/>
        <v>0</v>
      </c>
      <c r="BD74" s="19">
        <f t="shared" si="587"/>
        <v>0</v>
      </c>
      <c r="BE74" s="19">
        <f t="shared" si="587"/>
        <v>0</v>
      </c>
      <c r="BF74" s="19">
        <f t="shared" si="587"/>
        <v>0</v>
      </c>
      <c r="BG74" s="19">
        <f t="shared" si="587"/>
        <v>0</v>
      </c>
      <c r="BH74" s="19">
        <f t="shared" si="587"/>
        <v>0</v>
      </c>
      <c r="BI74" s="19">
        <f t="shared" si="587"/>
        <v>0</v>
      </c>
      <c r="BJ74" s="19">
        <f t="shared" si="587"/>
        <v>0</v>
      </c>
      <c r="BK74" s="19">
        <f t="shared" si="587"/>
        <v>0</v>
      </c>
      <c r="BL74" s="19">
        <f t="shared" si="587"/>
        <v>0</v>
      </c>
      <c r="BM74" s="19">
        <f t="shared" si="587"/>
        <v>0</v>
      </c>
      <c r="BN74" s="19">
        <f t="shared" si="587"/>
        <v>0</v>
      </c>
      <c r="BO74" s="19">
        <f t="shared" si="587"/>
        <v>0</v>
      </c>
      <c r="BP74" s="19">
        <f t="shared" si="587"/>
        <v>0</v>
      </c>
      <c r="BQ74" s="19">
        <f t="shared" si="587"/>
        <v>0</v>
      </c>
      <c r="BR74" s="19">
        <f t="shared" si="587"/>
        <v>0</v>
      </c>
      <c r="BS74" s="19">
        <f t="shared" si="587"/>
        <v>0</v>
      </c>
      <c r="BT74" s="19">
        <f t="shared" si="587"/>
        <v>0</v>
      </c>
      <c r="BU74" s="19">
        <f t="shared" si="587"/>
        <v>0</v>
      </c>
      <c r="BV74" s="19">
        <f t="shared" si="587"/>
        <v>0</v>
      </c>
      <c r="BW74" s="19">
        <f t="shared" si="587"/>
        <v>0</v>
      </c>
      <c r="BX74" s="19">
        <f t="shared" ref="BX74:CG74" si="588">IF(BX72&gt;0.5,IF($B72=BX$10-1,$C72/$D72,BW74),0)</f>
        <v>0</v>
      </c>
      <c r="BY74" s="19">
        <f t="shared" si="588"/>
        <v>0</v>
      </c>
      <c r="BZ74" s="19">
        <f t="shared" si="588"/>
        <v>0</v>
      </c>
      <c r="CA74" s="19">
        <f t="shared" si="588"/>
        <v>0</v>
      </c>
      <c r="CB74" s="19">
        <f t="shared" si="588"/>
        <v>0</v>
      </c>
      <c r="CC74" s="19">
        <f t="shared" si="588"/>
        <v>0</v>
      </c>
      <c r="CD74" s="19">
        <f t="shared" si="588"/>
        <v>0</v>
      </c>
      <c r="CE74" s="19">
        <f t="shared" si="588"/>
        <v>0</v>
      </c>
      <c r="CF74" s="19">
        <f t="shared" si="588"/>
        <v>0</v>
      </c>
      <c r="CG74" s="19">
        <f t="shared" si="588"/>
        <v>0</v>
      </c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</row>
    <row r="75" spans="1:115" ht="15" x14ac:dyDescent="0.2">
      <c r="A75" s="17" t="s">
        <v>130</v>
      </c>
      <c r="B75" s="104">
        <f>B72+1</f>
        <v>2026</v>
      </c>
      <c r="C75" s="82">
        <f>HLOOKUP(B75,$J$10:$CG$23,14)</f>
        <v>162.74348802121469</v>
      </c>
      <c r="D75" s="52">
        <f>$D$52</f>
        <v>15</v>
      </c>
      <c r="E75" s="48"/>
      <c r="F75" s="48"/>
      <c r="G75" s="48"/>
      <c r="H75" s="48"/>
      <c r="I75" s="48"/>
      <c r="J75" s="42">
        <f>IF($B75=J$10,$C75,I76)</f>
        <v>0</v>
      </c>
      <c r="K75" s="19">
        <f>IF($B75=K$10-1,$C75,J76)</f>
        <v>0</v>
      </c>
      <c r="L75" s="19">
        <f t="shared" ref="L75:BW75" si="589">IF($B75=L$10-1,$C75,K76)</f>
        <v>0</v>
      </c>
      <c r="M75" s="19">
        <f t="shared" si="589"/>
        <v>0</v>
      </c>
      <c r="N75" s="19">
        <f t="shared" si="589"/>
        <v>0</v>
      </c>
      <c r="O75" s="19">
        <f t="shared" si="589"/>
        <v>0</v>
      </c>
      <c r="P75" s="19">
        <f t="shared" si="589"/>
        <v>0</v>
      </c>
      <c r="Q75" s="19">
        <f t="shared" si="589"/>
        <v>0</v>
      </c>
      <c r="R75" s="19">
        <f t="shared" si="589"/>
        <v>162.74348802121469</v>
      </c>
      <c r="S75" s="19">
        <f t="shared" si="589"/>
        <v>151.8939221531337</v>
      </c>
      <c r="T75" s="19">
        <f t="shared" si="589"/>
        <v>141.04435628505271</v>
      </c>
      <c r="U75" s="19">
        <f t="shared" si="589"/>
        <v>130.19479041697173</v>
      </c>
      <c r="V75" s="19">
        <f t="shared" si="589"/>
        <v>119.34522454889074</v>
      </c>
      <c r="W75" s="19">
        <f t="shared" si="589"/>
        <v>108.49565868080975</v>
      </c>
      <c r="X75" s="19">
        <f t="shared" si="589"/>
        <v>97.646092812728767</v>
      </c>
      <c r="Y75" s="19">
        <f t="shared" si="589"/>
        <v>86.796526944647781</v>
      </c>
      <c r="Z75" s="19">
        <f t="shared" si="589"/>
        <v>75.946961076566794</v>
      </c>
      <c r="AA75" s="19">
        <f t="shared" si="589"/>
        <v>65.097395208485807</v>
      </c>
      <c r="AB75" s="19">
        <f t="shared" si="589"/>
        <v>54.247829340404827</v>
      </c>
      <c r="AC75" s="19">
        <f t="shared" si="589"/>
        <v>43.398263472323848</v>
      </c>
      <c r="AD75" s="19">
        <f t="shared" si="589"/>
        <v>32.548697604242868</v>
      </c>
      <c r="AE75" s="19">
        <f t="shared" si="589"/>
        <v>21.699131736161888</v>
      </c>
      <c r="AF75" s="19">
        <f t="shared" si="589"/>
        <v>10.849565868080909</v>
      </c>
      <c r="AG75" s="19">
        <f t="shared" si="589"/>
        <v>0</v>
      </c>
      <c r="AH75" s="19">
        <f t="shared" si="589"/>
        <v>0</v>
      </c>
      <c r="AI75" s="19">
        <f t="shared" si="589"/>
        <v>0</v>
      </c>
      <c r="AJ75" s="19">
        <f t="shared" si="589"/>
        <v>0</v>
      </c>
      <c r="AK75" s="19">
        <f t="shared" si="589"/>
        <v>0</v>
      </c>
      <c r="AL75" s="19">
        <f t="shared" si="589"/>
        <v>0</v>
      </c>
      <c r="AM75" s="19">
        <f t="shared" si="589"/>
        <v>0</v>
      </c>
      <c r="AN75" s="19">
        <f t="shared" si="589"/>
        <v>0</v>
      </c>
      <c r="AO75" s="19">
        <f t="shared" si="589"/>
        <v>0</v>
      </c>
      <c r="AP75" s="19">
        <f t="shared" si="589"/>
        <v>0</v>
      </c>
      <c r="AQ75" s="19">
        <f t="shared" si="589"/>
        <v>0</v>
      </c>
      <c r="AR75" s="19">
        <f t="shared" si="589"/>
        <v>0</v>
      </c>
      <c r="AS75" s="19">
        <f t="shared" si="589"/>
        <v>0</v>
      </c>
      <c r="AT75" s="19">
        <f t="shared" si="589"/>
        <v>0</v>
      </c>
      <c r="AU75" s="19">
        <f t="shared" si="589"/>
        <v>0</v>
      </c>
      <c r="AV75" s="19">
        <f t="shared" si="589"/>
        <v>0</v>
      </c>
      <c r="AW75" s="19">
        <f t="shared" si="589"/>
        <v>0</v>
      </c>
      <c r="AX75" s="19">
        <f t="shared" si="589"/>
        <v>0</v>
      </c>
      <c r="AY75" s="19">
        <f t="shared" si="589"/>
        <v>0</v>
      </c>
      <c r="AZ75" s="19">
        <f t="shared" si="589"/>
        <v>0</v>
      </c>
      <c r="BA75" s="19">
        <f t="shared" si="589"/>
        <v>0</v>
      </c>
      <c r="BB75" s="19">
        <f t="shared" si="589"/>
        <v>0</v>
      </c>
      <c r="BC75" s="19">
        <f t="shared" si="589"/>
        <v>0</v>
      </c>
      <c r="BD75" s="19">
        <f t="shared" si="589"/>
        <v>0</v>
      </c>
      <c r="BE75" s="19">
        <f t="shared" si="589"/>
        <v>0</v>
      </c>
      <c r="BF75" s="19">
        <f t="shared" si="589"/>
        <v>0</v>
      </c>
      <c r="BG75" s="19">
        <f t="shared" si="589"/>
        <v>0</v>
      </c>
      <c r="BH75" s="19">
        <f t="shared" si="589"/>
        <v>0</v>
      </c>
      <c r="BI75" s="19">
        <f t="shared" si="589"/>
        <v>0</v>
      </c>
      <c r="BJ75" s="19">
        <f t="shared" si="589"/>
        <v>0</v>
      </c>
      <c r="BK75" s="19">
        <f t="shared" si="589"/>
        <v>0</v>
      </c>
      <c r="BL75" s="19">
        <f t="shared" si="589"/>
        <v>0</v>
      </c>
      <c r="BM75" s="19">
        <f t="shared" si="589"/>
        <v>0</v>
      </c>
      <c r="BN75" s="19">
        <f t="shared" si="589"/>
        <v>0</v>
      </c>
      <c r="BO75" s="19">
        <f t="shared" si="589"/>
        <v>0</v>
      </c>
      <c r="BP75" s="19">
        <f t="shared" si="589"/>
        <v>0</v>
      </c>
      <c r="BQ75" s="19">
        <f t="shared" si="589"/>
        <v>0</v>
      </c>
      <c r="BR75" s="19">
        <f t="shared" si="589"/>
        <v>0</v>
      </c>
      <c r="BS75" s="19">
        <f t="shared" si="589"/>
        <v>0</v>
      </c>
      <c r="BT75" s="19">
        <f t="shared" si="589"/>
        <v>0</v>
      </c>
      <c r="BU75" s="19">
        <f t="shared" si="589"/>
        <v>0</v>
      </c>
      <c r="BV75" s="19">
        <f t="shared" si="589"/>
        <v>0</v>
      </c>
      <c r="BW75" s="19">
        <f t="shared" si="589"/>
        <v>0</v>
      </c>
      <c r="BX75" s="19">
        <f t="shared" ref="BX75:CG75" si="590">IF($B75=BX$10-1,$C75,BW76)</f>
        <v>0</v>
      </c>
      <c r="BY75" s="19">
        <f t="shared" si="590"/>
        <v>0</v>
      </c>
      <c r="BZ75" s="19">
        <f t="shared" si="590"/>
        <v>0</v>
      </c>
      <c r="CA75" s="19">
        <f t="shared" si="590"/>
        <v>0</v>
      </c>
      <c r="CB75" s="19">
        <f t="shared" si="590"/>
        <v>0</v>
      </c>
      <c r="CC75" s="19">
        <f t="shared" si="590"/>
        <v>0</v>
      </c>
      <c r="CD75" s="19">
        <f t="shared" si="590"/>
        <v>0</v>
      </c>
      <c r="CE75" s="19">
        <f t="shared" si="590"/>
        <v>0</v>
      </c>
      <c r="CF75" s="19">
        <f t="shared" si="590"/>
        <v>0</v>
      </c>
      <c r="CG75" s="19">
        <f t="shared" si="590"/>
        <v>0</v>
      </c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</row>
    <row r="76" spans="1:115" ht="15" x14ac:dyDescent="0.2">
      <c r="A76" s="17"/>
      <c r="B76" s="48"/>
      <c r="C76" s="48"/>
      <c r="D76" s="48"/>
      <c r="E76" s="48"/>
      <c r="F76" s="48"/>
      <c r="G76" s="48"/>
      <c r="H76" s="48"/>
      <c r="I76" s="48"/>
      <c r="J76" s="42">
        <f t="shared" ref="J76" si="591">MAX(0,+J75-J77)</f>
        <v>0</v>
      </c>
      <c r="K76" s="19">
        <f t="shared" ref="K76" si="592">MAX(0,+K75-K77)</f>
        <v>0</v>
      </c>
      <c r="L76" s="19">
        <f t="shared" ref="L76" si="593">MAX(0,+L75-L77)</f>
        <v>0</v>
      </c>
      <c r="M76" s="19">
        <f t="shared" ref="M76" si="594">MAX(0,+M75-M77)</f>
        <v>0</v>
      </c>
      <c r="N76" s="19">
        <f t="shared" ref="N76" si="595">MAX(0,+N75-N77)</f>
        <v>0</v>
      </c>
      <c r="O76" s="19">
        <f t="shared" ref="O76" si="596">MAX(0,+O75-O77)</f>
        <v>0</v>
      </c>
      <c r="P76" s="19">
        <f t="shared" ref="P76" si="597">MAX(0,+P75-P77)</f>
        <v>0</v>
      </c>
      <c r="Q76" s="19">
        <f t="shared" ref="Q76" si="598">MAX(0,+Q75-Q77)</f>
        <v>0</v>
      </c>
      <c r="R76" s="19">
        <f t="shared" ref="R76" si="599">MAX(0,+R75-R77)</f>
        <v>151.8939221531337</v>
      </c>
      <c r="S76" s="19">
        <f t="shared" ref="S76" si="600">MAX(0,+S75-S77)</f>
        <v>141.04435628505271</v>
      </c>
      <c r="T76" s="19">
        <f t="shared" ref="T76" si="601">MAX(0,+T75-T77)</f>
        <v>130.19479041697173</v>
      </c>
      <c r="U76" s="19">
        <f t="shared" ref="U76" si="602">MAX(0,+U75-U77)</f>
        <v>119.34522454889074</v>
      </c>
      <c r="V76" s="19">
        <f t="shared" ref="V76" si="603">MAX(0,+V75-V77)</f>
        <v>108.49565868080975</v>
      </c>
      <c r="W76" s="42">
        <f t="shared" ref="W76" si="604">MAX(0,+W75-W77)</f>
        <v>97.646092812728767</v>
      </c>
      <c r="X76" s="42">
        <f t="shared" ref="X76" si="605">MAX(0,+X75-X77)</f>
        <v>86.796526944647781</v>
      </c>
      <c r="Y76" s="42">
        <f t="shared" ref="Y76" si="606">MAX(0,+Y75-Y77)</f>
        <v>75.946961076566794</v>
      </c>
      <c r="Z76" s="42">
        <f t="shared" ref="Z76" si="607">MAX(0,+Z75-Z77)</f>
        <v>65.097395208485807</v>
      </c>
      <c r="AA76" s="42">
        <f t="shared" ref="AA76" si="608">MAX(0,+AA75-AA77)</f>
        <v>54.247829340404827</v>
      </c>
      <c r="AB76" s="42">
        <f t="shared" ref="AB76" si="609">MAX(0,+AB75-AB77)</f>
        <v>43.398263472323848</v>
      </c>
      <c r="AC76" s="42">
        <f t="shared" ref="AC76" si="610">MAX(0,+AC75-AC77)</f>
        <v>32.548697604242868</v>
      </c>
      <c r="AD76" s="42">
        <f t="shared" ref="AD76" si="611">MAX(0,+AD75-AD77)</f>
        <v>21.699131736161888</v>
      </c>
      <c r="AE76" s="42">
        <f t="shared" ref="AE76" si="612">MAX(0,+AE75-AE77)</f>
        <v>10.849565868080909</v>
      </c>
      <c r="AF76" s="42">
        <f t="shared" ref="AF76" si="613">MAX(0,+AF75-AF77)</f>
        <v>0</v>
      </c>
      <c r="AG76" s="42">
        <f t="shared" ref="AG76" si="614">MAX(0,+AG75-AG77)</f>
        <v>0</v>
      </c>
      <c r="AH76" s="42">
        <f t="shared" ref="AH76" si="615">MAX(0,+AH75-AH77)</f>
        <v>0</v>
      </c>
      <c r="AI76" s="42">
        <f t="shared" ref="AI76" si="616">MAX(0,+AI75-AI77)</f>
        <v>0</v>
      </c>
      <c r="AJ76" s="42">
        <f t="shared" ref="AJ76" si="617">MAX(0,+AJ75-AJ77)</f>
        <v>0</v>
      </c>
      <c r="AK76" s="42">
        <f t="shared" ref="AK76" si="618">MAX(0,+AK75-AK77)</f>
        <v>0</v>
      </c>
      <c r="AL76" s="42">
        <f t="shared" ref="AL76" si="619">MAX(0,+AL75-AL77)</f>
        <v>0</v>
      </c>
      <c r="AM76" s="42">
        <f t="shared" ref="AM76" si="620">MAX(0,+AM75-AM77)</f>
        <v>0</v>
      </c>
      <c r="AN76" s="42">
        <f t="shared" ref="AN76" si="621">MAX(0,+AN75-AN77)</f>
        <v>0</v>
      </c>
      <c r="AO76" s="42">
        <f t="shared" ref="AO76" si="622">MAX(0,+AO75-AO77)</f>
        <v>0</v>
      </c>
      <c r="AP76" s="42">
        <f t="shared" ref="AP76" si="623">MAX(0,+AP75-AP77)</f>
        <v>0</v>
      </c>
      <c r="AQ76" s="42">
        <f t="shared" ref="AQ76" si="624">MAX(0,+AQ75-AQ77)</f>
        <v>0</v>
      </c>
      <c r="AR76" s="42">
        <f t="shared" ref="AR76" si="625">MAX(0,+AR75-AR77)</f>
        <v>0</v>
      </c>
      <c r="AS76" s="42">
        <f t="shared" ref="AS76" si="626">MAX(0,+AS75-AS77)</f>
        <v>0</v>
      </c>
      <c r="AT76" s="42">
        <f t="shared" ref="AT76" si="627">MAX(0,+AT75-AT77)</f>
        <v>0</v>
      </c>
      <c r="AU76" s="42">
        <f t="shared" ref="AU76" si="628">MAX(0,+AU75-AU77)</f>
        <v>0</v>
      </c>
      <c r="AV76" s="42">
        <f t="shared" ref="AV76" si="629">MAX(0,+AV75-AV77)</f>
        <v>0</v>
      </c>
      <c r="AW76" s="42">
        <f t="shared" ref="AW76" si="630">MAX(0,+AW75-AW77)</f>
        <v>0</v>
      </c>
      <c r="AX76" s="42">
        <f t="shared" ref="AX76" si="631">MAX(0,+AX75-AX77)</f>
        <v>0</v>
      </c>
      <c r="AY76" s="42">
        <f t="shared" ref="AY76" si="632">MAX(0,+AY75-AY77)</f>
        <v>0</v>
      </c>
      <c r="AZ76" s="42">
        <f t="shared" ref="AZ76" si="633">MAX(0,+AZ75-AZ77)</f>
        <v>0</v>
      </c>
      <c r="BA76" s="42">
        <f t="shared" ref="BA76" si="634">MAX(0,+BA75-BA77)</f>
        <v>0</v>
      </c>
      <c r="BB76" s="42">
        <f t="shared" ref="BB76" si="635">MAX(0,+BB75-BB77)</f>
        <v>0</v>
      </c>
      <c r="BC76" s="42">
        <f t="shared" ref="BC76" si="636">MAX(0,+BC75-BC77)</f>
        <v>0</v>
      </c>
      <c r="BD76" s="42">
        <f t="shared" ref="BD76" si="637">MAX(0,+BD75-BD77)</f>
        <v>0</v>
      </c>
      <c r="BE76" s="42">
        <f t="shared" ref="BE76" si="638">MAX(0,+BE75-BE77)</f>
        <v>0</v>
      </c>
      <c r="BF76" s="42">
        <f t="shared" ref="BF76" si="639">MAX(0,+BF75-BF77)</f>
        <v>0</v>
      </c>
      <c r="BG76" s="42">
        <f t="shared" ref="BG76" si="640">MAX(0,+BG75-BG77)</f>
        <v>0</v>
      </c>
      <c r="BH76" s="42">
        <f t="shared" ref="BH76" si="641">MAX(0,+BH75-BH77)</f>
        <v>0</v>
      </c>
      <c r="BI76" s="42">
        <f t="shared" ref="BI76" si="642">MAX(0,+BI75-BI77)</f>
        <v>0</v>
      </c>
      <c r="BJ76" s="42">
        <f t="shared" ref="BJ76" si="643">MAX(0,+BJ75-BJ77)</f>
        <v>0</v>
      </c>
      <c r="BK76" s="42">
        <f t="shared" ref="BK76" si="644">MAX(0,+BK75-BK77)</f>
        <v>0</v>
      </c>
      <c r="BL76" s="42">
        <f t="shared" ref="BL76" si="645">MAX(0,+BL75-BL77)</f>
        <v>0</v>
      </c>
      <c r="BM76" s="42">
        <f t="shared" ref="BM76" si="646">MAX(0,+BM75-BM77)</f>
        <v>0</v>
      </c>
      <c r="BN76" s="42">
        <f t="shared" ref="BN76" si="647">MAX(0,+BN75-BN77)</f>
        <v>0</v>
      </c>
      <c r="BO76" s="42">
        <f t="shared" ref="BO76" si="648">MAX(0,+BO75-BO77)</f>
        <v>0</v>
      </c>
      <c r="BP76" s="42">
        <f t="shared" ref="BP76" si="649">MAX(0,+BP75-BP77)</f>
        <v>0</v>
      </c>
      <c r="BQ76" s="42">
        <f t="shared" ref="BQ76" si="650">MAX(0,+BQ75-BQ77)</f>
        <v>0</v>
      </c>
      <c r="BR76" s="42">
        <f t="shared" ref="BR76" si="651">MAX(0,+BR75-BR77)</f>
        <v>0</v>
      </c>
      <c r="BS76" s="42">
        <f t="shared" ref="BS76" si="652">MAX(0,+BS75-BS77)</f>
        <v>0</v>
      </c>
      <c r="BT76" s="42">
        <f t="shared" ref="BT76" si="653">MAX(0,+BT75-BT77)</f>
        <v>0</v>
      </c>
      <c r="BU76" s="42">
        <f t="shared" ref="BU76" si="654">MAX(0,+BU75-BU77)</f>
        <v>0</v>
      </c>
      <c r="BV76" s="42">
        <f t="shared" ref="BV76" si="655">MAX(0,+BV75-BV77)</f>
        <v>0</v>
      </c>
      <c r="BW76" s="42">
        <f t="shared" ref="BW76" si="656">MAX(0,+BW75-BW77)</f>
        <v>0</v>
      </c>
      <c r="BX76" s="42">
        <f t="shared" ref="BX76" si="657">MAX(0,+BX75-BX77)</f>
        <v>0</v>
      </c>
      <c r="BY76" s="42">
        <f t="shared" ref="BY76" si="658">MAX(0,+BY75-BY77)</f>
        <v>0</v>
      </c>
      <c r="BZ76" s="42">
        <f t="shared" ref="BZ76" si="659">MAX(0,+BZ75-BZ77)</f>
        <v>0</v>
      </c>
      <c r="CA76" s="42">
        <f t="shared" ref="CA76" si="660">MAX(0,+CA75-CA77)</f>
        <v>0</v>
      </c>
      <c r="CB76" s="42">
        <f t="shared" ref="CB76" si="661">MAX(0,+CB75-CB77)</f>
        <v>0</v>
      </c>
      <c r="CC76" s="42">
        <f t="shared" ref="CC76" si="662">MAX(0,+CC75-CC77)</f>
        <v>0</v>
      </c>
      <c r="CD76" s="42">
        <f t="shared" ref="CD76" si="663">MAX(0,+CD75-CD77)</f>
        <v>0</v>
      </c>
      <c r="CE76" s="42">
        <f t="shared" ref="CE76" si="664">MAX(0,+CE75-CE77)</f>
        <v>0</v>
      </c>
      <c r="CF76" s="42">
        <f t="shared" ref="CF76" si="665">MAX(0,+CF75-CF77)</f>
        <v>0</v>
      </c>
      <c r="CG76" s="42">
        <f t="shared" ref="CG76" si="666">MAX(0,+CG75-CG77)</f>
        <v>0</v>
      </c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</row>
    <row r="77" spans="1:115" ht="15" x14ac:dyDescent="0.2">
      <c r="A77" s="17"/>
      <c r="B77" s="48"/>
      <c r="C77" s="48"/>
      <c r="D77" s="48"/>
      <c r="E77" s="48"/>
      <c r="F77" s="48"/>
      <c r="G77" s="48"/>
      <c r="H77" s="48"/>
      <c r="I77" s="48"/>
      <c r="J77" s="42">
        <f>IF(J75&gt;0.5,IF($B75=J$10,$C75/$D75,I77),0)</f>
        <v>0</v>
      </c>
      <c r="K77" s="19">
        <f>IF(K75&gt;0.5,IF($B75=K$10-1,$C75/$D75,J77),0)</f>
        <v>0</v>
      </c>
      <c r="L77" s="19">
        <f t="shared" ref="L77:BW77" si="667">IF(L75&gt;0.5,IF($B75=L$10-1,$C75/$D75,K77),0)</f>
        <v>0</v>
      </c>
      <c r="M77" s="19">
        <f t="shared" si="667"/>
        <v>0</v>
      </c>
      <c r="N77" s="19">
        <f t="shared" si="667"/>
        <v>0</v>
      </c>
      <c r="O77" s="19">
        <f t="shared" si="667"/>
        <v>0</v>
      </c>
      <c r="P77" s="19">
        <f t="shared" si="667"/>
        <v>0</v>
      </c>
      <c r="Q77" s="19">
        <f t="shared" si="667"/>
        <v>0</v>
      </c>
      <c r="R77" s="19">
        <f t="shared" si="667"/>
        <v>10.84956586808098</v>
      </c>
      <c r="S77" s="19">
        <f t="shared" si="667"/>
        <v>10.84956586808098</v>
      </c>
      <c r="T77" s="19">
        <f t="shared" si="667"/>
        <v>10.84956586808098</v>
      </c>
      <c r="U77" s="19">
        <f t="shared" si="667"/>
        <v>10.84956586808098</v>
      </c>
      <c r="V77" s="19">
        <f t="shared" si="667"/>
        <v>10.84956586808098</v>
      </c>
      <c r="W77" s="19">
        <f t="shared" si="667"/>
        <v>10.84956586808098</v>
      </c>
      <c r="X77" s="19">
        <f t="shared" si="667"/>
        <v>10.84956586808098</v>
      </c>
      <c r="Y77" s="19">
        <f t="shared" si="667"/>
        <v>10.84956586808098</v>
      </c>
      <c r="Z77" s="19">
        <f t="shared" si="667"/>
        <v>10.84956586808098</v>
      </c>
      <c r="AA77" s="19">
        <f t="shared" si="667"/>
        <v>10.84956586808098</v>
      </c>
      <c r="AB77" s="19">
        <f t="shared" si="667"/>
        <v>10.84956586808098</v>
      </c>
      <c r="AC77" s="19">
        <f t="shared" si="667"/>
        <v>10.84956586808098</v>
      </c>
      <c r="AD77" s="19">
        <f t="shared" si="667"/>
        <v>10.84956586808098</v>
      </c>
      <c r="AE77" s="19">
        <f t="shared" si="667"/>
        <v>10.84956586808098</v>
      </c>
      <c r="AF77" s="19">
        <f t="shared" si="667"/>
        <v>10.84956586808098</v>
      </c>
      <c r="AG77" s="19">
        <f t="shared" si="667"/>
        <v>0</v>
      </c>
      <c r="AH77" s="19">
        <f t="shared" si="667"/>
        <v>0</v>
      </c>
      <c r="AI77" s="19">
        <f t="shared" si="667"/>
        <v>0</v>
      </c>
      <c r="AJ77" s="19">
        <f t="shared" si="667"/>
        <v>0</v>
      </c>
      <c r="AK77" s="19">
        <f t="shared" si="667"/>
        <v>0</v>
      </c>
      <c r="AL77" s="19">
        <f t="shared" si="667"/>
        <v>0</v>
      </c>
      <c r="AM77" s="19">
        <f t="shared" si="667"/>
        <v>0</v>
      </c>
      <c r="AN77" s="19">
        <f t="shared" si="667"/>
        <v>0</v>
      </c>
      <c r="AO77" s="19">
        <f t="shared" si="667"/>
        <v>0</v>
      </c>
      <c r="AP77" s="19">
        <f t="shared" si="667"/>
        <v>0</v>
      </c>
      <c r="AQ77" s="19">
        <f t="shared" si="667"/>
        <v>0</v>
      </c>
      <c r="AR77" s="19">
        <f t="shared" si="667"/>
        <v>0</v>
      </c>
      <c r="AS77" s="19">
        <f t="shared" si="667"/>
        <v>0</v>
      </c>
      <c r="AT77" s="19">
        <f t="shared" si="667"/>
        <v>0</v>
      </c>
      <c r="AU77" s="19">
        <f t="shared" si="667"/>
        <v>0</v>
      </c>
      <c r="AV77" s="19">
        <f t="shared" si="667"/>
        <v>0</v>
      </c>
      <c r="AW77" s="19">
        <f t="shared" si="667"/>
        <v>0</v>
      </c>
      <c r="AX77" s="19">
        <f t="shared" si="667"/>
        <v>0</v>
      </c>
      <c r="AY77" s="19">
        <f t="shared" si="667"/>
        <v>0</v>
      </c>
      <c r="AZ77" s="19">
        <f t="shared" si="667"/>
        <v>0</v>
      </c>
      <c r="BA77" s="19">
        <f t="shared" si="667"/>
        <v>0</v>
      </c>
      <c r="BB77" s="19">
        <f t="shared" si="667"/>
        <v>0</v>
      </c>
      <c r="BC77" s="19">
        <f t="shared" si="667"/>
        <v>0</v>
      </c>
      <c r="BD77" s="19">
        <f t="shared" si="667"/>
        <v>0</v>
      </c>
      <c r="BE77" s="19">
        <f t="shared" si="667"/>
        <v>0</v>
      </c>
      <c r="BF77" s="19">
        <f t="shared" si="667"/>
        <v>0</v>
      </c>
      <c r="BG77" s="19">
        <f t="shared" si="667"/>
        <v>0</v>
      </c>
      <c r="BH77" s="19">
        <f t="shared" si="667"/>
        <v>0</v>
      </c>
      <c r="BI77" s="19">
        <f t="shared" si="667"/>
        <v>0</v>
      </c>
      <c r="BJ77" s="19">
        <f t="shared" si="667"/>
        <v>0</v>
      </c>
      <c r="BK77" s="19">
        <f t="shared" si="667"/>
        <v>0</v>
      </c>
      <c r="BL77" s="19">
        <f t="shared" si="667"/>
        <v>0</v>
      </c>
      <c r="BM77" s="19">
        <f t="shared" si="667"/>
        <v>0</v>
      </c>
      <c r="BN77" s="19">
        <f t="shared" si="667"/>
        <v>0</v>
      </c>
      <c r="BO77" s="19">
        <f t="shared" si="667"/>
        <v>0</v>
      </c>
      <c r="BP77" s="19">
        <f t="shared" si="667"/>
        <v>0</v>
      </c>
      <c r="BQ77" s="19">
        <f t="shared" si="667"/>
        <v>0</v>
      </c>
      <c r="BR77" s="19">
        <f t="shared" si="667"/>
        <v>0</v>
      </c>
      <c r="BS77" s="19">
        <f t="shared" si="667"/>
        <v>0</v>
      </c>
      <c r="BT77" s="19">
        <f t="shared" si="667"/>
        <v>0</v>
      </c>
      <c r="BU77" s="19">
        <f t="shared" si="667"/>
        <v>0</v>
      </c>
      <c r="BV77" s="19">
        <f t="shared" si="667"/>
        <v>0</v>
      </c>
      <c r="BW77" s="19">
        <f t="shared" si="667"/>
        <v>0</v>
      </c>
      <c r="BX77" s="19">
        <f t="shared" ref="BX77:CG77" si="668">IF(BX75&gt;0.5,IF($B75=BX$10-1,$C75/$D75,BW77),0)</f>
        <v>0</v>
      </c>
      <c r="BY77" s="19">
        <f t="shared" si="668"/>
        <v>0</v>
      </c>
      <c r="BZ77" s="19">
        <f t="shared" si="668"/>
        <v>0</v>
      </c>
      <c r="CA77" s="19">
        <f t="shared" si="668"/>
        <v>0</v>
      </c>
      <c r="CB77" s="19">
        <f t="shared" si="668"/>
        <v>0</v>
      </c>
      <c r="CC77" s="19">
        <f t="shared" si="668"/>
        <v>0</v>
      </c>
      <c r="CD77" s="19">
        <f t="shared" si="668"/>
        <v>0</v>
      </c>
      <c r="CE77" s="19">
        <f t="shared" si="668"/>
        <v>0</v>
      </c>
      <c r="CF77" s="19">
        <f t="shared" si="668"/>
        <v>0</v>
      </c>
      <c r="CG77" s="19">
        <f t="shared" si="668"/>
        <v>0</v>
      </c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</row>
    <row r="78" spans="1:115" ht="15" x14ac:dyDescent="0.2">
      <c r="A78" s="17" t="s">
        <v>131</v>
      </c>
      <c r="B78" s="104">
        <f>B75+1</f>
        <v>2027</v>
      </c>
      <c r="C78" s="82">
        <f>HLOOKUP(B78,$J$10:$CG$23,14)</f>
        <v>164.80326521301666</v>
      </c>
      <c r="D78" s="52">
        <f>$D$52</f>
        <v>15</v>
      </c>
      <c r="E78" s="48"/>
      <c r="F78" s="48"/>
      <c r="G78" s="48"/>
      <c r="H78" s="48"/>
      <c r="I78" s="48"/>
      <c r="J78" s="42">
        <f>IF($B78=J$10,$C78,I79)</f>
        <v>0</v>
      </c>
      <c r="K78" s="19">
        <f>IF($B78=K$10-1,$C78,J79)</f>
        <v>0</v>
      </c>
      <c r="L78" s="19">
        <f t="shared" ref="L78:BW78" si="669">IF($B78=L$10-1,$C78,K79)</f>
        <v>0</v>
      </c>
      <c r="M78" s="19">
        <f t="shared" si="669"/>
        <v>0</v>
      </c>
      <c r="N78" s="19">
        <f t="shared" si="669"/>
        <v>0</v>
      </c>
      <c r="O78" s="19">
        <f t="shared" si="669"/>
        <v>0</v>
      </c>
      <c r="P78" s="19">
        <f t="shared" si="669"/>
        <v>0</v>
      </c>
      <c r="Q78" s="19">
        <f t="shared" si="669"/>
        <v>0</v>
      </c>
      <c r="R78" s="19">
        <f t="shared" si="669"/>
        <v>0</v>
      </c>
      <c r="S78" s="19">
        <f t="shared" si="669"/>
        <v>164.80326521301666</v>
      </c>
      <c r="T78" s="19">
        <f t="shared" si="669"/>
        <v>153.81638086548222</v>
      </c>
      <c r="U78" s="19">
        <f t="shared" si="669"/>
        <v>142.82949651794777</v>
      </c>
      <c r="V78" s="19">
        <f t="shared" si="669"/>
        <v>131.84261217041333</v>
      </c>
      <c r="W78" s="19">
        <f t="shared" si="669"/>
        <v>120.85572782287889</v>
      </c>
      <c r="X78" s="19">
        <f t="shared" si="669"/>
        <v>109.86884347534445</v>
      </c>
      <c r="Y78" s="19">
        <f t="shared" si="669"/>
        <v>98.881959127810006</v>
      </c>
      <c r="Z78" s="19">
        <f t="shared" si="669"/>
        <v>87.895074780275564</v>
      </c>
      <c r="AA78" s="19">
        <f t="shared" si="669"/>
        <v>76.908190432741122</v>
      </c>
      <c r="AB78" s="19">
        <f t="shared" si="669"/>
        <v>65.92130608520668</v>
      </c>
      <c r="AC78" s="19">
        <f t="shared" si="669"/>
        <v>54.934421737672238</v>
      </c>
      <c r="AD78" s="19">
        <f t="shared" si="669"/>
        <v>43.947537390137796</v>
      </c>
      <c r="AE78" s="19">
        <f t="shared" si="669"/>
        <v>32.960653042603354</v>
      </c>
      <c r="AF78" s="19">
        <f t="shared" si="669"/>
        <v>21.973768695068912</v>
      </c>
      <c r="AG78" s="19">
        <f t="shared" si="669"/>
        <v>10.986884347534469</v>
      </c>
      <c r="AH78" s="19">
        <f t="shared" si="669"/>
        <v>2.4868995751603507E-14</v>
      </c>
      <c r="AI78" s="19">
        <f t="shared" si="669"/>
        <v>2.4868995751603507E-14</v>
      </c>
      <c r="AJ78" s="19">
        <f t="shared" si="669"/>
        <v>2.4868995751603507E-14</v>
      </c>
      <c r="AK78" s="19">
        <f t="shared" si="669"/>
        <v>2.4868995751603507E-14</v>
      </c>
      <c r="AL78" s="19">
        <f t="shared" si="669"/>
        <v>2.4868995751603507E-14</v>
      </c>
      <c r="AM78" s="19">
        <f t="shared" si="669"/>
        <v>2.4868995751603507E-14</v>
      </c>
      <c r="AN78" s="19">
        <f t="shared" si="669"/>
        <v>2.4868995751603507E-14</v>
      </c>
      <c r="AO78" s="19">
        <f t="shared" si="669"/>
        <v>2.4868995751603507E-14</v>
      </c>
      <c r="AP78" s="19">
        <f t="shared" si="669"/>
        <v>2.4868995751603507E-14</v>
      </c>
      <c r="AQ78" s="19">
        <f t="shared" si="669"/>
        <v>2.4868995751603507E-14</v>
      </c>
      <c r="AR78" s="19">
        <f t="shared" si="669"/>
        <v>2.4868995751603507E-14</v>
      </c>
      <c r="AS78" s="19">
        <f t="shared" si="669"/>
        <v>2.4868995751603507E-14</v>
      </c>
      <c r="AT78" s="19">
        <f t="shared" si="669"/>
        <v>2.4868995751603507E-14</v>
      </c>
      <c r="AU78" s="19">
        <f t="shared" si="669"/>
        <v>2.4868995751603507E-14</v>
      </c>
      <c r="AV78" s="19">
        <f t="shared" si="669"/>
        <v>2.4868995751603507E-14</v>
      </c>
      <c r="AW78" s="19">
        <f t="shared" si="669"/>
        <v>2.4868995751603507E-14</v>
      </c>
      <c r="AX78" s="19">
        <f t="shared" si="669"/>
        <v>2.4868995751603507E-14</v>
      </c>
      <c r="AY78" s="19">
        <f t="shared" si="669"/>
        <v>2.4868995751603507E-14</v>
      </c>
      <c r="AZ78" s="19">
        <f t="shared" si="669"/>
        <v>2.4868995751603507E-14</v>
      </c>
      <c r="BA78" s="19">
        <f t="shared" si="669"/>
        <v>2.4868995751603507E-14</v>
      </c>
      <c r="BB78" s="19">
        <f t="shared" si="669"/>
        <v>2.4868995751603507E-14</v>
      </c>
      <c r="BC78" s="19">
        <f t="shared" si="669"/>
        <v>2.4868995751603507E-14</v>
      </c>
      <c r="BD78" s="19">
        <f t="shared" si="669"/>
        <v>2.4868995751603507E-14</v>
      </c>
      <c r="BE78" s="19">
        <f t="shared" si="669"/>
        <v>2.4868995751603507E-14</v>
      </c>
      <c r="BF78" s="19">
        <f t="shared" si="669"/>
        <v>2.4868995751603507E-14</v>
      </c>
      <c r="BG78" s="19">
        <f t="shared" si="669"/>
        <v>2.4868995751603507E-14</v>
      </c>
      <c r="BH78" s="19">
        <f t="shared" si="669"/>
        <v>2.4868995751603507E-14</v>
      </c>
      <c r="BI78" s="19">
        <f t="shared" si="669"/>
        <v>2.4868995751603507E-14</v>
      </c>
      <c r="BJ78" s="19">
        <f t="shared" si="669"/>
        <v>2.4868995751603507E-14</v>
      </c>
      <c r="BK78" s="19">
        <f t="shared" si="669"/>
        <v>2.4868995751603507E-14</v>
      </c>
      <c r="BL78" s="19">
        <f t="shared" si="669"/>
        <v>2.4868995751603507E-14</v>
      </c>
      <c r="BM78" s="19">
        <f t="shared" si="669"/>
        <v>2.4868995751603507E-14</v>
      </c>
      <c r="BN78" s="19">
        <f t="shared" si="669"/>
        <v>2.4868995751603507E-14</v>
      </c>
      <c r="BO78" s="19">
        <f t="shared" si="669"/>
        <v>2.4868995751603507E-14</v>
      </c>
      <c r="BP78" s="19">
        <f t="shared" si="669"/>
        <v>2.4868995751603507E-14</v>
      </c>
      <c r="BQ78" s="19">
        <f t="shared" si="669"/>
        <v>2.4868995751603507E-14</v>
      </c>
      <c r="BR78" s="19">
        <f t="shared" si="669"/>
        <v>2.4868995751603507E-14</v>
      </c>
      <c r="BS78" s="19">
        <f t="shared" si="669"/>
        <v>2.4868995751603507E-14</v>
      </c>
      <c r="BT78" s="19">
        <f t="shared" si="669"/>
        <v>2.4868995751603507E-14</v>
      </c>
      <c r="BU78" s="19">
        <f t="shared" si="669"/>
        <v>2.4868995751603507E-14</v>
      </c>
      <c r="BV78" s="19">
        <f t="shared" si="669"/>
        <v>2.4868995751603507E-14</v>
      </c>
      <c r="BW78" s="19">
        <f t="shared" si="669"/>
        <v>2.4868995751603507E-14</v>
      </c>
      <c r="BX78" s="19">
        <f t="shared" ref="BX78:CG78" si="670">IF($B78=BX$10-1,$C78,BW79)</f>
        <v>2.4868995751603507E-14</v>
      </c>
      <c r="BY78" s="19">
        <f t="shared" si="670"/>
        <v>2.4868995751603507E-14</v>
      </c>
      <c r="BZ78" s="19">
        <f t="shared" si="670"/>
        <v>2.4868995751603507E-14</v>
      </c>
      <c r="CA78" s="19">
        <f t="shared" si="670"/>
        <v>2.4868995751603507E-14</v>
      </c>
      <c r="CB78" s="19">
        <f t="shared" si="670"/>
        <v>2.4868995751603507E-14</v>
      </c>
      <c r="CC78" s="19">
        <f t="shared" si="670"/>
        <v>2.4868995751603507E-14</v>
      </c>
      <c r="CD78" s="19">
        <f t="shared" si="670"/>
        <v>2.4868995751603507E-14</v>
      </c>
      <c r="CE78" s="19">
        <f t="shared" si="670"/>
        <v>2.4868995751603507E-14</v>
      </c>
      <c r="CF78" s="19">
        <f t="shared" si="670"/>
        <v>2.4868995751603507E-14</v>
      </c>
      <c r="CG78" s="19">
        <f t="shared" si="670"/>
        <v>2.4868995751603507E-14</v>
      </c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</row>
    <row r="79" spans="1:115" ht="15" x14ac:dyDescent="0.2">
      <c r="B79" s="48"/>
      <c r="C79" s="48"/>
      <c r="D79" s="48"/>
      <c r="E79" s="48"/>
      <c r="F79" s="48"/>
      <c r="G79" s="48"/>
      <c r="H79" s="48"/>
      <c r="I79" s="48"/>
      <c r="J79" s="42">
        <f t="shared" ref="J79" si="671">MAX(0,+J78-J80)</f>
        <v>0</v>
      </c>
      <c r="K79" s="19">
        <f t="shared" ref="K79" si="672">MAX(0,+K78-K80)</f>
        <v>0</v>
      </c>
      <c r="L79" s="19">
        <f t="shared" ref="L79" si="673">MAX(0,+L78-L80)</f>
        <v>0</v>
      </c>
      <c r="M79" s="19">
        <f t="shared" ref="M79" si="674">MAX(0,+M78-M80)</f>
        <v>0</v>
      </c>
      <c r="N79" s="19">
        <f t="shared" ref="N79" si="675">MAX(0,+N78-N80)</f>
        <v>0</v>
      </c>
      <c r="O79" s="19">
        <f t="shared" ref="O79" si="676">MAX(0,+O78-O80)</f>
        <v>0</v>
      </c>
      <c r="P79" s="19">
        <f t="shared" ref="P79" si="677">MAX(0,+P78-P80)</f>
        <v>0</v>
      </c>
      <c r="Q79" s="19">
        <f t="shared" ref="Q79" si="678">MAX(0,+Q78-Q80)</f>
        <v>0</v>
      </c>
      <c r="R79" s="19">
        <f t="shared" ref="R79" si="679">MAX(0,+R78-R80)</f>
        <v>0</v>
      </c>
      <c r="S79" s="19">
        <f t="shared" ref="S79" si="680">MAX(0,+S78-S80)</f>
        <v>153.81638086548222</v>
      </c>
      <c r="T79" s="19">
        <f t="shared" ref="T79" si="681">MAX(0,+T78-T80)</f>
        <v>142.82949651794777</v>
      </c>
      <c r="U79" s="19">
        <f t="shared" ref="U79" si="682">MAX(0,+U78-U80)</f>
        <v>131.84261217041333</v>
      </c>
      <c r="V79" s="19">
        <f t="shared" ref="V79" si="683">MAX(0,+V78-V80)</f>
        <v>120.85572782287889</v>
      </c>
      <c r="W79" s="42">
        <f t="shared" ref="W79" si="684">MAX(0,+W78-W80)</f>
        <v>109.86884347534445</v>
      </c>
      <c r="X79" s="42">
        <f t="shared" ref="X79" si="685">MAX(0,+X78-X80)</f>
        <v>98.881959127810006</v>
      </c>
      <c r="Y79" s="42">
        <f t="shared" ref="Y79" si="686">MAX(0,+Y78-Y80)</f>
        <v>87.895074780275564</v>
      </c>
      <c r="Z79" s="42">
        <f t="shared" ref="Z79" si="687">MAX(0,+Z78-Z80)</f>
        <v>76.908190432741122</v>
      </c>
      <c r="AA79" s="42">
        <f t="shared" ref="AA79" si="688">MAX(0,+AA78-AA80)</f>
        <v>65.92130608520668</v>
      </c>
      <c r="AB79" s="42">
        <f t="shared" ref="AB79" si="689">MAX(0,+AB78-AB80)</f>
        <v>54.934421737672238</v>
      </c>
      <c r="AC79" s="42">
        <f t="shared" ref="AC79" si="690">MAX(0,+AC78-AC80)</f>
        <v>43.947537390137796</v>
      </c>
      <c r="AD79" s="42">
        <f t="shared" ref="AD79" si="691">MAX(0,+AD78-AD80)</f>
        <v>32.960653042603354</v>
      </c>
      <c r="AE79" s="42">
        <f t="shared" ref="AE79" si="692">MAX(0,+AE78-AE80)</f>
        <v>21.973768695068912</v>
      </c>
      <c r="AF79" s="42">
        <f t="shared" ref="AF79" si="693">MAX(0,+AF78-AF80)</f>
        <v>10.986884347534469</v>
      </c>
      <c r="AG79" s="42">
        <f t="shared" ref="AG79" si="694">MAX(0,+AG78-AG80)</f>
        <v>2.4868995751603507E-14</v>
      </c>
      <c r="AH79" s="42">
        <f t="shared" ref="AH79" si="695">MAX(0,+AH78-AH80)</f>
        <v>2.4868995751603507E-14</v>
      </c>
      <c r="AI79" s="42">
        <f t="shared" ref="AI79" si="696">MAX(0,+AI78-AI80)</f>
        <v>2.4868995751603507E-14</v>
      </c>
      <c r="AJ79" s="42">
        <f t="shared" ref="AJ79" si="697">MAX(0,+AJ78-AJ80)</f>
        <v>2.4868995751603507E-14</v>
      </c>
      <c r="AK79" s="42">
        <f t="shared" ref="AK79" si="698">MAX(0,+AK78-AK80)</f>
        <v>2.4868995751603507E-14</v>
      </c>
      <c r="AL79" s="42">
        <f t="shared" ref="AL79" si="699">MAX(0,+AL78-AL80)</f>
        <v>2.4868995751603507E-14</v>
      </c>
      <c r="AM79" s="42">
        <f t="shared" ref="AM79" si="700">MAX(0,+AM78-AM80)</f>
        <v>2.4868995751603507E-14</v>
      </c>
      <c r="AN79" s="42">
        <f t="shared" ref="AN79" si="701">MAX(0,+AN78-AN80)</f>
        <v>2.4868995751603507E-14</v>
      </c>
      <c r="AO79" s="42">
        <f t="shared" ref="AO79" si="702">MAX(0,+AO78-AO80)</f>
        <v>2.4868995751603507E-14</v>
      </c>
      <c r="AP79" s="42">
        <f t="shared" ref="AP79" si="703">MAX(0,+AP78-AP80)</f>
        <v>2.4868995751603507E-14</v>
      </c>
      <c r="AQ79" s="42">
        <f t="shared" ref="AQ79" si="704">MAX(0,+AQ78-AQ80)</f>
        <v>2.4868995751603507E-14</v>
      </c>
      <c r="AR79" s="42">
        <f t="shared" ref="AR79" si="705">MAX(0,+AR78-AR80)</f>
        <v>2.4868995751603507E-14</v>
      </c>
      <c r="AS79" s="42">
        <f t="shared" ref="AS79" si="706">MAX(0,+AS78-AS80)</f>
        <v>2.4868995751603507E-14</v>
      </c>
      <c r="AT79" s="42">
        <f t="shared" ref="AT79" si="707">MAX(0,+AT78-AT80)</f>
        <v>2.4868995751603507E-14</v>
      </c>
      <c r="AU79" s="42">
        <f t="shared" ref="AU79" si="708">MAX(0,+AU78-AU80)</f>
        <v>2.4868995751603507E-14</v>
      </c>
      <c r="AV79" s="42">
        <f t="shared" ref="AV79" si="709">MAX(0,+AV78-AV80)</f>
        <v>2.4868995751603507E-14</v>
      </c>
      <c r="AW79" s="42">
        <f t="shared" ref="AW79" si="710">MAX(0,+AW78-AW80)</f>
        <v>2.4868995751603507E-14</v>
      </c>
      <c r="AX79" s="42">
        <f t="shared" ref="AX79" si="711">MAX(0,+AX78-AX80)</f>
        <v>2.4868995751603507E-14</v>
      </c>
      <c r="AY79" s="42">
        <f t="shared" ref="AY79" si="712">MAX(0,+AY78-AY80)</f>
        <v>2.4868995751603507E-14</v>
      </c>
      <c r="AZ79" s="42">
        <f t="shared" ref="AZ79" si="713">MAX(0,+AZ78-AZ80)</f>
        <v>2.4868995751603507E-14</v>
      </c>
      <c r="BA79" s="42">
        <f t="shared" ref="BA79" si="714">MAX(0,+BA78-BA80)</f>
        <v>2.4868995751603507E-14</v>
      </c>
      <c r="BB79" s="42">
        <f t="shared" ref="BB79" si="715">MAX(0,+BB78-BB80)</f>
        <v>2.4868995751603507E-14</v>
      </c>
      <c r="BC79" s="42">
        <f t="shared" ref="BC79" si="716">MAX(0,+BC78-BC80)</f>
        <v>2.4868995751603507E-14</v>
      </c>
      <c r="BD79" s="42">
        <f t="shared" ref="BD79" si="717">MAX(0,+BD78-BD80)</f>
        <v>2.4868995751603507E-14</v>
      </c>
      <c r="BE79" s="42">
        <f t="shared" ref="BE79" si="718">MAX(0,+BE78-BE80)</f>
        <v>2.4868995751603507E-14</v>
      </c>
      <c r="BF79" s="42">
        <f t="shared" ref="BF79" si="719">MAX(0,+BF78-BF80)</f>
        <v>2.4868995751603507E-14</v>
      </c>
      <c r="BG79" s="42">
        <f t="shared" ref="BG79" si="720">MAX(0,+BG78-BG80)</f>
        <v>2.4868995751603507E-14</v>
      </c>
      <c r="BH79" s="42">
        <f t="shared" ref="BH79" si="721">MAX(0,+BH78-BH80)</f>
        <v>2.4868995751603507E-14</v>
      </c>
      <c r="BI79" s="42">
        <f t="shared" ref="BI79" si="722">MAX(0,+BI78-BI80)</f>
        <v>2.4868995751603507E-14</v>
      </c>
      <c r="BJ79" s="42">
        <f t="shared" ref="BJ79" si="723">MAX(0,+BJ78-BJ80)</f>
        <v>2.4868995751603507E-14</v>
      </c>
      <c r="BK79" s="42">
        <f t="shared" ref="BK79" si="724">MAX(0,+BK78-BK80)</f>
        <v>2.4868995751603507E-14</v>
      </c>
      <c r="BL79" s="42">
        <f t="shared" ref="BL79" si="725">MAX(0,+BL78-BL80)</f>
        <v>2.4868995751603507E-14</v>
      </c>
      <c r="BM79" s="42">
        <f t="shared" ref="BM79" si="726">MAX(0,+BM78-BM80)</f>
        <v>2.4868995751603507E-14</v>
      </c>
      <c r="BN79" s="42">
        <f t="shared" ref="BN79" si="727">MAX(0,+BN78-BN80)</f>
        <v>2.4868995751603507E-14</v>
      </c>
      <c r="BO79" s="42">
        <f t="shared" ref="BO79" si="728">MAX(0,+BO78-BO80)</f>
        <v>2.4868995751603507E-14</v>
      </c>
      <c r="BP79" s="42">
        <f t="shared" ref="BP79" si="729">MAX(0,+BP78-BP80)</f>
        <v>2.4868995751603507E-14</v>
      </c>
      <c r="BQ79" s="42">
        <f t="shared" ref="BQ79" si="730">MAX(0,+BQ78-BQ80)</f>
        <v>2.4868995751603507E-14</v>
      </c>
      <c r="BR79" s="42">
        <f t="shared" ref="BR79" si="731">MAX(0,+BR78-BR80)</f>
        <v>2.4868995751603507E-14</v>
      </c>
      <c r="BS79" s="42">
        <f t="shared" ref="BS79" si="732">MAX(0,+BS78-BS80)</f>
        <v>2.4868995751603507E-14</v>
      </c>
      <c r="BT79" s="42">
        <f t="shared" ref="BT79" si="733">MAX(0,+BT78-BT80)</f>
        <v>2.4868995751603507E-14</v>
      </c>
      <c r="BU79" s="42">
        <f t="shared" ref="BU79" si="734">MAX(0,+BU78-BU80)</f>
        <v>2.4868995751603507E-14</v>
      </c>
      <c r="BV79" s="42">
        <f t="shared" ref="BV79" si="735">MAX(0,+BV78-BV80)</f>
        <v>2.4868995751603507E-14</v>
      </c>
      <c r="BW79" s="42">
        <f t="shared" ref="BW79" si="736">MAX(0,+BW78-BW80)</f>
        <v>2.4868995751603507E-14</v>
      </c>
      <c r="BX79" s="42">
        <f t="shared" ref="BX79" si="737">MAX(0,+BX78-BX80)</f>
        <v>2.4868995751603507E-14</v>
      </c>
      <c r="BY79" s="42">
        <f t="shared" ref="BY79" si="738">MAX(0,+BY78-BY80)</f>
        <v>2.4868995751603507E-14</v>
      </c>
      <c r="BZ79" s="42">
        <f t="shared" ref="BZ79" si="739">MAX(0,+BZ78-BZ80)</f>
        <v>2.4868995751603507E-14</v>
      </c>
      <c r="CA79" s="42">
        <f t="shared" ref="CA79" si="740">MAX(0,+CA78-CA80)</f>
        <v>2.4868995751603507E-14</v>
      </c>
      <c r="CB79" s="42">
        <f t="shared" ref="CB79" si="741">MAX(0,+CB78-CB80)</f>
        <v>2.4868995751603507E-14</v>
      </c>
      <c r="CC79" s="42">
        <f t="shared" ref="CC79" si="742">MAX(0,+CC78-CC80)</f>
        <v>2.4868995751603507E-14</v>
      </c>
      <c r="CD79" s="42">
        <f t="shared" ref="CD79" si="743">MAX(0,+CD78-CD80)</f>
        <v>2.4868995751603507E-14</v>
      </c>
      <c r="CE79" s="42">
        <f t="shared" ref="CE79" si="744">MAX(0,+CE78-CE80)</f>
        <v>2.4868995751603507E-14</v>
      </c>
      <c r="CF79" s="42">
        <f t="shared" ref="CF79" si="745">MAX(0,+CF78-CF80)</f>
        <v>2.4868995751603507E-14</v>
      </c>
      <c r="CG79" s="42">
        <f t="shared" ref="CG79" si="746">MAX(0,+CG78-CG80)</f>
        <v>2.4868995751603507E-14</v>
      </c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</row>
    <row r="80" spans="1:115" ht="15" x14ac:dyDescent="0.2">
      <c r="A80" s="17"/>
      <c r="B80" s="48"/>
      <c r="C80" s="48"/>
      <c r="D80" s="48"/>
      <c r="E80" s="48"/>
      <c r="F80" s="48"/>
      <c r="G80" s="48"/>
      <c r="H80" s="48"/>
      <c r="I80" s="48"/>
      <c r="J80" s="42">
        <f>IF(J78&gt;0.5,IF($B78=J$10,$C78/$D78,I80),0)</f>
        <v>0</v>
      </c>
      <c r="K80" s="19">
        <f>IF(K78&gt;0.5,IF($B78=K$10-1,$C78/$D78,J80),0)</f>
        <v>0</v>
      </c>
      <c r="L80" s="19">
        <f t="shared" ref="L80:BW80" si="747">IF(L78&gt;0.5,IF($B78=L$10-1,$C78/$D78,K80),0)</f>
        <v>0</v>
      </c>
      <c r="M80" s="19">
        <f t="shared" si="747"/>
        <v>0</v>
      </c>
      <c r="N80" s="19">
        <f t="shared" si="747"/>
        <v>0</v>
      </c>
      <c r="O80" s="19">
        <f t="shared" si="747"/>
        <v>0</v>
      </c>
      <c r="P80" s="19">
        <f t="shared" si="747"/>
        <v>0</v>
      </c>
      <c r="Q80" s="19">
        <f t="shared" si="747"/>
        <v>0</v>
      </c>
      <c r="R80" s="19">
        <f t="shared" si="747"/>
        <v>0</v>
      </c>
      <c r="S80" s="19">
        <f t="shared" si="747"/>
        <v>10.986884347534444</v>
      </c>
      <c r="T80" s="19">
        <f t="shared" si="747"/>
        <v>10.986884347534444</v>
      </c>
      <c r="U80" s="19">
        <f t="shared" si="747"/>
        <v>10.986884347534444</v>
      </c>
      <c r="V80" s="19">
        <f t="shared" si="747"/>
        <v>10.986884347534444</v>
      </c>
      <c r="W80" s="19">
        <f t="shared" si="747"/>
        <v>10.986884347534444</v>
      </c>
      <c r="X80" s="19">
        <f t="shared" si="747"/>
        <v>10.986884347534444</v>
      </c>
      <c r="Y80" s="19">
        <f t="shared" si="747"/>
        <v>10.986884347534444</v>
      </c>
      <c r="Z80" s="19">
        <f t="shared" si="747"/>
        <v>10.986884347534444</v>
      </c>
      <c r="AA80" s="19">
        <f t="shared" si="747"/>
        <v>10.986884347534444</v>
      </c>
      <c r="AB80" s="19">
        <f t="shared" si="747"/>
        <v>10.986884347534444</v>
      </c>
      <c r="AC80" s="19">
        <f t="shared" si="747"/>
        <v>10.986884347534444</v>
      </c>
      <c r="AD80" s="19">
        <f t="shared" si="747"/>
        <v>10.986884347534444</v>
      </c>
      <c r="AE80" s="19">
        <f t="shared" si="747"/>
        <v>10.986884347534444</v>
      </c>
      <c r="AF80" s="19">
        <f t="shared" si="747"/>
        <v>10.986884347534444</v>
      </c>
      <c r="AG80" s="19">
        <f t="shared" si="747"/>
        <v>10.986884347534444</v>
      </c>
      <c r="AH80" s="19">
        <f t="shared" si="747"/>
        <v>0</v>
      </c>
      <c r="AI80" s="19">
        <f t="shared" si="747"/>
        <v>0</v>
      </c>
      <c r="AJ80" s="19">
        <f t="shared" si="747"/>
        <v>0</v>
      </c>
      <c r="AK80" s="19">
        <f t="shared" si="747"/>
        <v>0</v>
      </c>
      <c r="AL80" s="19">
        <f t="shared" si="747"/>
        <v>0</v>
      </c>
      <c r="AM80" s="19">
        <f t="shared" si="747"/>
        <v>0</v>
      </c>
      <c r="AN80" s="19">
        <f t="shared" si="747"/>
        <v>0</v>
      </c>
      <c r="AO80" s="19">
        <f t="shared" si="747"/>
        <v>0</v>
      </c>
      <c r="AP80" s="19">
        <f t="shared" si="747"/>
        <v>0</v>
      </c>
      <c r="AQ80" s="19">
        <f t="shared" si="747"/>
        <v>0</v>
      </c>
      <c r="AR80" s="19">
        <f t="shared" si="747"/>
        <v>0</v>
      </c>
      <c r="AS80" s="19">
        <f t="shared" si="747"/>
        <v>0</v>
      </c>
      <c r="AT80" s="19">
        <f t="shared" si="747"/>
        <v>0</v>
      </c>
      <c r="AU80" s="19">
        <f t="shared" si="747"/>
        <v>0</v>
      </c>
      <c r="AV80" s="19">
        <f t="shared" si="747"/>
        <v>0</v>
      </c>
      <c r="AW80" s="19">
        <f t="shared" si="747"/>
        <v>0</v>
      </c>
      <c r="AX80" s="19">
        <f t="shared" si="747"/>
        <v>0</v>
      </c>
      <c r="AY80" s="19">
        <f t="shared" si="747"/>
        <v>0</v>
      </c>
      <c r="AZ80" s="19">
        <f t="shared" si="747"/>
        <v>0</v>
      </c>
      <c r="BA80" s="19">
        <f t="shared" si="747"/>
        <v>0</v>
      </c>
      <c r="BB80" s="19">
        <f t="shared" si="747"/>
        <v>0</v>
      </c>
      <c r="BC80" s="19">
        <f t="shared" si="747"/>
        <v>0</v>
      </c>
      <c r="BD80" s="19">
        <f t="shared" si="747"/>
        <v>0</v>
      </c>
      <c r="BE80" s="19">
        <f t="shared" si="747"/>
        <v>0</v>
      </c>
      <c r="BF80" s="19">
        <f t="shared" si="747"/>
        <v>0</v>
      </c>
      <c r="BG80" s="19">
        <f t="shared" si="747"/>
        <v>0</v>
      </c>
      <c r="BH80" s="19">
        <f t="shared" si="747"/>
        <v>0</v>
      </c>
      <c r="BI80" s="19">
        <f t="shared" si="747"/>
        <v>0</v>
      </c>
      <c r="BJ80" s="19">
        <f t="shared" si="747"/>
        <v>0</v>
      </c>
      <c r="BK80" s="19">
        <f t="shared" si="747"/>
        <v>0</v>
      </c>
      <c r="BL80" s="19">
        <f t="shared" si="747"/>
        <v>0</v>
      </c>
      <c r="BM80" s="19">
        <f t="shared" si="747"/>
        <v>0</v>
      </c>
      <c r="BN80" s="19">
        <f t="shared" si="747"/>
        <v>0</v>
      </c>
      <c r="BO80" s="19">
        <f t="shared" si="747"/>
        <v>0</v>
      </c>
      <c r="BP80" s="19">
        <f t="shared" si="747"/>
        <v>0</v>
      </c>
      <c r="BQ80" s="19">
        <f t="shared" si="747"/>
        <v>0</v>
      </c>
      <c r="BR80" s="19">
        <f t="shared" si="747"/>
        <v>0</v>
      </c>
      <c r="BS80" s="19">
        <f t="shared" si="747"/>
        <v>0</v>
      </c>
      <c r="BT80" s="19">
        <f t="shared" si="747"/>
        <v>0</v>
      </c>
      <c r="BU80" s="19">
        <f t="shared" si="747"/>
        <v>0</v>
      </c>
      <c r="BV80" s="19">
        <f t="shared" si="747"/>
        <v>0</v>
      </c>
      <c r="BW80" s="19">
        <f t="shared" si="747"/>
        <v>0</v>
      </c>
      <c r="BX80" s="19">
        <f t="shared" ref="BX80:CG80" si="748">IF(BX78&gt;0.5,IF($B78=BX$10-1,$C78/$D78,BW80),0)</f>
        <v>0</v>
      </c>
      <c r="BY80" s="19">
        <f t="shared" si="748"/>
        <v>0</v>
      </c>
      <c r="BZ80" s="19">
        <f t="shared" si="748"/>
        <v>0</v>
      </c>
      <c r="CA80" s="19">
        <f t="shared" si="748"/>
        <v>0</v>
      </c>
      <c r="CB80" s="19">
        <f t="shared" si="748"/>
        <v>0</v>
      </c>
      <c r="CC80" s="19">
        <f t="shared" si="748"/>
        <v>0</v>
      </c>
      <c r="CD80" s="19">
        <f t="shared" si="748"/>
        <v>0</v>
      </c>
      <c r="CE80" s="19">
        <f t="shared" si="748"/>
        <v>0</v>
      </c>
      <c r="CF80" s="19">
        <f t="shared" si="748"/>
        <v>0</v>
      </c>
      <c r="CG80" s="19">
        <f t="shared" si="748"/>
        <v>0</v>
      </c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</row>
    <row r="81" spans="1:115" ht="15" x14ac:dyDescent="0.2">
      <c r="A81" s="17" t="s">
        <v>132</v>
      </c>
      <c r="B81" s="104">
        <f>B78+1</f>
        <v>2028</v>
      </c>
      <c r="C81" s="82">
        <f>HLOOKUP(B81,$J$10:$CG$23,14)</f>
        <v>137.62447001740807</v>
      </c>
      <c r="D81" s="52">
        <f>$D$52</f>
        <v>15</v>
      </c>
      <c r="E81" s="48"/>
      <c r="F81" s="48"/>
      <c r="G81" s="48"/>
      <c r="H81" s="48"/>
      <c r="I81" s="48"/>
      <c r="J81" s="42">
        <f>IF($B81=J$10,$C81,I82)</f>
        <v>0</v>
      </c>
      <c r="K81" s="19">
        <f>IF($B81=K$10-1,$C81,J82)</f>
        <v>0</v>
      </c>
      <c r="L81" s="19">
        <f t="shared" ref="L81:BW81" si="749">IF($B81=L$10-1,$C81,K82)</f>
        <v>0</v>
      </c>
      <c r="M81" s="19">
        <f t="shared" si="749"/>
        <v>0</v>
      </c>
      <c r="N81" s="19">
        <f t="shared" si="749"/>
        <v>0</v>
      </c>
      <c r="O81" s="19">
        <f t="shared" si="749"/>
        <v>0</v>
      </c>
      <c r="P81" s="19">
        <f t="shared" si="749"/>
        <v>0</v>
      </c>
      <c r="Q81" s="19">
        <f t="shared" si="749"/>
        <v>0</v>
      </c>
      <c r="R81" s="19">
        <f t="shared" si="749"/>
        <v>0</v>
      </c>
      <c r="S81" s="19">
        <f t="shared" si="749"/>
        <v>0</v>
      </c>
      <c r="T81" s="19">
        <f t="shared" si="749"/>
        <v>137.62447001740807</v>
      </c>
      <c r="U81" s="19">
        <f t="shared" si="749"/>
        <v>128.44950534958087</v>
      </c>
      <c r="V81" s="19">
        <f t="shared" si="749"/>
        <v>119.27454068175368</v>
      </c>
      <c r="W81" s="19">
        <f t="shared" si="749"/>
        <v>110.09957601392648</v>
      </c>
      <c r="X81" s="19">
        <f t="shared" si="749"/>
        <v>100.92461134609928</v>
      </c>
      <c r="Y81" s="19">
        <f t="shared" si="749"/>
        <v>91.749646678272086</v>
      </c>
      <c r="Z81" s="19">
        <f t="shared" si="749"/>
        <v>82.574682010444889</v>
      </c>
      <c r="AA81" s="19">
        <f t="shared" si="749"/>
        <v>73.399717342617691</v>
      </c>
      <c r="AB81" s="19">
        <f t="shared" si="749"/>
        <v>64.224752674790494</v>
      </c>
      <c r="AC81" s="19">
        <f t="shared" si="749"/>
        <v>55.04978800696329</v>
      </c>
      <c r="AD81" s="19">
        <f t="shared" si="749"/>
        <v>45.874823339136086</v>
      </c>
      <c r="AE81" s="19">
        <f t="shared" si="749"/>
        <v>36.699858671308881</v>
      </c>
      <c r="AF81" s="19">
        <f t="shared" si="749"/>
        <v>27.524894003481677</v>
      </c>
      <c r="AG81" s="19">
        <f t="shared" si="749"/>
        <v>18.349929335654473</v>
      </c>
      <c r="AH81" s="19">
        <f t="shared" si="749"/>
        <v>9.1749646678272683</v>
      </c>
      <c r="AI81" s="19">
        <f t="shared" si="749"/>
        <v>6.3948846218409017E-14</v>
      </c>
      <c r="AJ81" s="19">
        <f t="shared" si="749"/>
        <v>6.3948846218409017E-14</v>
      </c>
      <c r="AK81" s="19">
        <f t="shared" si="749"/>
        <v>6.3948846218409017E-14</v>
      </c>
      <c r="AL81" s="19">
        <f t="shared" si="749"/>
        <v>6.3948846218409017E-14</v>
      </c>
      <c r="AM81" s="19">
        <f t="shared" si="749"/>
        <v>6.3948846218409017E-14</v>
      </c>
      <c r="AN81" s="19">
        <f t="shared" si="749"/>
        <v>6.3948846218409017E-14</v>
      </c>
      <c r="AO81" s="19">
        <f t="shared" si="749"/>
        <v>6.3948846218409017E-14</v>
      </c>
      <c r="AP81" s="19">
        <f t="shared" si="749"/>
        <v>6.3948846218409017E-14</v>
      </c>
      <c r="AQ81" s="19">
        <f t="shared" si="749"/>
        <v>6.3948846218409017E-14</v>
      </c>
      <c r="AR81" s="19">
        <f t="shared" si="749"/>
        <v>6.3948846218409017E-14</v>
      </c>
      <c r="AS81" s="19">
        <f t="shared" si="749"/>
        <v>6.3948846218409017E-14</v>
      </c>
      <c r="AT81" s="19">
        <f t="shared" si="749"/>
        <v>6.3948846218409017E-14</v>
      </c>
      <c r="AU81" s="19">
        <f t="shared" si="749"/>
        <v>6.3948846218409017E-14</v>
      </c>
      <c r="AV81" s="19">
        <f t="shared" si="749"/>
        <v>6.3948846218409017E-14</v>
      </c>
      <c r="AW81" s="19">
        <f t="shared" si="749"/>
        <v>6.3948846218409017E-14</v>
      </c>
      <c r="AX81" s="19">
        <f t="shared" si="749"/>
        <v>6.3948846218409017E-14</v>
      </c>
      <c r="AY81" s="19">
        <f t="shared" si="749"/>
        <v>6.3948846218409017E-14</v>
      </c>
      <c r="AZ81" s="19">
        <f t="shared" si="749"/>
        <v>6.3948846218409017E-14</v>
      </c>
      <c r="BA81" s="19">
        <f t="shared" si="749"/>
        <v>6.3948846218409017E-14</v>
      </c>
      <c r="BB81" s="19">
        <f t="shared" si="749"/>
        <v>6.3948846218409017E-14</v>
      </c>
      <c r="BC81" s="19">
        <f t="shared" si="749"/>
        <v>6.3948846218409017E-14</v>
      </c>
      <c r="BD81" s="19">
        <f t="shared" si="749"/>
        <v>6.3948846218409017E-14</v>
      </c>
      <c r="BE81" s="19">
        <f t="shared" si="749"/>
        <v>6.3948846218409017E-14</v>
      </c>
      <c r="BF81" s="19">
        <f t="shared" si="749"/>
        <v>6.3948846218409017E-14</v>
      </c>
      <c r="BG81" s="19">
        <f t="shared" si="749"/>
        <v>6.3948846218409017E-14</v>
      </c>
      <c r="BH81" s="19">
        <f t="shared" si="749"/>
        <v>6.3948846218409017E-14</v>
      </c>
      <c r="BI81" s="19">
        <f t="shared" si="749"/>
        <v>6.3948846218409017E-14</v>
      </c>
      <c r="BJ81" s="19">
        <f t="shared" si="749"/>
        <v>6.3948846218409017E-14</v>
      </c>
      <c r="BK81" s="19">
        <f t="shared" si="749"/>
        <v>6.3948846218409017E-14</v>
      </c>
      <c r="BL81" s="19">
        <f t="shared" si="749"/>
        <v>6.3948846218409017E-14</v>
      </c>
      <c r="BM81" s="19">
        <f t="shared" si="749"/>
        <v>6.3948846218409017E-14</v>
      </c>
      <c r="BN81" s="19">
        <f t="shared" si="749"/>
        <v>6.3948846218409017E-14</v>
      </c>
      <c r="BO81" s="19">
        <f t="shared" si="749"/>
        <v>6.3948846218409017E-14</v>
      </c>
      <c r="BP81" s="19">
        <f t="shared" si="749"/>
        <v>6.3948846218409017E-14</v>
      </c>
      <c r="BQ81" s="19">
        <f t="shared" si="749"/>
        <v>6.3948846218409017E-14</v>
      </c>
      <c r="BR81" s="19">
        <f t="shared" si="749"/>
        <v>6.3948846218409017E-14</v>
      </c>
      <c r="BS81" s="19">
        <f t="shared" si="749"/>
        <v>6.3948846218409017E-14</v>
      </c>
      <c r="BT81" s="19">
        <f t="shared" si="749"/>
        <v>6.3948846218409017E-14</v>
      </c>
      <c r="BU81" s="19">
        <f t="shared" si="749"/>
        <v>6.3948846218409017E-14</v>
      </c>
      <c r="BV81" s="19">
        <f t="shared" si="749"/>
        <v>6.3948846218409017E-14</v>
      </c>
      <c r="BW81" s="19">
        <f t="shared" si="749"/>
        <v>6.3948846218409017E-14</v>
      </c>
      <c r="BX81" s="19">
        <f t="shared" ref="BX81:CG81" si="750">IF($B81=BX$10-1,$C81,BW82)</f>
        <v>6.3948846218409017E-14</v>
      </c>
      <c r="BY81" s="19">
        <f t="shared" si="750"/>
        <v>6.3948846218409017E-14</v>
      </c>
      <c r="BZ81" s="19">
        <f t="shared" si="750"/>
        <v>6.3948846218409017E-14</v>
      </c>
      <c r="CA81" s="19">
        <f t="shared" si="750"/>
        <v>6.3948846218409017E-14</v>
      </c>
      <c r="CB81" s="19">
        <f t="shared" si="750"/>
        <v>6.3948846218409017E-14</v>
      </c>
      <c r="CC81" s="19">
        <f t="shared" si="750"/>
        <v>6.3948846218409017E-14</v>
      </c>
      <c r="CD81" s="19">
        <f t="shared" si="750"/>
        <v>6.3948846218409017E-14</v>
      </c>
      <c r="CE81" s="19">
        <f t="shared" si="750"/>
        <v>6.3948846218409017E-14</v>
      </c>
      <c r="CF81" s="19">
        <f t="shared" si="750"/>
        <v>6.3948846218409017E-14</v>
      </c>
      <c r="CG81" s="19">
        <f t="shared" si="750"/>
        <v>6.3948846218409017E-14</v>
      </c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</row>
    <row r="82" spans="1:115" ht="15" x14ac:dyDescent="0.2">
      <c r="A82" s="17"/>
      <c r="B82" s="48"/>
      <c r="C82" s="48"/>
      <c r="D82" s="48"/>
      <c r="E82" s="48"/>
      <c r="F82" s="48"/>
      <c r="G82" s="48"/>
      <c r="H82" s="48"/>
      <c r="I82" s="48"/>
      <c r="J82" s="42">
        <f t="shared" ref="J82" si="751">MAX(0,+J81-J83)</f>
        <v>0</v>
      </c>
      <c r="K82" s="19">
        <f t="shared" ref="K82" si="752">MAX(0,+K81-K83)</f>
        <v>0</v>
      </c>
      <c r="L82" s="19">
        <f t="shared" ref="L82" si="753">MAX(0,+L81-L83)</f>
        <v>0</v>
      </c>
      <c r="M82" s="19">
        <f t="shared" ref="M82" si="754">MAX(0,+M81-M83)</f>
        <v>0</v>
      </c>
      <c r="N82" s="19">
        <f t="shared" ref="N82" si="755">MAX(0,+N81-N83)</f>
        <v>0</v>
      </c>
      <c r="O82" s="19">
        <f t="shared" ref="O82" si="756">MAX(0,+O81-O83)</f>
        <v>0</v>
      </c>
      <c r="P82" s="19">
        <f t="shared" ref="P82" si="757">MAX(0,+P81-P83)</f>
        <v>0</v>
      </c>
      <c r="Q82" s="19">
        <f t="shared" ref="Q82" si="758">MAX(0,+Q81-Q83)</f>
        <v>0</v>
      </c>
      <c r="R82" s="19">
        <f t="shared" ref="R82" si="759">MAX(0,+R81-R83)</f>
        <v>0</v>
      </c>
      <c r="S82" s="19">
        <f t="shared" ref="S82" si="760">MAX(0,+S81-S83)</f>
        <v>0</v>
      </c>
      <c r="T82" s="19">
        <f t="shared" ref="T82" si="761">MAX(0,+T81-T83)</f>
        <v>128.44950534958087</v>
      </c>
      <c r="U82" s="19">
        <f t="shared" ref="U82" si="762">MAX(0,+U81-U83)</f>
        <v>119.27454068175368</v>
      </c>
      <c r="V82" s="19">
        <f t="shared" ref="V82" si="763">MAX(0,+V81-V83)</f>
        <v>110.09957601392648</v>
      </c>
      <c r="W82" s="42">
        <f t="shared" ref="W82" si="764">MAX(0,+W81-W83)</f>
        <v>100.92461134609928</v>
      </c>
      <c r="X82" s="42">
        <f t="shared" ref="X82" si="765">MAX(0,+X81-X83)</f>
        <v>91.749646678272086</v>
      </c>
      <c r="Y82" s="42">
        <f t="shared" ref="Y82" si="766">MAX(0,+Y81-Y83)</f>
        <v>82.574682010444889</v>
      </c>
      <c r="Z82" s="42">
        <f t="shared" ref="Z82" si="767">MAX(0,+Z81-Z83)</f>
        <v>73.399717342617691</v>
      </c>
      <c r="AA82" s="42">
        <f t="shared" ref="AA82" si="768">MAX(0,+AA81-AA83)</f>
        <v>64.224752674790494</v>
      </c>
      <c r="AB82" s="42">
        <f t="shared" ref="AB82" si="769">MAX(0,+AB81-AB83)</f>
        <v>55.04978800696329</v>
      </c>
      <c r="AC82" s="42">
        <f t="shared" ref="AC82" si="770">MAX(0,+AC81-AC83)</f>
        <v>45.874823339136086</v>
      </c>
      <c r="AD82" s="42">
        <f t="shared" ref="AD82" si="771">MAX(0,+AD81-AD83)</f>
        <v>36.699858671308881</v>
      </c>
      <c r="AE82" s="42">
        <f t="shared" ref="AE82" si="772">MAX(0,+AE81-AE83)</f>
        <v>27.524894003481677</v>
      </c>
      <c r="AF82" s="42">
        <f t="shared" ref="AF82" si="773">MAX(0,+AF81-AF83)</f>
        <v>18.349929335654473</v>
      </c>
      <c r="AG82" s="42">
        <f t="shared" ref="AG82" si="774">MAX(0,+AG81-AG83)</f>
        <v>9.1749646678272683</v>
      </c>
      <c r="AH82" s="42">
        <f t="shared" ref="AH82" si="775">MAX(0,+AH81-AH83)</f>
        <v>6.3948846218409017E-14</v>
      </c>
      <c r="AI82" s="42">
        <f t="shared" ref="AI82" si="776">MAX(0,+AI81-AI83)</f>
        <v>6.3948846218409017E-14</v>
      </c>
      <c r="AJ82" s="42">
        <f t="shared" ref="AJ82" si="777">MAX(0,+AJ81-AJ83)</f>
        <v>6.3948846218409017E-14</v>
      </c>
      <c r="AK82" s="42">
        <f t="shared" ref="AK82" si="778">MAX(0,+AK81-AK83)</f>
        <v>6.3948846218409017E-14</v>
      </c>
      <c r="AL82" s="42">
        <f t="shared" ref="AL82" si="779">MAX(0,+AL81-AL83)</f>
        <v>6.3948846218409017E-14</v>
      </c>
      <c r="AM82" s="42">
        <f t="shared" ref="AM82" si="780">MAX(0,+AM81-AM83)</f>
        <v>6.3948846218409017E-14</v>
      </c>
      <c r="AN82" s="42">
        <f t="shared" ref="AN82" si="781">MAX(0,+AN81-AN83)</f>
        <v>6.3948846218409017E-14</v>
      </c>
      <c r="AO82" s="42">
        <f t="shared" ref="AO82" si="782">MAX(0,+AO81-AO83)</f>
        <v>6.3948846218409017E-14</v>
      </c>
      <c r="AP82" s="42">
        <f t="shared" ref="AP82" si="783">MAX(0,+AP81-AP83)</f>
        <v>6.3948846218409017E-14</v>
      </c>
      <c r="AQ82" s="42">
        <f t="shared" ref="AQ82" si="784">MAX(0,+AQ81-AQ83)</f>
        <v>6.3948846218409017E-14</v>
      </c>
      <c r="AR82" s="42">
        <f t="shared" ref="AR82" si="785">MAX(0,+AR81-AR83)</f>
        <v>6.3948846218409017E-14</v>
      </c>
      <c r="AS82" s="42">
        <f t="shared" ref="AS82" si="786">MAX(0,+AS81-AS83)</f>
        <v>6.3948846218409017E-14</v>
      </c>
      <c r="AT82" s="42">
        <f t="shared" ref="AT82" si="787">MAX(0,+AT81-AT83)</f>
        <v>6.3948846218409017E-14</v>
      </c>
      <c r="AU82" s="42">
        <f t="shared" ref="AU82" si="788">MAX(0,+AU81-AU83)</f>
        <v>6.3948846218409017E-14</v>
      </c>
      <c r="AV82" s="42">
        <f t="shared" ref="AV82" si="789">MAX(0,+AV81-AV83)</f>
        <v>6.3948846218409017E-14</v>
      </c>
      <c r="AW82" s="42">
        <f t="shared" ref="AW82" si="790">MAX(0,+AW81-AW83)</f>
        <v>6.3948846218409017E-14</v>
      </c>
      <c r="AX82" s="42">
        <f t="shared" ref="AX82" si="791">MAX(0,+AX81-AX83)</f>
        <v>6.3948846218409017E-14</v>
      </c>
      <c r="AY82" s="42">
        <f t="shared" ref="AY82" si="792">MAX(0,+AY81-AY83)</f>
        <v>6.3948846218409017E-14</v>
      </c>
      <c r="AZ82" s="42">
        <f t="shared" ref="AZ82" si="793">MAX(0,+AZ81-AZ83)</f>
        <v>6.3948846218409017E-14</v>
      </c>
      <c r="BA82" s="42">
        <f t="shared" ref="BA82" si="794">MAX(0,+BA81-BA83)</f>
        <v>6.3948846218409017E-14</v>
      </c>
      <c r="BB82" s="42">
        <f t="shared" ref="BB82" si="795">MAX(0,+BB81-BB83)</f>
        <v>6.3948846218409017E-14</v>
      </c>
      <c r="BC82" s="42">
        <f t="shared" ref="BC82" si="796">MAX(0,+BC81-BC83)</f>
        <v>6.3948846218409017E-14</v>
      </c>
      <c r="BD82" s="42">
        <f t="shared" ref="BD82" si="797">MAX(0,+BD81-BD83)</f>
        <v>6.3948846218409017E-14</v>
      </c>
      <c r="BE82" s="42">
        <f t="shared" ref="BE82" si="798">MAX(0,+BE81-BE83)</f>
        <v>6.3948846218409017E-14</v>
      </c>
      <c r="BF82" s="42">
        <f t="shared" ref="BF82" si="799">MAX(0,+BF81-BF83)</f>
        <v>6.3948846218409017E-14</v>
      </c>
      <c r="BG82" s="42">
        <f t="shared" ref="BG82" si="800">MAX(0,+BG81-BG83)</f>
        <v>6.3948846218409017E-14</v>
      </c>
      <c r="BH82" s="42">
        <f t="shared" ref="BH82" si="801">MAX(0,+BH81-BH83)</f>
        <v>6.3948846218409017E-14</v>
      </c>
      <c r="BI82" s="42">
        <f t="shared" ref="BI82" si="802">MAX(0,+BI81-BI83)</f>
        <v>6.3948846218409017E-14</v>
      </c>
      <c r="BJ82" s="42">
        <f t="shared" ref="BJ82" si="803">MAX(0,+BJ81-BJ83)</f>
        <v>6.3948846218409017E-14</v>
      </c>
      <c r="BK82" s="42">
        <f t="shared" ref="BK82" si="804">MAX(0,+BK81-BK83)</f>
        <v>6.3948846218409017E-14</v>
      </c>
      <c r="BL82" s="42">
        <f t="shared" ref="BL82" si="805">MAX(0,+BL81-BL83)</f>
        <v>6.3948846218409017E-14</v>
      </c>
      <c r="BM82" s="42">
        <f t="shared" ref="BM82" si="806">MAX(0,+BM81-BM83)</f>
        <v>6.3948846218409017E-14</v>
      </c>
      <c r="BN82" s="42">
        <f t="shared" ref="BN82" si="807">MAX(0,+BN81-BN83)</f>
        <v>6.3948846218409017E-14</v>
      </c>
      <c r="BO82" s="42">
        <f t="shared" ref="BO82" si="808">MAX(0,+BO81-BO83)</f>
        <v>6.3948846218409017E-14</v>
      </c>
      <c r="BP82" s="42">
        <f t="shared" ref="BP82" si="809">MAX(0,+BP81-BP83)</f>
        <v>6.3948846218409017E-14</v>
      </c>
      <c r="BQ82" s="42">
        <f t="shared" ref="BQ82" si="810">MAX(0,+BQ81-BQ83)</f>
        <v>6.3948846218409017E-14</v>
      </c>
      <c r="BR82" s="42">
        <f t="shared" ref="BR82" si="811">MAX(0,+BR81-BR83)</f>
        <v>6.3948846218409017E-14</v>
      </c>
      <c r="BS82" s="42">
        <f t="shared" ref="BS82" si="812">MAX(0,+BS81-BS83)</f>
        <v>6.3948846218409017E-14</v>
      </c>
      <c r="BT82" s="42">
        <f t="shared" ref="BT82" si="813">MAX(0,+BT81-BT83)</f>
        <v>6.3948846218409017E-14</v>
      </c>
      <c r="BU82" s="42">
        <f t="shared" ref="BU82" si="814">MAX(0,+BU81-BU83)</f>
        <v>6.3948846218409017E-14</v>
      </c>
      <c r="BV82" s="42">
        <f t="shared" ref="BV82" si="815">MAX(0,+BV81-BV83)</f>
        <v>6.3948846218409017E-14</v>
      </c>
      <c r="BW82" s="42">
        <f t="shared" ref="BW82" si="816">MAX(0,+BW81-BW83)</f>
        <v>6.3948846218409017E-14</v>
      </c>
      <c r="BX82" s="42">
        <f t="shared" ref="BX82" si="817">MAX(0,+BX81-BX83)</f>
        <v>6.3948846218409017E-14</v>
      </c>
      <c r="BY82" s="42">
        <f t="shared" ref="BY82" si="818">MAX(0,+BY81-BY83)</f>
        <v>6.3948846218409017E-14</v>
      </c>
      <c r="BZ82" s="42">
        <f t="shared" ref="BZ82" si="819">MAX(0,+BZ81-BZ83)</f>
        <v>6.3948846218409017E-14</v>
      </c>
      <c r="CA82" s="42">
        <f t="shared" ref="CA82" si="820">MAX(0,+CA81-CA83)</f>
        <v>6.3948846218409017E-14</v>
      </c>
      <c r="CB82" s="42">
        <f t="shared" ref="CB82" si="821">MAX(0,+CB81-CB83)</f>
        <v>6.3948846218409017E-14</v>
      </c>
      <c r="CC82" s="42">
        <f t="shared" ref="CC82" si="822">MAX(0,+CC81-CC83)</f>
        <v>6.3948846218409017E-14</v>
      </c>
      <c r="CD82" s="42">
        <f t="shared" ref="CD82" si="823">MAX(0,+CD81-CD83)</f>
        <v>6.3948846218409017E-14</v>
      </c>
      <c r="CE82" s="42">
        <f t="shared" ref="CE82" si="824">MAX(0,+CE81-CE83)</f>
        <v>6.3948846218409017E-14</v>
      </c>
      <c r="CF82" s="42">
        <f t="shared" ref="CF82" si="825">MAX(0,+CF81-CF83)</f>
        <v>6.3948846218409017E-14</v>
      </c>
      <c r="CG82" s="42">
        <f t="shared" ref="CG82" si="826">MAX(0,+CG81-CG83)</f>
        <v>6.3948846218409017E-14</v>
      </c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</row>
    <row r="83" spans="1:115" ht="15" x14ac:dyDescent="0.2">
      <c r="A83" s="17"/>
      <c r="B83" s="48"/>
      <c r="C83" s="48"/>
      <c r="D83" s="48"/>
      <c r="E83" s="48"/>
      <c r="F83" s="48"/>
      <c r="G83" s="48"/>
      <c r="H83" s="48"/>
      <c r="I83" s="48"/>
      <c r="J83" s="42">
        <f>IF(J81&gt;0.5,IF($B81=J$10,$C81/$D81,I83),0)</f>
        <v>0</v>
      </c>
      <c r="K83" s="19">
        <f>IF(K81&gt;0.5,IF($B81=K$10-1,$C81/$D81,J83),0)</f>
        <v>0</v>
      </c>
      <c r="L83" s="19">
        <f t="shared" ref="L83:BW83" si="827">IF(L81&gt;0.5,IF($B81=L$10-1,$C81/$D81,K83),0)</f>
        <v>0</v>
      </c>
      <c r="M83" s="19">
        <f t="shared" si="827"/>
        <v>0</v>
      </c>
      <c r="N83" s="19">
        <f t="shared" si="827"/>
        <v>0</v>
      </c>
      <c r="O83" s="19">
        <f t="shared" si="827"/>
        <v>0</v>
      </c>
      <c r="P83" s="19">
        <f t="shared" si="827"/>
        <v>0</v>
      </c>
      <c r="Q83" s="19">
        <f t="shared" si="827"/>
        <v>0</v>
      </c>
      <c r="R83" s="19">
        <f t="shared" si="827"/>
        <v>0</v>
      </c>
      <c r="S83" s="19">
        <f t="shared" si="827"/>
        <v>0</v>
      </c>
      <c r="T83" s="19">
        <f t="shared" si="827"/>
        <v>9.1749646678272043</v>
      </c>
      <c r="U83" s="19">
        <f t="shared" si="827"/>
        <v>9.1749646678272043</v>
      </c>
      <c r="V83" s="19">
        <f t="shared" si="827"/>
        <v>9.1749646678272043</v>
      </c>
      <c r="W83" s="19">
        <f t="shared" si="827"/>
        <v>9.1749646678272043</v>
      </c>
      <c r="X83" s="19">
        <f t="shared" si="827"/>
        <v>9.1749646678272043</v>
      </c>
      <c r="Y83" s="19">
        <f t="shared" si="827"/>
        <v>9.1749646678272043</v>
      </c>
      <c r="Z83" s="19">
        <f t="shared" si="827"/>
        <v>9.1749646678272043</v>
      </c>
      <c r="AA83" s="19">
        <f t="shared" si="827"/>
        <v>9.1749646678272043</v>
      </c>
      <c r="AB83" s="19">
        <f t="shared" si="827"/>
        <v>9.1749646678272043</v>
      </c>
      <c r="AC83" s="19">
        <f t="shared" si="827"/>
        <v>9.1749646678272043</v>
      </c>
      <c r="AD83" s="19">
        <f t="shared" si="827"/>
        <v>9.1749646678272043</v>
      </c>
      <c r="AE83" s="19">
        <f t="shared" si="827"/>
        <v>9.1749646678272043</v>
      </c>
      <c r="AF83" s="19">
        <f t="shared" si="827"/>
        <v>9.1749646678272043</v>
      </c>
      <c r="AG83" s="19">
        <f t="shared" si="827"/>
        <v>9.1749646678272043</v>
      </c>
      <c r="AH83" s="19">
        <f t="shared" si="827"/>
        <v>9.1749646678272043</v>
      </c>
      <c r="AI83" s="19">
        <f t="shared" si="827"/>
        <v>0</v>
      </c>
      <c r="AJ83" s="19">
        <f t="shared" si="827"/>
        <v>0</v>
      </c>
      <c r="AK83" s="19">
        <f t="shared" si="827"/>
        <v>0</v>
      </c>
      <c r="AL83" s="19">
        <f t="shared" si="827"/>
        <v>0</v>
      </c>
      <c r="AM83" s="19">
        <f t="shared" si="827"/>
        <v>0</v>
      </c>
      <c r="AN83" s="19">
        <f t="shared" si="827"/>
        <v>0</v>
      </c>
      <c r="AO83" s="19">
        <f t="shared" si="827"/>
        <v>0</v>
      </c>
      <c r="AP83" s="19">
        <f t="shared" si="827"/>
        <v>0</v>
      </c>
      <c r="AQ83" s="19">
        <f t="shared" si="827"/>
        <v>0</v>
      </c>
      <c r="AR83" s="19">
        <f t="shared" si="827"/>
        <v>0</v>
      </c>
      <c r="AS83" s="19">
        <f t="shared" si="827"/>
        <v>0</v>
      </c>
      <c r="AT83" s="19">
        <f t="shared" si="827"/>
        <v>0</v>
      </c>
      <c r="AU83" s="19">
        <f t="shared" si="827"/>
        <v>0</v>
      </c>
      <c r="AV83" s="19">
        <f t="shared" si="827"/>
        <v>0</v>
      </c>
      <c r="AW83" s="19">
        <f t="shared" si="827"/>
        <v>0</v>
      </c>
      <c r="AX83" s="19">
        <f t="shared" si="827"/>
        <v>0</v>
      </c>
      <c r="AY83" s="19">
        <f t="shared" si="827"/>
        <v>0</v>
      </c>
      <c r="AZ83" s="19">
        <f t="shared" si="827"/>
        <v>0</v>
      </c>
      <c r="BA83" s="19">
        <f t="shared" si="827"/>
        <v>0</v>
      </c>
      <c r="BB83" s="19">
        <f t="shared" si="827"/>
        <v>0</v>
      </c>
      <c r="BC83" s="19">
        <f t="shared" si="827"/>
        <v>0</v>
      </c>
      <c r="BD83" s="19">
        <f t="shared" si="827"/>
        <v>0</v>
      </c>
      <c r="BE83" s="19">
        <f t="shared" si="827"/>
        <v>0</v>
      </c>
      <c r="BF83" s="19">
        <f t="shared" si="827"/>
        <v>0</v>
      </c>
      <c r="BG83" s="19">
        <f t="shared" si="827"/>
        <v>0</v>
      </c>
      <c r="BH83" s="19">
        <f t="shared" si="827"/>
        <v>0</v>
      </c>
      <c r="BI83" s="19">
        <f t="shared" si="827"/>
        <v>0</v>
      </c>
      <c r="BJ83" s="19">
        <f t="shared" si="827"/>
        <v>0</v>
      </c>
      <c r="BK83" s="19">
        <f t="shared" si="827"/>
        <v>0</v>
      </c>
      <c r="BL83" s="19">
        <f t="shared" si="827"/>
        <v>0</v>
      </c>
      <c r="BM83" s="19">
        <f t="shared" si="827"/>
        <v>0</v>
      </c>
      <c r="BN83" s="19">
        <f t="shared" si="827"/>
        <v>0</v>
      </c>
      <c r="BO83" s="19">
        <f t="shared" si="827"/>
        <v>0</v>
      </c>
      <c r="BP83" s="19">
        <f t="shared" si="827"/>
        <v>0</v>
      </c>
      <c r="BQ83" s="19">
        <f t="shared" si="827"/>
        <v>0</v>
      </c>
      <c r="BR83" s="19">
        <f t="shared" si="827"/>
        <v>0</v>
      </c>
      <c r="BS83" s="19">
        <f t="shared" si="827"/>
        <v>0</v>
      </c>
      <c r="BT83" s="19">
        <f t="shared" si="827"/>
        <v>0</v>
      </c>
      <c r="BU83" s="19">
        <f t="shared" si="827"/>
        <v>0</v>
      </c>
      <c r="BV83" s="19">
        <f t="shared" si="827"/>
        <v>0</v>
      </c>
      <c r="BW83" s="19">
        <f t="shared" si="827"/>
        <v>0</v>
      </c>
      <c r="BX83" s="19">
        <f t="shared" ref="BX83:CG83" si="828">IF(BX81&gt;0.5,IF($B81=BX$10-1,$C81/$D81,BW83),0)</f>
        <v>0</v>
      </c>
      <c r="BY83" s="19">
        <f t="shared" si="828"/>
        <v>0</v>
      </c>
      <c r="BZ83" s="19">
        <f t="shared" si="828"/>
        <v>0</v>
      </c>
      <c r="CA83" s="19">
        <f t="shared" si="828"/>
        <v>0</v>
      </c>
      <c r="CB83" s="19">
        <f t="shared" si="828"/>
        <v>0</v>
      </c>
      <c r="CC83" s="19">
        <f t="shared" si="828"/>
        <v>0</v>
      </c>
      <c r="CD83" s="19">
        <f t="shared" si="828"/>
        <v>0</v>
      </c>
      <c r="CE83" s="19">
        <f t="shared" si="828"/>
        <v>0</v>
      </c>
      <c r="CF83" s="19">
        <f t="shared" si="828"/>
        <v>0</v>
      </c>
      <c r="CG83" s="19">
        <f t="shared" si="828"/>
        <v>0</v>
      </c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</row>
    <row r="84" spans="1:115" ht="15" x14ac:dyDescent="0.2">
      <c r="A84" s="17" t="s">
        <v>133</v>
      </c>
      <c r="B84" s="104">
        <f>B81+1</f>
        <v>2029</v>
      </c>
      <c r="C84" s="82">
        <f>HLOOKUP(B84,$J$10:$CG$23,14)</f>
        <v>127.9432163338097</v>
      </c>
      <c r="D84" s="52">
        <f>$D$52</f>
        <v>15</v>
      </c>
      <c r="E84" s="48"/>
      <c r="F84" s="48"/>
      <c r="G84" s="48"/>
      <c r="H84" s="48"/>
      <c r="I84" s="48"/>
      <c r="J84" s="42">
        <f>IF($B84=J$10,$C84,I85)</f>
        <v>0</v>
      </c>
      <c r="K84" s="19">
        <f>IF($B84=K$10-1,$C84,J85)</f>
        <v>0</v>
      </c>
      <c r="L84" s="19">
        <f t="shared" ref="L84:BW84" si="829">IF($B84=L$10-1,$C84,K85)</f>
        <v>0</v>
      </c>
      <c r="M84" s="19">
        <f t="shared" si="829"/>
        <v>0</v>
      </c>
      <c r="N84" s="19">
        <f t="shared" si="829"/>
        <v>0</v>
      </c>
      <c r="O84" s="19">
        <f t="shared" si="829"/>
        <v>0</v>
      </c>
      <c r="P84" s="19">
        <f t="shared" si="829"/>
        <v>0</v>
      </c>
      <c r="Q84" s="19">
        <f t="shared" si="829"/>
        <v>0</v>
      </c>
      <c r="R84" s="19">
        <f t="shared" si="829"/>
        <v>0</v>
      </c>
      <c r="S84" s="19">
        <f t="shared" si="829"/>
        <v>0</v>
      </c>
      <c r="T84" s="19">
        <f t="shared" si="829"/>
        <v>0</v>
      </c>
      <c r="U84" s="19">
        <f t="shared" si="829"/>
        <v>127.9432163338097</v>
      </c>
      <c r="V84" s="19">
        <f t="shared" si="829"/>
        <v>119.41366857822239</v>
      </c>
      <c r="W84" s="19">
        <f t="shared" si="829"/>
        <v>110.88412082263507</v>
      </c>
      <c r="X84" s="19">
        <f t="shared" si="829"/>
        <v>102.35457306704775</v>
      </c>
      <c r="Y84" s="19">
        <f t="shared" si="829"/>
        <v>93.825025311460436</v>
      </c>
      <c r="Z84" s="19">
        <f t="shared" si="829"/>
        <v>85.29547755587312</v>
      </c>
      <c r="AA84" s="19">
        <f t="shared" si="829"/>
        <v>76.765929800285804</v>
      </c>
      <c r="AB84" s="19">
        <f t="shared" si="829"/>
        <v>68.236382044698487</v>
      </c>
      <c r="AC84" s="19">
        <f t="shared" si="829"/>
        <v>59.706834289111171</v>
      </c>
      <c r="AD84" s="19">
        <f t="shared" si="829"/>
        <v>51.177286533523855</v>
      </c>
      <c r="AE84" s="19">
        <f t="shared" si="829"/>
        <v>42.647738777936539</v>
      </c>
      <c r="AF84" s="19">
        <f t="shared" si="829"/>
        <v>34.118191022349222</v>
      </c>
      <c r="AG84" s="19">
        <f t="shared" si="829"/>
        <v>25.58864326676191</v>
      </c>
      <c r="AH84" s="19">
        <f t="shared" si="829"/>
        <v>17.059095511174597</v>
      </c>
      <c r="AI84" s="19">
        <f t="shared" si="829"/>
        <v>8.5295477555872843</v>
      </c>
      <c r="AJ84" s="19">
        <f t="shared" si="829"/>
        <v>0</v>
      </c>
      <c r="AK84" s="19">
        <f t="shared" si="829"/>
        <v>0</v>
      </c>
      <c r="AL84" s="19">
        <f t="shared" si="829"/>
        <v>0</v>
      </c>
      <c r="AM84" s="19">
        <f t="shared" si="829"/>
        <v>0</v>
      </c>
      <c r="AN84" s="19">
        <f t="shared" si="829"/>
        <v>0</v>
      </c>
      <c r="AO84" s="19">
        <f t="shared" si="829"/>
        <v>0</v>
      </c>
      <c r="AP84" s="19">
        <f t="shared" si="829"/>
        <v>0</v>
      </c>
      <c r="AQ84" s="19">
        <f t="shared" si="829"/>
        <v>0</v>
      </c>
      <c r="AR84" s="19">
        <f t="shared" si="829"/>
        <v>0</v>
      </c>
      <c r="AS84" s="19">
        <f t="shared" si="829"/>
        <v>0</v>
      </c>
      <c r="AT84" s="19">
        <f t="shared" si="829"/>
        <v>0</v>
      </c>
      <c r="AU84" s="19">
        <f t="shared" si="829"/>
        <v>0</v>
      </c>
      <c r="AV84" s="19">
        <f t="shared" si="829"/>
        <v>0</v>
      </c>
      <c r="AW84" s="19">
        <f t="shared" si="829"/>
        <v>0</v>
      </c>
      <c r="AX84" s="19">
        <f t="shared" si="829"/>
        <v>0</v>
      </c>
      <c r="AY84" s="19">
        <f t="shared" si="829"/>
        <v>0</v>
      </c>
      <c r="AZ84" s="19">
        <f t="shared" si="829"/>
        <v>0</v>
      </c>
      <c r="BA84" s="19">
        <f t="shared" si="829"/>
        <v>0</v>
      </c>
      <c r="BB84" s="19">
        <f t="shared" si="829"/>
        <v>0</v>
      </c>
      <c r="BC84" s="19">
        <f t="shared" si="829"/>
        <v>0</v>
      </c>
      <c r="BD84" s="19">
        <f t="shared" si="829"/>
        <v>0</v>
      </c>
      <c r="BE84" s="19">
        <f t="shared" si="829"/>
        <v>0</v>
      </c>
      <c r="BF84" s="19">
        <f t="shared" si="829"/>
        <v>0</v>
      </c>
      <c r="BG84" s="19">
        <f t="shared" si="829"/>
        <v>0</v>
      </c>
      <c r="BH84" s="19">
        <f t="shared" si="829"/>
        <v>0</v>
      </c>
      <c r="BI84" s="19">
        <f t="shared" si="829"/>
        <v>0</v>
      </c>
      <c r="BJ84" s="19">
        <f t="shared" si="829"/>
        <v>0</v>
      </c>
      <c r="BK84" s="19">
        <f t="shared" si="829"/>
        <v>0</v>
      </c>
      <c r="BL84" s="19">
        <f t="shared" si="829"/>
        <v>0</v>
      </c>
      <c r="BM84" s="19">
        <f t="shared" si="829"/>
        <v>0</v>
      </c>
      <c r="BN84" s="19">
        <f t="shared" si="829"/>
        <v>0</v>
      </c>
      <c r="BO84" s="19">
        <f t="shared" si="829"/>
        <v>0</v>
      </c>
      <c r="BP84" s="19">
        <f t="shared" si="829"/>
        <v>0</v>
      </c>
      <c r="BQ84" s="19">
        <f t="shared" si="829"/>
        <v>0</v>
      </c>
      <c r="BR84" s="19">
        <f t="shared" si="829"/>
        <v>0</v>
      </c>
      <c r="BS84" s="19">
        <f t="shared" si="829"/>
        <v>0</v>
      </c>
      <c r="BT84" s="19">
        <f t="shared" si="829"/>
        <v>0</v>
      </c>
      <c r="BU84" s="19">
        <f t="shared" si="829"/>
        <v>0</v>
      </c>
      <c r="BV84" s="19">
        <f t="shared" si="829"/>
        <v>0</v>
      </c>
      <c r="BW84" s="19">
        <f t="shared" si="829"/>
        <v>0</v>
      </c>
      <c r="BX84" s="19">
        <f t="shared" ref="BX84:CG84" si="830">IF($B84=BX$10-1,$C84,BW85)</f>
        <v>0</v>
      </c>
      <c r="BY84" s="19">
        <f t="shared" si="830"/>
        <v>0</v>
      </c>
      <c r="BZ84" s="19">
        <f t="shared" si="830"/>
        <v>0</v>
      </c>
      <c r="CA84" s="19">
        <f t="shared" si="830"/>
        <v>0</v>
      </c>
      <c r="CB84" s="19">
        <f t="shared" si="830"/>
        <v>0</v>
      </c>
      <c r="CC84" s="19">
        <f t="shared" si="830"/>
        <v>0</v>
      </c>
      <c r="CD84" s="19">
        <f t="shared" si="830"/>
        <v>0</v>
      </c>
      <c r="CE84" s="19">
        <f t="shared" si="830"/>
        <v>0</v>
      </c>
      <c r="CF84" s="19">
        <f t="shared" si="830"/>
        <v>0</v>
      </c>
      <c r="CG84" s="19">
        <f t="shared" si="830"/>
        <v>0</v>
      </c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</row>
    <row r="85" spans="1:115" ht="15" x14ac:dyDescent="0.2">
      <c r="B85" s="48"/>
      <c r="C85" s="48"/>
      <c r="D85" s="48"/>
      <c r="E85" s="48"/>
      <c r="F85" s="48"/>
      <c r="G85" s="48"/>
      <c r="H85" s="48"/>
      <c r="I85" s="48"/>
      <c r="J85" s="42">
        <f t="shared" ref="J85" si="831">MAX(0,+J84-J86)</f>
        <v>0</v>
      </c>
      <c r="K85" s="19">
        <f t="shared" ref="K85" si="832">MAX(0,+K84-K86)</f>
        <v>0</v>
      </c>
      <c r="L85" s="19">
        <f t="shared" ref="L85" si="833">MAX(0,+L84-L86)</f>
        <v>0</v>
      </c>
      <c r="M85" s="19">
        <f t="shared" ref="M85" si="834">MAX(0,+M84-M86)</f>
        <v>0</v>
      </c>
      <c r="N85" s="19">
        <f t="shared" ref="N85" si="835">MAX(0,+N84-N86)</f>
        <v>0</v>
      </c>
      <c r="O85" s="19">
        <f t="shared" ref="O85" si="836">MAX(0,+O84-O86)</f>
        <v>0</v>
      </c>
      <c r="P85" s="19">
        <f t="shared" ref="P85" si="837">MAX(0,+P84-P86)</f>
        <v>0</v>
      </c>
      <c r="Q85" s="19">
        <f t="shared" ref="Q85" si="838">MAX(0,+Q84-Q86)</f>
        <v>0</v>
      </c>
      <c r="R85" s="19">
        <f t="shared" ref="R85" si="839">MAX(0,+R84-R86)</f>
        <v>0</v>
      </c>
      <c r="S85" s="19">
        <f t="shared" ref="S85" si="840">MAX(0,+S84-S86)</f>
        <v>0</v>
      </c>
      <c r="T85" s="19">
        <f t="shared" ref="T85" si="841">MAX(0,+T84-T86)</f>
        <v>0</v>
      </c>
      <c r="U85" s="19">
        <f t="shared" ref="U85" si="842">MAX(0,+U84-U86)</f>
        <v>119.41366857822239</v>
      </c>
      <c r="V85" s="19">
        <f t="shared" ref="V85" si="843">MAX(0,+V84-V86)</f>
        <v>110.88412082263507</v>
      </c>
      <c r="W85" s="42">
        <f t="shared" ref="W85" si="844">MAX(0,+W84-W86)</f>
        <v>102.35457306704775</v>
      </c>
      <c r="X85" s="42">
        <f t="shared" ref="X85" si="845">MAX(0,+X84-X86)</f>
        <v>93.825025311460436</v>
      </c>
      <c r="Y85" s="42">
        <f t="shared" ref="Y85" si="846">MAX(0,+Y84-Y86)</f>
        <v>85.29547755587312</v>
      </c>
      <c r="Z85" s="42">
        <f t="shared" ref="Z85" si="847">MAX(0,+Z84-Z86)</f>
        <v>76.765929800285804</v>
      </c>
      <c r="AA85" s="42">
        <f t="shared" ref="AA85" si="848">MAX(0,+AA84-AA86)</f>
        <v>68.236382044698487</v>
      </c>
      <c r="AB85" s="42">
        <f t="shared" ref="AB85" si="849">MAX(0,+AB84-AB86)</f>
        <v>59.706834289111171</v>
      </c>
      <c r="AC85" s="42">
        <f t="shared" ref="AC85" si="850">MAX(0,+AC84-AC86)</f>
        <v>51.177286533523855</v>
      </c>
      <c r="AD85" s="42">
        <f t="shared" ref="AD85" si="851">MAX(0,+AD84-AD86)</f>
        <v>42.647738777936539</v>
      </c>
      <c r="AE85" s="42">
        <f t="shared" ref="AE85" si="852">MAX(0,+AE84-AE86)</f>
        <v>34.118191022349222</v>
      </c>
      <c r="AF85" s="42">
        <f t="shared" ref="AF85" si="853">MAX(0,+AF84-AF86)</f>
        <v>25.58864326676191</v>
      </c>
      <c r="AG85" s="42">
        <f t="shared" ref="AG85" si="854">MAX(0,+AG84-AG86)</f>
        <v>17.059095511174597</v>
      </c>
      <c r="AH85" s="42">
        <f t="shared" ref="AH85" si="855">MAX(0,+AH84-AH86)</f>
        <v>8.5295477555872843</v>
      </c>
      <c r="AI85" s="42">
        <f t="shared" ref="AI85" si="856">MAX(0,+AI84-AI86)</f>
        <v>0</v>
      </c>
      <c r="AJ85" s="42">
        <f t="shared" ref="AJ85" si="857">MAX(0,+AJ84-AJ86)</f>
        <v>0</v>
      </c>
      <c r="AK85" s="42">
        <f t="shared" ref="AK85" si="858">MAX(0,+AK84-AK86)</f>
        <v>0</v>
      </c>
      <c r="AL85" s="42">
        <f t="shared" ref="AL85" si="859">MAX(0,+AL84-AL86)</f>
        <v>0</v>
      </c>
      <c r="AM85" s="42">
        <f t="shared" ref="AM85" si="860">MAX(0,+AM84-AM86)</f>
        <v>0</v>
      </c>
      <c r="AN85" s="42">
        <f t="shared" ref="AN85" si="861">MAX(0,+AN84-AN86)</f>
        <v>0</v>
      </c>
      <c r="AO85" s="42">
        <f t="shared" ref="AO85" si="862">MAX(0,+AO84-AO86)</f>
        <v>0</v>
      </c>
      <c r="AP85" s="42">
        <f t="shared" ref="AP85" si="863">MAX(0,+AP84-AP86)</f>
        <v>0</v>
      </c>
      <c r="AQ85" s="42">
        <f t="shared" ref="AQ85" si="864">MAX(0,+AQ84-AQ86)</f>
        <v>0</v>
      </c>
      <c r="AR85" s="42">
        <f t="shared" ref="AR85" si="865">MAX(0,+AR84-AR86)</f>
        <v>0</v>
      </c>
      <c r="AS85" s="42">
        <f t="shared" ref="AS85" si="866">MAX(0,+AS84-AS86)</f>
        <v>0</v>
      </c>
      <c r="AT85" s="42">
        <f t="shared" ref="AT85" si="867">MAX(0,+AT84-AT86)</f>
        <v>0</v>
      </c>
      <c r="AU85" s="42">
        <f t="shared" ref="AU85" si="868">MAX(0,+AU84-AU86)</f>
        <v>0</v>
      </c>
      <c r="AV85" s="42">
        <f t="shared" ref="AV85" si="869">MAX(0,+AV84-AV86)</f>
        <v>0</v>
      </c>
      <c r="AW85" s="42">
        <f t="shared" ref="AW85" si="870">MAX(0,+AW84-AW86)</f>
        <v>0</v>
      </c>
      <c r="AX85" s="42">
        <f t="shared" ref="AX85" si="871">MAX(0,+AX84-AX86)</f>
        <v>0</v>
      </c>
      <c r="AY85" s="42">
        <f t="shared" ref="AY85" si="872">MAX(0,+AY84-AY86)</f>
        <v>0</v>
      </c>
      <c r="AZ85" s="42">
        <f t="shared" ref="AZ85" si="873">MAX(0,+AZ84-AZ86)</f>
        <v>0</v>
      </c>
      <c r="BA85" s="42">
        <f t="shared" ref="BA85" si="874">MAX(0,+BA84-BA86)</f>
        <v>0</v>
      </c>
      <c r="BB85" s="42">
        <f t="shared" ref="BB85" si="875">MAX(0,+BB84-BB86)</f>
        <v>0</v>
      </c>
      <c r="BC85" s="42">
        <f t="shared" ref="BC85" si="876">MAX(0,+BC84-BC86)</f>
        <v>0</v>
      </c>
      <c r="BD85" s="42">
        <f t="shared" ref="BD85" si="877">MAX(0,+BD84-BD86)</f>
        <v>0</v>
      </c>
      <c r="BE85" s="42">
        <f t="shared" ref="BE85" si="878">MAX(0,+BE84-BE86)</f>
        <v>0</v>
      </c>
      <c r="BF85" s="42">
        <f t="shared" ref="BF85" si="879">MAX(0,+BF84-BF86)</f>
        <v>0</v>
      </c>
      <c r="BG85" s="42">
        <f t="shared" ref="BG85" si="880">MAX(0,+BG84-BG86)</f>
        <v>0</v>
      </c>
      <c r="BH85" s="42">
        <f t="shared" ref="BH85" si="881">MAX(0,+BH84-BH86)</f>
        <v>0</v>
      </c>
      <c r="BI85" s="42">
        <f t="shared" ref="BI85" si="882">MAX(0,+BI84-BI86)</f>
        <v>0</v>
      </c>
      <c r="BJ85" s="42">
        <f t="shared" ref="BJ85" si="883">MAX(0,+BJ84-BJ86)</f>
        <v>0</v>
      </c>
      <c r="BK85" s="42">
        <f t="shared" ref="BK85" si="884">MAX(0,+BK84-BK86)</f>
        <v>0</v>
      </c>
      <c r="BL85" s="42">
        <f t="shared" ref="BL85" si="885">MAX(0,+BL84-BL86)</f>
        <v>0</v>
      </c>
      <c r="BM85" s="42">
        <f t="shared" ref="BM85" si="886">MAX(0,+BM84-BM86)</f>
        <v>0</v>
      </c>
      <c r="BN85" s="42">
        <f t="shared" ref="BN85" si="887">MAX(0,+BN84-BN86)</f>
        <v>0</v>
      </c>
      <c r="BO85" s="42">
        <f t="shared" ref="BO85" si="888">MAX(0,+BO84-BO86)</f>
        <v>0</v>
      </c>
      <c r="BP85" s="42">
        <f t="shared" ref="BP85" si="889">MAX(0,+BP84-BP86)</f>
        <v>0</v>
      </c>
      <c r="BQ85" s="42">
        <f t="shared" ref="BQ85" si="890">MAX(0,+BQ84-BQ86)</f>
        <v>0</v>
      </c>
      <c r="BR85" s="42">
        <f t="shared" ref="BR85" si="891">MAX(0,+BR84-BR86)</f>
        <v>0</v>
      </c>
      <c r="BS85" s="42">
        <f t="shared" ref="BS85" si="892">MAX(0,+BS84-BS86)</f>
        <v>0</v>
      </c>
      <c r="BT85" s="42">
        <f t="shared" ref="BT85" si="893">MAX(0,+BT84-BT86)</f>
        <v>0</v>
      </c>
      <c r="BU85" s="42">
        <f t="shared" ref="BU85" si="894">MAX(0,+BU84-BU86)</f>
        <v>0</v>
      </c>
      <c r="BV85" s="42">
        <f t="shared" ref="BV85" si="895">MAX(0,+BV84-BV86)</f>
        <v>0</v>
      </c>
      <c r="BW85" s="42">
        <f t="shared" ref="BW85" si="896">MAX(0,+BW84-BW86)</f>
        <v>0</v>
      </c>
      <c r="BX85" s="42">
        <f t="shared" ref="BX85" si="897">MAX(0,+BX84-BX86)</f>
        <v>0</v>
      </c>
      <c r="BY85" s="42">
        <f t="shared" ref="BY85" si="898">MAX(0,+BY84-BY86)</f>
        <v>0</v>
      </c>
      <c r="BZ85" s="42">
        <f t="shared" ref="BZ85" si="899">MAX(0,+BZ84-BZ86)</f>
        <v>0</v>
      </c>
      <c r="CA85" s="42">
        <f t="shared" ref="CA85" si="900">MAX(0,+CA84-CA86)</f>
        <v>0</v>
      </c>
      <c r="CB85" s="42">
        <f t="shared" ref="CB85" si="901">MAX(0,+CB84-CB86)</f>
        <v>0</v>
      </c>
      <c r="CC85" s="42">
        <f t="shared" ref="CC85" si="902">MAX(0,+CC84-CC86)</f>
        <v>0</v>
      </c>
      <c r="CD85" s="42">
        <f t="shared" ref="CD85" si="903">MAX(0,+CD84-CD86)</f>
        <v>0</v>
      </c>
      <c r="CE85" s="42">
        <f t="shared" ref="CE85" si="904">MAX(0,+CE84-CE86)</f>
        <v>0</v>
      </c>
      <c r="CF85" s="42">
        <f t="shared" ref="CF85" si="905">MAX(0,+CF84-CF86)</f>
        <v>0</v>
      </c>
      <c r="CG85" s="42">
        <f t="shared" ref="CG85" si="906">MAX(0,+CG84-CG86)</f>
        <v>0</v>
      </c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</row>
    <row r="86" spans="1:115" ht="15" x14ac:dyDescent="0.2">
      <c r="A86" s="17"/>
      <c r="B86" s="48"/>
      <c r="C86" s="48"/>
      <c r="D86" s="48"/>
      <c r="E86" s="48"/>
      <c r="F86" s="48"/>
      <c r="G86" s="48"/>
      <c r="H86" s="48"/>
      <c r="I86" s="48"/>
      <c r="J86" s="42">
        <f>IF(J84&gt;0.5,IF($B84=J$10,$C84/$D84,I86),0)</f>
        <v>0</v>
      </c>
      <c r="K86" s="19">
        <f>IF(K84&gt;0.5,IF($B84=K$10-1,$C84/$D84,J86),0)</f>
        <v>0</v>
      </c>
      <c r="L86" s="19">
        <f t="shared" ref="L86:BW86" si="907">IF(L84&gt;0.5,IF($B84=L$10-1,$C84/$D84,K86),0)</f>
        <v>0</v>
      </c>
      <c r="M86" s="19">
        <f t="shared" si="907"/>
        <v>0</v>
      </c>
      <c r="N86" s="19">
        <f t="shared" si="907"/>
        <v>0</v>
      </c>
      <c r="O86" s="19">
        <f t="shared" si="907"/>
        <v>0</v>
      </c>
      <c r="P86" s="19">
        <f t="shared" si="907"/>
        <v>0</v>
      </c>
      <c r="Q86" s="19">
        <f t="shared" si="907"/>
        <v>0</v>
      </c>
      <c r="R86" s="19">
        <f t="shared" si="907"/>
        <v>0</v>
      </c>
      <c r="S86" s="19">
        <f t="shared" si="907"/>
        <v>0</v>
      </c>
      <c r="T86" s="19">
        <f t="shared" si="907"/>
        <v>0</v>
      </c>
      <c r="U86" s="19">
        <f t="shared" si="907"/>
        <v>8.5295477555873127</v>
      </c>
      <c r="V86" s="19">
        <f t="shared" si="907"/>
        <v>8.5295477555873127</v>
      </c>
      <c r="W86" s="19">
        <f t="shared" si="907"/>
        <v>8.5295477555873127</v>
      </c>
      <c r="X86" s="19">
        <f t="shared" si="907"/>
        <v>8.5295477555873127</v>
      </c>
      <c r="Y86" s="19">
        <f t="shared" si="907"/>
        <v>8.5295477555873127</v>
      </c>
      <c r="Z86" s="19">
        <f t="shared" si="907"/>
        <v>8.5295477555873127</v>
      </c>
      <c r="AA86" s="19">
        <f t="shared" si="907"/>
        <v>8.5295477555873127</v>
      </c>
      <c r="AB86" s="19">
        <f t="shared" si="907"/>
        <v>8.5295477555873127</v>
      </c>
      <c r="AC86" s="19">
        <f t="shared" si="907"/>
        <v>8.5295477555873127</v>
      </c>
      <c r="AD86" s="19">
        <f t="shared" si="907"/>
        <v>8.5295477555873127</v>
      </c>
      <c r="AE86" s="19">
        <f t="shared" si="907"/>
        <v>8.5295477555873127</v>
      </c>
      <c r="AF86" s="19">
        <f t="shared" si="907"/>
        <v>8.5295477555873127</v>
      </c>
      <c r="AG86" s="19">
        <f t="shared" si="907"/>
        <v>8.5295477555873127</v>
      </c>
      <c r="AH86" s="19">
        <f t="shared" si="907"/>
        <v>8.5295477555873127</v>
      </c>
      <c r="AI86" s="19">
        <f t="shared" si="907"/>
        <v>8.5295477555873127</v>
      </c>
      <c r="AJ86" s="19">
        <f t="shared" si="907"/>
        <v>0</v>
      </c>
      <c r="AK86" s="19">
        <f t="shared" si="907"/>
        <v>0</v>
      </c>
      <c r="AL86" s="19">
        <f t="shared" si="907"/>
        <v>0</v>
      </c>
      <c r="AM86" s="19">
        <f t="shared" si="907"/>
        <v>0</v>
      </c>
      <c r="AN86" s="19">
        <f t="shared" si="907"/>
        <v>0</v>
      </c>
      <c r="AO86" s="19">
        <f t="shared" si="907"/>
        <v>0</v>
      </c>
      <c r="AP86" s="19">
        <f t="shared" si="907"/>
        <v>0</v>
      </c>
      <c r="AQ86" s="19">
        <f t="shared" si="907"/>
        <v>0</v>
      </c>
      <c r="AR86" s="19">
        <f t="shared" si="907"/>
        <v>0</v>
      </c>
      <c r="AS86" s="19">
        <f t="shared" si="907"/>
        <v>0</v>
      </c>
      <c r="AT86" s="19">
        <f t="shared" si="907"/>
        <v>0</v>
      </c>
      <c r="AU86" s="19">
        <f t="shared" si="907"/>
        <v>0</v>
      </c>
      <c r="AV86" s="19">
        <f t="shared" si="907"/>
        <v>0</v>
      </c>
      <c r="AW86" s="19">
        <f t="shared" si="907"/>
        <v>0</v>
      </c>
      <c r="AX86" s="19">
        <f t="shared" si="907"/>
        <v>0</v>
      </c>
      <c r="AY86" s="19">
        <f t="shared" si="907"/>
        <v>0</v>
      </c>
      <c r="AZ86" s="19">
        <f t="shared" si="907"/>
        <v>0</v>
      </c>
      <c r="BA86" s="19">
        <f t="shared" si="907"/>
        <v>0</v>
      </c>
      <c r="BB86" s="19">
        <f t="shared" si="907"/>
        <v>0</v>
      </c>
      <c r="BC86" s="19">
        <f t="shared" si="907"/>
        <v>0</v>
      </c>
      <c r="BD86" s="19">
        <f t="shared" si="907"/>
        <v>0</v>
      </c>
      <c r="BE86" s="19">
        <f t="shared" si="907"/>
        <v>0</v>
      </c>
      <c r="BF86" s="19">
        <f t="shared" si="907"/>
        <v>0</v>
      </c>
      <c r="BG86" s="19">
        <f t="shared" si="907"/>
        <v>0</v>
      </c>
      <c r="BH86" s="19">
        <f t="shared" si="907"/>
        <v>0</v>
      </c>
      <c r="BI86" s="19">
        <f t="shared" si="907"/>
        <v>0</v>
      </c>
      <c r="BJ86" s="19">
        <f t="shared" si="907"/>
        <v>0</v>
      </c>
      <c r="BK86" s="19">
        <f t="shared" si="907"/>
        <v>0</v>
      </c>
      <c r="BL86" s="19">
        <f t="shared" si="907"/>
        <v>0</v>
      </c>
      <c r="BM86" s="19">
        <f t="shared" si="907"/>
        <v>0</v>
      </c>
      <c r="BN86" s="19">
        <f t="shared" si="907"/>
        <v>0</v>
      </c>
      <c r="BO86" s="19">
        <f t="shared" si="907"/>
        <v>0</v>
      </c>
      <c r="BP86" s="19">
        <f t="shared" si="907"/>
        <v>0</v>
      </c>
      <c r="BQ86" s="19">
        <f t="shared" si="907"/>
        <v>0</v>
      </c>
      <c r="BR86" s="19">
        <f t="shared" si="907"/>
        <v>0</v>
      </c>
      <c r="BS86" s="19">
        <f t="shared" si="907"/>
        <v>0</v>
      </c>
      <c r="BT86" s="19">
        <f t="shared" si="907"/>
        <v>0</v>
      </c>
      <c r="BU86" s="19">
        <f t="shared" si="907"/>
        <v>0</v>
      </c>
      <c r="BV86" s="19">
        <f t="shared" si="907"/>
        <v>0</v>
      </c>
      <c r="BW86" s="19">
        <f t="shared" si="907"/>
        <v>0</v>
      </c>
      <c r="BX86" s="19">
        <f t="shared" ref="BX86:CG86" si="908">IF(BX84&gt;0.5,IF($B84=BX$10-1,$C84/$D84,BW86),0)</f>
        <v>0</v>
      </c>
      <c r="BY86" s="19">
        <f t="shared" si="908"/>
        <v>0</v>
      </c>
      <c r="BZ86" s="19">
        <f t="shared" si="908"/>
        <v>0</v>
      </c>
      <c r="CA86" s="19">
        <f t="shared" si="908"/>
        <v>0</v>
      </c>
      <c r="CB86" s="19">
        <f t="shared" si="908"/>
        <v>0</v>
      </c>
      <c r="CC86" s="19">
        <f t="shared" si="908"/>
        <v>0</v>
      </c>
      <c r="CD86" s="19">
        <f t="shared" si="908"/>
        <v>0</v>
      </c>
      <c r="CE86" s="19">
        <f t="shared" si="908"/>
        <v>0</v>
      </c>
      <c r="CF86" s="19">
        <f t="shared" si="908"/>
        <v>0</v>
      </c>
      <c r="CG86" s="19">
        <f t="shared" si="908"/>
        <v>0</v>
      </c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</row>
    <row r="87" spans="1:115" ht="15" x14ac:dyDescent="0.2">
      <c r="A87" s="17" t="s">
        <v>134</v>
      </c>
      <c r="B87" s="104">
        <f>B84+1</f>
        <v>2030</v>
      </c>
      <c r="C87" s="82">
        <f>HLOOKUP(B87,$J$10:$CG$23,14)</f>
        <v>141.56114910907129</v>
      </c>
      <c r="D87" s="52">
        <f>$D$52</f>
        <v>15</v>
      </c>
      <c r="E87" s="48"/>
      <c r="F87" s="48"/>
      <c r="G87" s="48"/>
      <c r="H87" s="48"/>
      <c r="I87" s="48"/>
      <c r="J87" s="42">
        <f>IF($B87=J$10,$C87,I88)</f>
        <v>0</v>
      </c>
      <c r="K87" s="19">
        <f>IF($B87=K$10-1,$C87,J88)</f>
        <v>0</v>
      </c>
      <c r="L87" s="19">
        <f t="shared" ref="L87:BW87" si="909">IF($B87=L$10-1,$C87,K88)</f>
        <v>0</v>
      </c>
      <c r="M87" s="19">
        <f t="shared" si="909"/>
        <v>0</v>
      </c>
      <c r="N87" s="19">
        <f t="shared" si="909"/>
        <v>0</v>
      </c>
      <c r="O87" s="19">
        <f t="shared" si="909"/>
        <v>0</v>
      </c>
      <c r="P87" s="19">
        <f t="shared" si="909"/>
        <v>0</v>
      </c>
      <c r="Q87" s="19">
        <f t="shared" si="909"/>
        <v>0</v>
      </c>
      <c r="R87" s="19">
        <f t="shared" si="909"/>
        <v>0</v>
      </c>
      <c r="S87" s="19">
        <f t="shared" si="909"/>
        <v>0</v>
      </c>
      <c r="T87" s="19">
        <f t="shared" si="909"/>
        <v>0</v>
      </c>
      <c r="U87" s="19">
        <f t="shared" si="909"/>
        <v>0</v>
      </c>
      <c r="V87" s="19">
        <f t="shared" si="909"/>
        <v>141.56114910907129</v>
      </c>
      <c r="W87" s="19">
        <f t="shared" si="909"/>
        <v>132.12373916846653</v>
      </c>
      <c r="X87" s="19">
        <f t="shared" si="909"/>
        <v>122.68632922786178</v>
      </c>
      <c r="Y87" s="19">
        <f t="shared" si="909"/>
        <v>113.24891928725702</v>
      </c>
      <c r="Z87" s="19">
        <f t="shared" si="909"/>
        <v>103.81150934665227</v>
      </c>
      <c r="AA87" s="19">
        <f t="shared" si="909"/>
        <v>94.37409940604752</v>
      </c>
      <c r="AB87" s="19">
        <f t="shared" si="909"/>
        <v>84.936689465442768</v>
      </c>
      <c r="AC87" s="19">
        <f t="shared" si="909"/>
        <v>75.499279524838016</v>
      </c>
      <c r="AD87" s="19">
        <f t="shared" si="909"/>
        <v>66.061869584233264</v>
      </c>
      <c r="AE87" s="19">
        <f t="shared" si="909"/>
        <v>56.624459643628512</v>
      </c>
      <c r="AF87" s="19">
        <f t="shared" si="909"/>
        <v>47.18704970302376</v>
      </c>
      <c r="AG87" s="19">
        <f t="shared" si="909"/>
        <v>37.749639762419008</v>
      </c>
      <c r="AH87" s="19">
        <f t="shared" si="909"/>
        <v>28.312229821814256</v>
      </c>
      <c r="AI87" s="19">
        <f t="shared" si="909"/>
        <v>18.874819881209504</v>
      </c>
      <c r="AJ87" s="19">
        <f t="shared" si="909"/>
        <v>9.4374099406047502</v>
      </c>
      <c r="AK87" s="19">
        <f t="shared" si="909"/>
        <v>0</v>
      </c>
      <c r="AL87" s="19">
        <f t="shared" si="909"/>
        <v>0</v>
      </c>
      <c r="AM87" s="19">
        <f t="shared" si="909"/>
        <v>0</v>
      </c>
      <c r="AN87" s="19">
        <f t="shared" si="909"/>
        <v>0</v>
      </c>
      <c r="AO87" s="19">
        <f t="shared" si="909"/>
        <v>0</v>
      </c>
      <c r="AP87" s="19">
        <f t="shared" si="909"/>
        <v>0</v>
      </c>
      <c r="AQ87" s="19">
        <f t="shared" si="909"/>
        <v>0</v>
      </c>
      <c r="AR87" s="19">
        <f t="shared" si="909"/>
        <v>0</v>
      </c>
      <c r="AS87" s="19">
        <f t="shared" si="909"/>
        <v>0</v>
      </c>
      <c r="AT87" s="19">
        <f t="shared" si="909"/>
        <v>0</v>
      </c>
      <c r="AU87" s="19">
        <f t="shared" si="909"/>
        <v>0</v>
      </c>
      <c r="AV87" s="19">
        <f t="shared" si="909"/>
        <v>0</v>
      </c>
      <c r="AW87" s="19">
        <f t="shared" si="909"/>
        <v>0</v>
      </c>
      <c r="AX87" s="19">
        <f t="shared" si="909"/>
        <v>0</v>
      </c>
      <c r="AY87" s="19">
        <f t="shared" si="909"/>
        <v>0</v>
      </c>
      <c r="AZ87" s="19">
        <f t="shared" si="909"/>
        <v>0</v>
      </c>
      <c r="BA87" s="19">
        <f t="shared" si="909"/>
        <v>0</v>
      </c>
      <c r="BB87" s="19">
        <f t="shared" si="909"/>
        <v>0</v>
      </c>
      <c r="BC87" s="19">
        <f t="shared" si="909"/>
        <v>0</v>
      </c>
      <c r="BD87" s="19">
        <f t="shared" si="909"/>
        <v>0</v>
      </c>
      <c r="BE87" s="19">
        <f t="shared" si="909"/>
        <v>0</v>
      </c>
      <c r="BF87" s="19">
        <f t="shared" si="909"/>
        <v>0</v>
      </c>
      <c r="BG87" s="19">
        <f t="shared" si="909"/>
        <v>0</v>
      </c>
      <c r="BH87" s="19">
        <f t="shared" si="909"/>
        <v>0</v>
      </c>
      <c r="BI87" s="19">
        <f t="shared" si="909"/>
        <v>0</v>
      </c>
      <c r="BJ87" s="19">
        <f t="shared" si="909"/>
        <v>0</v>
      </c>
      <c r="BK87" s="19">
        <f t="shared" si="909"/>
        <v>0</v>
      </c>
      <c r="BL87" s="19">
        <f t="shared" si="909"/>
        <v>0</v>
      </c>
      <c r="BM87" s="19">
        <f t="shared" si="909"/>
        <v>0</v>
      </c>
      <c r="BN87" s="19">
        <f t="shared" si="909"/>
        <v>0</v>
      </c>
      <c r="BO87" s="19">
        <f t="shared" si="909"/>
        <v>0</v>
      </c>
      <c r="BP87" s="19">
        <f t="shared" si="909"/>
        <v>0</v>
      </c>
      <c r="BQ87" s="19">
        <f t="shared" si="909"/>
        <v>0</v>
      </c>
      <c r="BR87" s="19">
        <f t="shared" si="909"/>
        <v>0</v>
      </c>
      <c r="BS87" s="19">
        <f t="shared" si="909"/>
        <v>0</v>
      </c>
      <c r="BT87" s="19">
        <f t="shared" si="909"/>
        <v>0</v>
      </c>
      <c r="BU87" s="19">
        <f t="shared" si="909"/>
        <v>0</v>
      </c>
      <c r="BV87" s="19">
        <f t="shared" si="909"/>
        <v>0</v>
      </c>
      <c r="BW87" s="19">
        <f t="shared" si="909"/>
        <v>0</v>
      </c>
      <c r="BX87" s="19">
        <f t="shared" ref="BX87:CG87" si="910">IF($B87=BX$10-1,$C87,BW88)</f>
        <v>0</v>
      </c>
      <c r="BY87" s="19">
        <f t="shared" si="910"/>
        <v>0</v>
      </c>
      <c r="BZ87" s="19">
        <f t="shared" si="910"/>
        <v>0</v>
      </c>
      <c r="CA87" s="19">
        <f t="shared" si="910"/>
        <v>0</v>
      </c>
      <c r="CB87" s="19">
        <f t="shared" si="910"/>
        <v>0</v>
      </c>
      <c r="CC87" s="19">
        <f t="shared" si="910"/>
        <v>0</v>
      </c>
      <c r="CD87" s="19">
        <f t="shared" si="910"/>
        <v>0</v>
      </c>
      <c r="CE87" s="19">
        <f t="shared" si="910"/>
        <v>0</v>
      </c>
      <c r="CF87" s="19">
        <f t="shared" si="910"/>
        <v>0</v>
      </c>
      <c r="CG87" s="19">
        <f t="shared" si="910"/>
        <v>0</v>
      </c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</row>
    <row r="88" spans="1:115" ht="15" x14ac:dyDescent="0.2">
      <c r="A88" s="17"/>
      <c r="B88" s="48"/>
      <c r="C88" s="48"/>
      <c r="D88" s="48"/>
      <c r="E88" s="48"/>
      <c r="F88" s="48"/>
      <c r="G88" s="48"/>
      <c r="H88" s="48"/>
      <c r="I88" s="48"/>
      <c r="J88" s="42">
        <f t="shared" ref="J88" si="911">MAX(0,+J87-J89)</f>
        <v>0</v>
      </c>
      <c r="K88" s="19">
        <f t="shared" ref="K88" si="912">MAX(0,+K87-K89)</f>
        <v>0</v>
      </c>
      <c r="L88" s="19">
        <f t="shared" ref="L88" si="913">MAX(0,+L87-L89)</f>
        <v>0</v>
      </c>
      <c r="M88" s="19">
        <f t="shared" ref="M88" si="914">MAX(0,+M87-M89)</f>
        <v>0</v>
      </c>
      <c r="N88" s="19">
        <f t="shared" ref="N88" si="915">MAX(0,+N87-N89)</f>
        <v>0</v>
      </c>
      <c r="O88" s="19">
        <f t="shared" ref="O88" si="916">MAX(0,+O87-O89)</f>
        <v>0</v>
      </c>
      <c r="P88" s="19">
        <f t="shared" ref="P88" si="917">MAX(0,+P87-P89)</f>
        <v>0</v>
      </c>
      <c r="Q88" s="19">
        <f t="shared" ref="Q88" si="918">MAX(0,+Q87-Q89)</f>
        <v>0</v>
      </c>
      <c r="R88" s="19">
        <f t="shared" ref="R88" si="919">MAX(0,+R87-R89)</f>
        <v>0</v>
      </c>
      <c r="S88" s="19">
        <f t="shared" ref="S88" si="920">MAX(0,+S87-S89)</f>
        <v>0</v>
      </c>
      <c r="T88" s="19">
        <f t="shared" ref="T88" si="921">MAX(0,+T87-T89)</f>
        <v>0</v>
      </c>
      <c r="U88" s="19">
        <f t="shared" ref="U88" si="922">MAX(0,+U87-U89)</f>
        <v>0</v>
      </c>
      <c r="V88" s="19">
        <f t="shared" ref="V88" si="923">MAX(0,+V87-V89)</f>
        <v>132.12373916846653</v>
      </c>
      <c r="W88" s="42">
        <f t="shared" ref="W88" si="924">MAX(0,+W87-W89)</f>
        <v>122.68632922786178</v>
      </c>
      <c r="X88" s="42">
        <f t="shared" ref="X88" si="925">MAX(0,+X87-X89)</f>
        <v>113.24891928725702</v>
      </c>
      <c r="Y88" s="42">
        <f t="shared" ref="Y88" si="926">MAX(0,+Y87-Y89)</f>
        <v>103.81150934665227</v>
      </c>
      <c r="Z88" s="42">
        <f t="shared" ref="Z88" si="927">MAX(0,+Z87-Z89)</f>
        <v>94.37409940604752</v>
      </c>
      <c r="AA88" s="42">
        <f t="shared" ref="AA88" si="928">MAX(0,+AA87-AA89)</f>
        <v>84.936689465442768</v>
      </c>
      <c r="AB88" s="42">
        <f t="shared" ref="AB88" si="929">MAX(0,+AB87-AB89)</f>
        <v>75.499279524838016</v>
      </c>
      <c r="AC88" s="42">
        <f t="shared" ref="AC88" si="930">MAX(0,+AC87-AC89)</f>
        <v>66.061869584233264</v>
      </c>
      <c r="AD88" s="42">
        <f t="shared" ref="AD88" si="931">MAX(0,+AD87-AD89)</f>
        <v>56.624459643628512</v>
      </c>
      <c r="AE88" s="42">
        <f t="shared" ref="AE88" si="932">MAX(0,+AE87-AE89)</f>
        <v>47.18704970302376</v>
      </c>
      <c r="AF88" s="42">
        <f t="shared" ref="AF88" si="933">MAX(0,+AF87-AF89)</f>
        <v>37.749639762419008</v>
      </c>
      <c r="AG88" s="42">
        <f t="shared" ref="AG88" si="934">MAX(0,+AG87-AG89)</f>
        <v>28.312229821814256</v>
      </c>
      <c r="AH88" s="42">
        <f t="shared" ref="AH88" si="935">MAX(0,+AH87-AH89)</f>
        <v>18.874819881209504</v>
      </c>
      <c r="AI88" s="42">
        <f t="shared" ref="AI88" si="936">MAX(0,+AI87-AI89)</f>
        <v>9.4374099406047502</v>
      </c>
      <c r="AJ88" s="42">
        <f t="shared" ref="AJ88" si="937">MAX(0,+AJ87-AJ89)</f>
        <v>0</v>
      </c>
      <c r="AK88" s="42">
        <f t="shared" ref="AK88" si="938">MAX(0,+AK87-AK89)</f>
        <v>0</v>
      </c>
      <c r="AL88" s="42">
        <f t="shared" ref="AL88" si="939">MAX(0,+AL87-AL89)</f>
        <v>0</v>
      </c>
      <c r="AM88" s="42">
        <f t="shared" ref="AM88" si="940">MAX(0,+AM87-AM89)</f>
        <v>0</v>
      </c>
      <c r="AN88" s="42">
        <f t="shared" ref="AN88" si="941">MAX(0,+AN87-AN89)</f>
        <v>0</v>
      </c>
      <c r="AO88" s="42">
        <f t="shared" ref="AO88" si="942">MAX(0,+AO87-AO89)</f>
        <v>0</v>
      </c>
      <c r="AP88" s="42">
        <f t="shared" ref="AP88" si="943">MAX(0,+AP87-AP89)</f>
        <v>0</v>
      </c>
      <c r="AQ88" s="42">
        <f t="shared" ref="AQ88" si="944">MAX(0,+AQ87-AQ89)</f>
        <v>0</v>
      </c>
      <c r="AR88" s="42">
        <f t="shared" ref="AR88" si="945">MAX(0,+AR87-AR89)</f>
        <v>0</v>
      </c>
      <c r="AS88" s="42">
        <f t="shared" ref="AS88" si="946">MAX(0,+AS87-AS89)</f>
        <v>0</v>
      </c>
      <c r="AT88" s="42">
        <f t="shared" ref="AT88" si="947">MAX(0,+AT87-AT89)</f>
        <v>0</v>
      </c>
      <c r="AU88" s="42">
        <f t="shared" ref="AU88" si="948">MAX(0,+AU87-AU89)</f>
        <v>0</v>
      </c>
      <c r="AV88" s="42">
        <f t="shared" ref="AV88" si="949">MAX(0,+AV87-AV89)</f>
        <v>0</v>
      </c>
      <c r="AW88" s="42">
        <f t="shared" ref="AW88" si="950">MAX(0,+AW87-AW89)</f>
        <v>0</v>
      </c>
      <c r="AX88" s="42">
        <f t="shared" ref="AX88" si="951">MAX(0,+AX87-AX89)</f>
        <v>0</v>
      </c>
      <c r="AY88" s="42">
        <f t="shared" ref="AY88" si="952">MAX(0,+AY87-AY89)</f>
        <v>0</v>
      </c>
      <c r="AZ88" s="42">
        <f t="shared" ref="AZ88" si="953">MAX(0,+AZ87-AZ89)</f>
        <v>0</v>
      </c>
      <c r="BA88" s="42">
        <f t="shared" ref="BA88" si="954">MAX(0,+BA87-BA89)</f>
        <v>0</v>
      </c>
      <c r="BB88" s="42">
        <f t="shared" ref="BB88" si="955">MAX(0,+BB87-BB89)</f>
        <v>0</v>
      </c>
      <c r="BC88" s="42">
        <f t="shared" ref="BC88" si="956">MAX(0,+BC87-BC89)</f>
        <v>0</v>
      </c>
      <c r="BD88" s="42">
        <f t="shared" ref="BD88" si="957">MAX(0,+BD87-BD89)</f>
        <v>0</v>
      </c>
      <c r="BE88" s="42">
        <f t="shared" ref="BE88" si="958">MAX(0,+BE87-BE89)</f>
        <v>0</v>
      </c>
      <c r="BF88" s="42">
        <f t="shared" ref="BF88" si="959">MAX(0,+BF87-BF89)</f>
        <v>0</v>
      </c>
      <c r="BG88" s="42">
        <f t="shared" ref="BG88" si="960">MAX(0,+BG87-BG89)</f>
        <v>0</v>
      </c>
      <c r="BH88" s="42">
        <f t="shared" ref="BH88" si="961">MAX(0,+BH87-BH89)</f>
        <v>0</v>
      </c>
      <c r="BI88" s="42">
        <f t="shared" ref="BI88" si="962">MAX(0,+BI87-BI89)</f>
        <v>0</v>
      </c>
      <c r="BJ88" s="42">
        <f t="shared" ref="BJ88" si="963">MAX(0,+BJ87-BJ89)</f>
        <v>0</v>
      </c>
      <c r="BK88" s="42">
        <f t="shared" ref="BK88" si="964">MAX(0,+BK87-BK89)</f>
        <v>0</v>
      </c>
      <c r="BL88" s="42">
        <f t="shared" ref="BL88" si="965">MAX(0,+BL87-BL89)</f>
        <v>0</v>
      </c>
      <c r="BM88" s="42">
        <f t="shared" ref="BM88" si="966">MAX(0,+BM87-BM89)</f>
        <v>0</v>
      </c>
      <c r="BN88" s="42">
        <f t="shared" ref="BN88" si="967">MAX(0,+BN87-BN89)</f>
        <v>0</v>
      </c>
      <c r="BO88" s="42">
        <f t="shared" ref="BO88" si="968">MAX(0,+BO87-BO89)</f>
        <v>0</v>
      </c>
      <c r="BP88" s="42">
        <f t="shared" ref="BP88" si="969">MAX(0,+BP87-BP89)</f>
        <v>0</v>
      </c>
      <c r="BQ88" s="42">
        <f t="shared" ref="BQ88" si="970">MAX(0,+BQ87-BQ89)</f>
        <v>0</v>
      </c>
      <c r="BR88" s="42">
        <f t="shared" ref="BR88" si="971">MAX(0,+BR87-BR89)</f>
        <v>0</v>
      </c>
      <c r="BS88" s="42">
        <f t="shared" ref="BS88" si="972">MAX(0,+BS87-BS89)</f>
        <v>0</v>
      </c>
      <c r="BT88" s="42">
        <f t="shared" ref="BT88" si="973">MAX(0,+BT87-BT89)</f>
        <v>0</v>
      </c>
      <c r="BU88" s="42">
        <f t="shared" ref="BU88" si="974">MAX(0,+BU87-BU89)</f>
        <v>0</v>
      </c>
      <c r="BV88" s="42">
        <f t="shared" ref="BV88" si="975">MAX(0,+BV87-BV89)</f>
        <v>0</v>
      </c>
      <c r="BW88" s="42">
        <f t="shared" ref="BW88" si="976">MAX(0,+BW87-BW89)</f>
        <v>0</v>
      </c>
      <c r="BX88" s="42">
        <f t="shared" ref="BX88" si="977">MAX(0,+BX87-BX89)</f>
        <v>0</v>
      </c>
      <c r="BY88" s="42">
        <f t="shared" ref="BY88" si="978">MAX(0,+BY87-BY89)</f>
        <v>0</v>
      </c>
      <c r="BZ88" s="42">
        <f t="shared" ref="BZ88" si="979">MAX(0,+BZ87-BZ89)</f>
        <v>0</v>
      </c>
      <c r="CA88" s="42">
        <f t="shared" ref="CA88" si="980">MAX(0,+CA87-CA89)</f>
        <v>0</v>
      </c>
      <c r="CB88" s="42">
        <f t="shared" ref="CB88" si="981">MAX(0,+CB87-CB89)</f>
        <v>0</v>
      </c>
      <c r="CC88" s="42">
        <f t="shared" ref="CC88" si="982">MAX(0,+CC87-CC89)</f>
        <v>0</v>
      </c>
      <c r="CD88" s="42">
        <f t="shared" ref="CD88" si="983">MAX(0,+CD87-CD89)</f>
        <v>0</v>
      </c>
      <c r="CE88" s="42">
        <f t="shared" ref="CE88" si="984">MAX(0,+CE87-CE89)</f>
        <v>0</v>
      </c>
      <c r="CF88" s="42">
        <f t="shared" ref="CF88" si="985">MAX(0,+CF87-CF89)</f>
        <v>0</v>
      </c>
      <c r="CG88" s="42">
        <f t="shared" ref="CG88" si="986">MAX(0,+CG87-CG89)</f>
        <v>0</v>
      </c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</row>
    <row r="89" spans="1:115" ht="15" x14ac:dyDescent="0.2">
      <c r="A89" s="17"/>
      <c r="B89" s="48"/>
      <c r="C89" s="48"/>
      <c r="D89" s="48"/>
      <c r="E89" s="48"/>
      <c r="F89" s="48"/>
      <c r="G89" s="48"/>
      <c r="H89" s="48"/>
      <c r="I89" s="48"/>
      <c r="J89" s="42">
        <f>IF(J87&gt;0.5,IF($B87=J$10,$C87/$D87,I89),0)</f>
        <v>0</v>
      </c>
      <c r="K89" s="19">
        <f>IF(K87&gt;0.5,IF($B87=K$10-1,$C87/$D87,J89),0)</f>
        <v>0</v>
      </c>
      <c r="L89" s="19">
        <f t="shared" ref="L89:BW89" si="987">IF(L87&gt;0.5,IF($B87=L$10-1,$C87/$D87,K89),0)</f>
        <v>0</v>
      </c>
      <c r="M89" s="19">
        <f t="shared" si="987"/>
        <v>0</v>
      </c>
      <c r="N89" s="19">
        <f t="shared" si="987"/>
        <v>0</v>
      </c>
      <c r="O89" s="19">
        <f t="shared" si="987"/>
        <v>0</v>
      </c>
      <c r="P89" s="19">
        <f t="shared" si="987"/>
        <v>0</v>
      </c>
      <c r="Q89" s="19">
        <f t="shared" si="987"/>
        <v>0</v>
      </c>
      <c r="R89" s="19">
        <f t="shared" si="987"/>
        <v>0</v>
      </c>
      <c r="S89" s="19">
        <f t="shared" si="987"/>
        <v>0</v>
      </c>
      <c r="T89" s="19">
        <f t="shared" si="987"/>
        <v>0</v>
      </c>
      <c r="U89" s="19">
        <f t="shared" si="987"/>
        <v>0</v>
      </c>
      <c r="V89" s="19">
        <f t="shared" si="987"/>
        <v>9.4374099406047538</v>
      </c>
      <c r="W89" s="19">
        <f t="shared" si="987"/>
        <v>9.4374099406047538</v>
      </c>
      <c r="X89" s="19">
        <f t="shared" si="987"/>
        <v>9.4374099406047538</v>
      </c>
      <c r="Y89" s="19">
        <f t="shared" si="987"/>
        <v>9.4374099406047538</v>
      </c>
      <c r="Z89" s="19">
        <f t="shared" si="987"/>
        <v>9.4374099406047538</v>
      </c>
      <c r="AA89" s="19">
        <f t="shared" si="987"/>
        <v>9.4374099406047538</v>
      </c>
      <c r="AB89" s="19">
        <f t="shared" si="987"/>
        <v>9.4374099406047538</v>
      </c>
      <c r="AC89" s="19">
        <f t="shared" si="987"/>
        <v>9.4374099406047538</v>
      </c>
      <c r="AD89" s="19">
        <f t="shared" si="987"/>
        <v>9.4374099406047538</v>
      </c>
      <c r="AE89" s="19">
        <f t="shared" si="987"/>
        <v>9.4374099406047538</v>
      </c>
      <c r="AF89" s="19">
        <f t="shared" si="987"/>
        <v>9.4374099406047538</v>
      </c>
      <c r="AG89" s="19">
        <f t="shared" si="987"/>
        <v>9.4374099406047538</v>
      </c>
      <c r="AH89" s="19">
        <f t="shared" si="987"/>
        <v>9.4374099406047538</v>
      </c>
      <c r="AI89" s="19">
        <f t="shared" si="987"/>
        <v>9.4374099406047538</v>
      </c>
      <c r="AJ89" s="19">
        <f t="shared" si="987"/>
        <v>9.4374099406047538</v>
      </c>
      <c r="AK89" s="19">
        <f t="shared" si="987"/>
        <v>0</v>
      </c>
      <c r="AL89" s="19">
        <f t="shared" si="987"/>
        <v>0</v>
      </c>
      <c r="AM89" s="19">
        <f t="shared" si="987"/>
        <v>0</v>
      </c>
      <c r="AN89" s="19">
        <f t="shared" si="987"/>
        <v>0</v>
      </c>
      <c r="AO89" s="19">
        <f t="shared" si="987"/>
        <v>0</v>
      </c>
      <c r="AP89" s="19">
        <f t="shared" si="987"/>
        <v>0</v>
      </c>
      <c r="AQ89" s="19">
        <f t="shared" si="987"/>
        <v>0</v>
      </c>
      <c r="AR89" s="19">
        <f t="shared" si="987"/>
        <v>0</v>
      </c>
      <c r="AS89" s="19">
        <f t="shared" si="987"/>
        <v>0</v>
      </c>
      <c r="AT89" s="19">
        <f t="shared" si="987"/>
        <v>0</v>
      </c>
      <c r="AU89" s="19">
        <f t="shared" si="987"/>
        <v>0</v>
      </c>
      <c r="AV89" s="19">
        <f t="shared" si="987"/>
        <v>0</v>
      </c>
      <c r="AW89" s="19">
        <f t="shared" si="987"/>
        <v>0</v>
      </c>
      <c r="AX89" s="19">
        <f t="shared" si="987"/>
        <v>0</v>
      </c>
      <c r="AY89" s="19">
        <f t="shared" si="987"/>
        <v>0</v>
      </c>
      <c r="AZ89" s="19">
        <f t="shared" si="987"/>
        <v>0</v>
      </c>
      <c r="BA89" s="19">
        <f t="shared" si="987"/>
        <v>0</v>
      </c>
      <c r="BB89" s="19">
        <f t="shared" si="987"/>
        <v>0</v>
      </c>
      <c r="BC89" s="19">
        <f t="shared" si="987"/>
        <v>0</v>
      </c>
      <c r="BD89" s="19">
        <f t="shared" si="987"/>
        <v>0</v>
      </c>
      <c r="BE89" s="19">
        <f t="shared" si="987"/>
        <v>0</v>
      </c>
      <c r="BF89" s="19">
        <f t="shared" si="987"/>
        <v>0</v>
      </c>
      <c r="BG89" s="19">
        <f t="shared" si="987"/>
        <v>0</v>
      </c>
      <c r="BH89" s="19">
        <f t="shared" si="987"/>
        <v>0</v>
      </c>
      <c r="BI89" s="19">
        <f t="shared" si="987"/>
        <v>0</v>
      </c>
      <c r="BJ89" s="19">
        <f t="shared" si="987"/>
        <v>0</v>
      </c>
      <c r="BK89" s="19">
        <f t="shared" si="987"/>
        <v>0</v>
      </c>
      <c r="BL89" s="19">
        <f t="shared" si="987"/>
        <v>0</v>
      </c>
      <c r="BM89" s="19">
        <f t="shared" si="987"/>
        <v>0</v>
      </c>
      <c r="BN89" s="19">
        <f t="shared" si="987"/>
        <v>0</v>
      </c>
      <c r="BO89" s="19">
        <f t="shared" si="987"/>
        <v>0</v>
      </c>
      <c r="BP89" s="19">
        <f t="shared" si="987"/>
        <v>0</v>
      </c>
      <c r="BQ89" s="19">
        <f t="shared" si="987"/>
        <v>0</v>
      </c>
      <c r="BR89" s="19">
        <f t="shared" si="987"/>
        <v>0</v>
      </c>
      <c r="BS89" s="19">
        <f t="shared" si="987"/>
        <v>0</v>
      </c>
      <c r="BT89" s="19">
        <f t="shared" si="987"/>
        <v>0</v>
      </c>
      <c r="BU89" s="19">
        <f t="shared" si="987"/>
        <v>0</v>
      </c>
      <c r="BV89" s="19">
        <f t="shared" si="987"/>
        <v>0</v>
      </c>
      <c r="BW89" s="19">
        <f t="shared" si="987"/>
        <v>0</v>
      </c>
      <c r="BX89" s="19">
        <f t="shared" ref="BX89:CG89" si="988">IF(BX87&gt;0.5,IF($B87=BX$10-1,$C87/$D87,BW89),0)</f>
        <v>0</v>
      </c>
      <c r="BY89" s="19">
        <f t="shared" si="988"/>
        <v>0</v>
      </c>
      <c r="BZ89" s="19">
        <f t="shared" si="988"/>
        <v>0</v>
      </c>
      <c r="CA89" s="19">
        <f t="shared" si="988"/>
        <v>0</v>
      </c>
      <c r="CB89" s="19">
        <f t="shared" si="988"/>
        <v>0</v>
      </c>
      <c r="CC89" s="19">
        <f t="shared" si="988"/>
        <v>0</v>
      </c>
      <c r="CD89" s="19">
        <f t="shared" si="988"/>
        <v>0</v>
      </c>
      <c r="CE89" s="19">
        <f t="shared" si="988"/>
        <v>0</v>
      </c>
      <c r="CF89" s="19">
        <f t="shared" si="988"/>
        <v>0</v>
      </c>
      <c r="CG89" s="19">
        <f t="shared" si="988"/>
        <v>0</v>
      </c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</row>
    <row r="90" spans="1:115" ht="15" x14ac:dyDescent="0.2">
      <c r="A90" s="17" t="s">
        <v>135</v>
      </c>
      <c r="B90" s="104">
        <f>B87+1</f>
        <v>2031</v>
      </c>
      <c r="C90" s="82">
        <f>HLOOKUP(B90,$J$10:$CG$23,14)</f>
        <v>143.09876546079892</v>
      </c>
      <c r="D90" s="52">
        <f>$D$52</f>
        <v>15</v>
      </c>
      <c r="E90" s="48"/>
      <c r="F90" s="48"/>
      <c r="G90" s="48"/>
      <c r="H90" s="48"/>
      <c r="I90" s="48"/>
      <c r="J90" s="42">
        <f>IF($B90=J$10,$C90,I91)</f>
        <v>0</v>
      </c>
      <c r="K90" s="19">
        <f>IF($B90=K$10-1,$C90,J91)</f>
        <v>0</v>
      </c>
      <c r="L90" s="19">
        <f t="shared" ref="L90:BW90" si="989">IF($B90=L$10-1,$C90,K91)</f>
        <v>0</v>
      </c>
      <c r="M90" s="19">
        <f t="shared" si="989"/>
        <v>0</v>
      </c>
      <c r="N90" s="19">
        <f t="shared" si="989"/>
        <v>0</v>
      </c>
      <c r="O90" s="19">
        <f t="shared" si="989"/>
        <v>0</v>
      </c>
      <c r="P90" s="19">
        <f t="shared" si="989"/>
        <v>0</v>
      </c>
      <c r="Q90" s="19">
        <f t="shared" si="989"/>
        <v>0</v>
      </c>
      <c r="R90" s="19">
        <f t="shared" si="989"/>
        <v>0</v>
      </c>
      <c r="S90" s="19">
        <f t="shared" si="989"/>
        <v>0</v>
      </c>
      <c r="T90" s="19">
        <f t="shared" si="989"/>
        <v>0</v>
      </c>
      <c r="U90" s="19">
        <f t="shared" si="989"/>
        <v>0</v>
      </c>
      <c r="V90" s="19">
        <f t="shared" si="989"/>
        <v>0</v>
      </c>
      <c r="W90" s="19">
        <f t="shared" si="989"/>
        <v>143.09876546079892</v>
      </c>
      <c r="X90" s="19">
        <f t="shared" si="989"/>
        <v>133.55884776341233</v>
      </c>
      <c r="Y90" s="19">
        <f t="shared" si="989"/>
        <v>124.01893006602573</v>
      </c>
      <c r="Z90" s="19">
        <f t="shared" si="989"/>
        <v>114.47901236863913</v>
      </c>
      <c r="AA90" s="19">
        <f t="shared" si="989"/>
        <v>104.93909467125253</v>
      </c>
      <c r="AB90" s="19">
        <f t="shared" si="989"/>
        <v>95.399176973865934</v>
      </c>
      <c r="AC90" s="19">
        <f t="shared" si="989"/>
        <v>85.859259276479335</v>
      </c>
      <c r="AD90" s="19">
        <f t="shared" si="989"/>
        <v>76.319341579092736</v>
      </c>
      <c r="AE90" s="19">
        <f t="shared" si="989"/>
        <v>66.779423881706137</v>
      </c>
      <c r="AF90" s="19">
        <f t="shared" si="989"/>
        <v>57.239506184319545</v>
      </c>
      <c r="AG90" s="19">
        <f t="shared" si="989"/>
        <v>47.699588486932953</v>
      </c>
      <c r="AH90" s="19">
        <f t="shared" si="989"/>
        <v>38.159670789546361</v>
      </c>
      <c r="AI90" s="19">
        <f t="shared" si="989"/>
        <v>28.619753092159769</v>
      </c>
      <c r="AJ90" s="19">
        <f t="shared" si="989"/>
        <v>19.079835394773177</v>
      </c>
      <c r="AK90" s="19">
        <f t="shared" si="989"/>
        <v>9.5399176973865831</v>
      </c>
      <c r="AL90" s="19">
        <f t="shared" si="989"/>
        <v>0</v>
      </c>
      <c r="AM90" s="19">
        <f t="shared" si="989"/>
        <v>0</v>
      </c>
      <c r="AN90" s="19">
        <f t="shared" si="989"/>
        <v>0</v>
      </c>
      <c r="AO90" s="19">
        <f t="shared" si="989"/>
        <v>0</v>
      </c>
      <c r="AP90" s="19">
        <f t="shared" si="989"/>
        <v>0</v>
      </c>
      <c r="AQ90" s="19">
        <f t="shared" si="989"/>
        <v>0</v>
      </c>
      <c r="AR90" s="19">
        <f t="shared" si="989"/>
        <v>0</v>
      </c>
      <c r="AS90" s="19">
        <f t="shared" si="989"/>
        <v>0</v>
      </c>
      <c r="AT90" s="19">
        <f t="shared" si="989"/>
        <v>0</v>
      </c>
      <c r="AU90" s="19">
        <f t="shared" si="989"/>
        <v>0</v>
      </c>
      <c r="AV90" s="19">
        <f t="shared" si="989"/>
        <v>0</v>
      </c>
      <c r="AW90" s="19">
        <f t="shared" si="989"/>
        <v>0</v>
      </c>
      <c r="AX90" s="19">
        <f t="shared" si="989"/>
        <v>0</v>
      </c>
      <c r="AY90" s="19">
        <f t="shared" si="989"/>
        <v>0</v>
      </c>
      <c r="AZ90" s="19">
        <f t="shared" si="989"/>
        <v>0</v>
      </c>
      <c r="BA90" s="19">
        <f t="shared" si="989"/>
        <v>0</v>
      </c>
      <c r="BB90" s="19">
        <f t="shared" si="989"/>
        <v>0</v>
      </c>
      <c r="BC90" s="19">
        <f t="shared" si="989"/>
        <v>0</v>
      </c>
      <c r="BD90" s="19">
        <f t="shared" si="989"/>
        <v>0</v>
      </c>
      <c r="BE90" s="19">
        <f t="shared" si="989"/>
        <v>0</v>
      </c>
      <c r="BF90" s="19">
        <f t="shared" si="989"/>
        <v>0</v>
      </c>
      <c r="BG90" s="19">
        <f t="shared" si="989"/>
        <v>0</v>
      </c>
      <c r="BH90" s="19">
        <f t="shared" si="989"/>
        <v>0</v>
      </c>
      <c r="BI90" s="19">
        <f t="shared" si="989"/>
        <v>0</v>
      </c>
      <c r="BJ90" s="19">
        <f t="shared" si="989"/>
        <v>0</v>
      </c>
      <c r="BK90" s="19">
        <f t="shared" si="989"/>
        <v>0</v>
      </c>
      <c r="BL90" s="19">
        <f t="shared" si="989"/>
        <v>0</v>
      </c>
      <c r="BM90" s="19">
        <f t="shared" si="989"/>
        <v>0</v>
      </c>
      <c r="BN90" s="19">
        <f t="shared" si="989"/>
        <v>0</v>
      </c>
      <c r="BO90" s="19">
        <f t="shared" si="989"/>
        <v>0</v>
      </c>
      <c r="BP90" s="19">
        <f t="shared" si="989"/>
        <v>0</v>
      </c>
      <c r="BQ90" s="19">
        <f t="shared" si="989"/>
        <v>0</v>
      </c>
      <c r="BR90" s="19">
        <f t="shared" si="989"/>
        <v>0</v>
      </c>
      <c r="BS90" s="19">
        <f t="shared" si="989"/>
        <v>0</v>
      </c>
      <c r="BT90" s="19">
        <f t="shared" si="989"/>
        <v>0</v>
      </c>
      <c r="BU90" s="19">
        <f t="shared" si="989"/>
        <v>0</v>
      </c>
      <c r="BV90" s="19">
        <f t="shared" si="989"/>
        <v>0</v>
      </c>
      <c r="BW90" s="19">
        <f t="shared" si="989"/>
        <v>0</v>
      </c>
      <c r="BX90" s="19">
        <f t="shared" ref="BX90:CG90" si="990">IF($B90=BX$10-1,$C90,BW91)</f>
        <v>0</v>
      </c>
      <c r="BY90" s="19">
        <f t="shared" si="990"/>
        <v>0</v>
      </c>
      <c r="BZ90" s="19">
        <f t="shared" si="990"/>
        <v>0</v>
      </c>
      <c r="CA90" s="19">
        <f t="shared" si="990"/>
        <v>0</v>
      </c>
      <c r="CB90" s="19">
        <f t="shared" si="990"/>
        <v>0</v>
      </c>
      <c r="CC90" s="19">
        <f t="shared" si="990"/>
        <v>0</v>
      </c>
      <c r="CD90" s="19">
        <f t="shared" si="990"/>
        <v>0</v>
      </c>
      <c r="CE90" s="19">
        <f t="shared" si="990"/>
        <v>0</v>
      </c>
      <c r="CF90" s="19">
        <f t="shared" si="990"/>
        <v>0</v>
      </c>
      <c r="CG90" s="19">
        <f t="shared" si="990"/>
        <v>0</v>
      </c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</row>
    <row r="91" spans="1:115" ht="15" x14ac:dyDescent="0.2">
      <c r="B91" s="48"/>
      <c r="C91" s="48"/>
      <c r="D91" s="48"/>
      <c r="E91" s="48"/>
      <c r="F91" s="48"/>
      <c r="G91" s="48"/>
      <c r="H91" s="48"/>
      <c r="I91" s="48"/>
      <c r="J91" s="42">
        <f t="shared" ref="J91" si="991">MAX(0,+J90-J92)</f>
        <v>0</v>
      </c>
      <c r="K91" s="19">
        <f t="shared" ref="K91" si="992">MAX(0,+K90-K92)</f>
        <v>0</v>
      </c>
      <c r="L91" s="19">
        <f t="shared" ref="L91" si="993">MAX(0,+L90-L92)</f>
        <v>0</v>
      </c>
      <c r="M91" s="19">
        <f t="shared" ref="M91" si="994">MAX(0,+M90-M92)</f>
        <v>0</v>
      </c>
      <c r="N91" s="19">
        <f t="shared" ref="N91" si="995">MAX(0,+N90-N92)</f>
        <v>0</v>
      </c>
      <c r="O91" s="19">
        <f t="shared" ref="O91" si="996">MAX(0,+O90-O92)</f>
        <v>0</v>
      </c>
      <c r="P91" s="19">
        <f t="shared" ref="P91" si="997">MAX(0,+P90-P92)</f>
        <v>0</v>
      </c>
      <c r="Q91" s="19">
        <f t="shared" ref="Q91" si="998">MAX(0,+Q90-Q92)</f>
        <v>0</v>
      </c>
      <c r="R91" s="19">
        <f t="shared" ref="R91" si="999">MAX(0,+R90-R92)</f>
        <v>0</v>
      </c>
      <c r="S91" s="19">
        <f t="shared" ref="S91" si="1000">MAX(0,+S90-S92)</f>
        <v>0</v>
      </c>
      <c r="T91" s="19">
        <f t="shared" ref="T91" si="1001">MAX(0,+T90-T92)</f>
        <v>0</v>
      </c>
      <c r="U91" s="19">
        <f t="shared" ref="U91" si="1002">MAX(0,+U90-U92)</f>
        <v>0</v>
      </c>
      <c r="V91" s="19">
        <f t="shared" ref="V91" si="1003">MAX(0,+V90-V92)</f>
        <v>0</v>
      </c>
      <c r="W91" s="42">
        <f t="shared" ref="W91" si="1004">MAX(0,+W90-W92)</f>
        <v>133.55884776341233</v>
      </c>
      <c r="X91" s="42">
        <f t="shared" ref="X91" si="1005">MAX(0,+X90-X92)</f>
        <v>124.01893006602573</v>
      </c>
      <c r="Y91" s="42">
        <f t="shared" ref="Y91" si="1006">MAX(0,+Y90-Y92)</f>
        <v>114.47901236863913</v>
      </c>
      <c r="Z91" s="42">
        <f t="shared" ref="Z91" si="1007">MAX(0,+Z90-Z92)</f>
        <v>104.93909467125253</v>
      </c>
      <c r="AA91" s="42">
        <f t="shared" ref="AA91" si="1008">MAX(0,+AA90-AA92)</f>
        <v>95.399176973865934</v>
      </c>
      <c r="AB91" s="42">
        <f t="shared" ref="AB91" si="1009">MAX(0,+AB90-AB92)</f>
        <v>85.859259276479335</v>
      </c>
      <c r="AC91" s="42">
        <f t="shared" ref="AC91" si="1010">MAX(0,+AC90-AC92)</f>
        <v>76.319341579092736</v>
      </c>
      <c r="AD91" s="42">
        <f t="shared" ref="AD91" si="1011">MAX(0,+AD90-AD92)</f>
        <v>66.779423881706137</v>
      </c>
      <c r="AE91" s="42">
        <f t="shared" ref="AE91" si="1012">MAX(0,+AE90-AE92)</f>
        <v>57.239506184319545</v>
      </c>
      <c r="AF91" s="42">
        <f t="shared" ref="AF91" si="1013">MAX(0,+AF90-AF92)</f>
        <v>47.699588486932953</v>
      </c>
      <c r="AG91" s="42">
        <f t="shared" ref="AG91" si="1014">MAX(0,+AG90-AG92)</f>
        <v>38.159670789546361</v>
      </c>
      <c r="AH91" s="42">
        <f t="shared" ref="AH91" si="1015">MAX(0,+AH90-AH92)</f>
        <v>28.619753092159769</v>
      </c>
      <c r="AI91" s="42">
        <f t="shared" ref="AI91" si="1016">MAX(0,+AI90-AI92)</f>
        <v>19.079835394773177</v>
      </c>
      <c r="AJ91" s="42">
        <f t="shared" ref="AJ91" si="1017">MAX(0,+AJ90-AJ92)</f>
        <v>9.5399176973865831</v>
      </c>
      <c r="AK91" s="42">
        <f t="shared" ref="AK91" si="1018">MAX(0,+AK90-AK92)</f>
        <v>0</v>
      </c>
      <c r="AL91" s="42">
        <f t="shared" ref="AL91" si="1019">MAX(0,+AL90-AL92)</f>
        <v>0</v>
      </c>
      <c r="AM91" s="42">
        <f t="shared" ref="AM91" si="1020">MAX(0,+AM90-AM92)</f>
        <v>0</v>
      </c>
      <c r="AN91" s="42">
        <f t="shared" ref="AN91" si="1021">MAX(0,+AN90-AN92)</f>
        <v>0</v>
      </c>
      <c r="AO91" s="42">
        <f t="shared" ref="AO91" si="1022">MAX(0,+AO90-AO92)</f>
        <v>0</v>
      </c>
      <c r="AP91" s="42">
        <f t="shared" ref="AP91" si="1023">MAX(0,+AP90-AP92)</f>
        <v>0</v>
      </c>
      <c r="AQ91" s="42">
        <f t="shared" ref="AQ91" si="1024">MAX(0,+AQ90-AQ92)</f>
        <v>0</v>
      </c>
      <c r="AR91" s="42">
        <f t="shared" ref="AR91" si="1025">MAX(0,+AR90-AR92)</f>
        <v>0</v>
      </c>
      <c r="AS91" s="42">
        <f t="shared" ref="AS91" si="1026">MAX(0,+AS90-AS92)</f>
        <v>0</v>
      </c>
      <c r="AT91" s="42">
        <f t="shared" ref="AT91" si="1027">MAX(0,+AT90-AT92)</f>
        <v>0</v>
      </c>
      <c r="AU91" s="42">
        <f t="shared" ref="AU91" si="1028">MAX(0,+AU90-AU92)</f>
        <v>0</v>
      </c>
      <c r="AV91" s="42">
        <f t="shared" ref="AV91" si="1029">MAX(0,+AV90-AV92)</f>
        <v>0</v>
      </c>
      <c r="AW91" s="42">
        <f t="shared" ref="AW91" si="1030">MAX(0,+AW90-AW92)</f>
        <v>0</v>
      </c>
      <c r="AX91" s="42">
        <f t="shared" ref="AX91" si="1031">MAX(0,+AX90-AX92)</f>
        <v>0</v>
      </c>
      <c r="AY91" s="42">
        <f t="shared" ref="AY91" si="1032">MAX(0,+AY90-AY92)</f>
        <v>0</v>
      </c>
      <c r="AZ91" s="42">
        <f t="shared" ref="AZ91" si="1033">MAX(0,+AZ90-AZ92)</f>
        <v>0</v>
      </c>
      <c r="BA91" s="42">
        <f t="shared" ref="BA91" si="1034">MAX(0,+BA90-BA92)</f>
        <v>0</v>
      </c>
      <c r="BB91" s="42">
        <f t="shared" ref="BB91" si="1035">MAX(0,+BB90-BB92)</f>
        <v>0</v>
      </c>
      <c r="BC91" s="42">
        <f t="shared" ref="BC91" si="1036">MAX(0,+BC90-BC92)</f>
        <v>0</v>
      </c>
      <c r="BD91" s="42">
        <f t="shared" ref="BD91" si="1037">MAX(0,+BD90-BD92)</f>
        <v>0</v>
      </c>
      <c r="BE91" s="42">
        <f t="shared" ref="BE91" si="1038">MAX(0,+BE90-BE92)</f>
        <v>0</v>
      </c>
      <c r="BF91" s="42">
        <f t="shared" ref="BF91" si="1039">MAX(0,+BF90-BF92)</f>
        <v>0</v>
      </c>
      <c r="BG91" s="42">
        <f t="shared" ref="BG91" si="1040">MAX(0,+BG90-BG92)</f>
        <v>0</v>
      </c>
      <c r="BH91" s="42">
        <f t="shared" ref="BH91" si="1041">MAX(0,+BH90-BH92)</f>
        <v>0</v>
      </c>
      <c r="BI91" s="42">
        <f t="shared" ref="BI91" si="1042">MAX(0,+BI90-BI92)</f>
        <v>0</v>
      </c>
      <c r="BJ91" s="42">
        <f t="shared" ref="BJ91" si="1043">MAX(0,+BJ90-BJ92)</f>
        <v>0</v>
      </c>
      <c r="BK91" s="42">
        <f t="shared" ref="BK91" si="1044">MAX(0,+BK90-BK92)</f>
        <v>0</v>
      </c>
      <c r="BL91" s="42">
        <f t="shared" ref="BL91" si="1045">MAX(0,+BL90-BL92)</f>
        <v>0</v>
      </c>
      <c r="BM91" s="42">
        <f t="shared" ref="BM91" si="1046">MAX(0,+BM90-BM92)</f>
        <v>0</v>
      </c>
      <c r="BN91" s="42">
        <f t="shared" ref="BN91" si="1047">MAX(0,+BN90-BN92)</f>
        <v>0</v>
      </c>
      <c r="BO91" s="42">
        <f t="shared" ref="BO91" si="1048">MAX(0,+BO90-BO92)</f>
        <v>0</v>
      </c>
      <c r="BP91" s="42">
        <f t="shared" ref="BP91" si="1049">MAX(0,+BP90-BP92)</f>
        <v>0</v>
      </c>
      <c r="BQ91" s="42">
        <f t="shared" ref="BQ91" si="1050">MAX(0,+BQ90-BQ92)</f>
        <v>0</v>
      </c>
      <c r="BR91" s="42">
        <f t="shared" ref="BR91" si="1051">MAX(0,+BR90-BR92)</f>
        <v>0</v>
      </c>
      <c r="BS91" s="42">
        <f t="shared" ref="BS91" si="1052">MAX(0,+BS90-BS92)</f>
        <v>0</v>
      </c>
      <c r="BT91" s="42">
        <f t="shared" ref="BT91" si="1053">MAX(0,+BT90-BT92)</f>
        <v>0</v>
      </c>
      <c r="BU91" s="42">
        <f t="shared" ref="BU91" si="1054">MAX(0,+BU90-BU92)</f>
        <v>0</v>
      </c>
      <c r="BV91" s="42">
        <f t="shared" ref="BV91" si="1055">MAX(0,+BV90-BV92)</f>
        <v>0</v>
      </c>
      <c r="BW91" s="42">
        <f t="shared" ref="BW91" si="1056">MAX(0,+BW90-BW92)</f>
        <v>0</v>
      </c>
      <c r="BX91" s="42">
        <f t="shared" ref="BX91" si="1057">MAX(0,+BX90-BX92)</f>
        <v>0</v>
      </c>
      <c r="BY91" s="42">
        <f t="shared" ref="BY91" si="1058">MAX(0,+BY90-BY92)</f>
        <v>0</v>
      </c>
      <c r="BZ91" s="42">
        <f t="shared" ref="BZ91" si="1059">MAX(0,+BZ90-BZ92)</f>
        <v>0</v>
      </c>
      <c r="CA91" s="42">
        <f t="shared" ref="CA91" si="1060">MAX(0,+CA90-CA92)</f>
        <v>0</v>
      </c>
      <c r="CB91" s="42">
        <f t="shared" ref="CB91" si="1061">MAX(0,+CB90-CB92)</f>
        <v>0</v>
      </c>
      <c r="CC91" s="42">
        <f t="shared" ref="CC91" si="1062">MAX(0,+CC90-CC92)</f>
        <v>0</v>
      </c>
      <c r="CD91" s="42">
        <f t="shared" ref="CD91" si="1063">MAX(0,+CD90-CD92)</f>
        <v>0</v>
      </c>
      <c r="CE91" s="42">
        <f t="shared" ref="CE91" si="1064">MAX(0,+CE90-CE92)</f>
        <v>0</v>
      </c>
      <c r="CF91" s="42">
        <f t="shared" ref="CF91" si="1065">MAX(0,+CF90-CF92)</f>
        <v>0</v>
      </c>
      <c r="CG91" s="42">
        <f t="shared" ref="CG91" si="1066">MAX(0,+CG90-CG92)</f>
        <v>0</v>
      </c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</row>
    <row r="92" spans="1:115" ht="15" x14ac:dyDescent="0.2">
      <c r="A92" s="17"/>
      <c r="B92" s="48"/>
      <c r="C92" s="48"/>
      <c r="D92" s="48"/>
      <c r="E92" s="48"/>
      <c r="F92" s="48"/>
      <c r="G92" s="48"/>
      <c r="H92" s="48"/>
      <c r="I92" s="48"/>
      <c r="J92" s="42">
        <f>IF(J90&gt;0.5,IF($B90=J$10,$C90/$D90,I92),0)</f>
        <v>0</v>
      </c>
      <c r="K92" s="19">
        <f>IF(K90&gt;0.5,IF($B90=K$10-1,$C90/$D90,J92),0)</f>
        <v>0</v>
      </c>
      <c r="L92" s="19">
        <f t="shared" ref="L92:BW92" si="1067">IF(L90&gt;0.5,IF($B90=L$10-1,$C90/$D90,K92),0)</f>
        <v>0</v>
      </c>
      <c r="M92" s="19">
        <f t="shared" si="1067"/>
        <v>0</v>
      </c>
      <c r="N92" s="19">
        <f t="shared" si="1067"/>
        <v>0</v>
      </c>
      <c r="O92" s="19">
        <f t="shared" si="1067"/>
        <v>0</v>
      </c>
      <c r="P92" s="19">
        <f t="shared" si="1067"/>
        <v>0</v>
      </c>
      <c r="Q92" s="19">
        <f t="shared" si="1067"/>
        <v>0</v>
      </c>
      <c r="R92" s="19">
        <f t="shared" si="1067"/>
        <v>0</v>
      </c>
      <c r="S92" s="19">
        <f t="shared" si="1067"/>
        <v>0</v>
      </c>
      <c r="T92" s="19">
        <f t="shared" si="1067"/>
        <v>0</v>
      </c>
      <c r="U92" s="19">
        <f t="shared" si="1067"/>
        <v>0</v>
      </c>
      <c r="V92" s="19">
        <f t="shared" si="1067"/>
        <v>0</v>
      </c>
      <c r="W92" s="19">
        <f t="shared" si="1067"/>
        <v>9.5399176973865938</v>
      </c>
      <c r="X92" s="19">
        <f t="shared" si="1067"/>
        <v>9.5399176973865938</v>
      </c>
      <c r="Y92" s="19">
        <f t="shared" si="1067"/>
        <v>9.5399176973865938</v>
      </c>
      <c r="Z92" s="19">
        <f t="shared" si="1067"/>
        <v>9.5399176973865938</v>
      </c>
      <c r="AA92" s="19">
        <f t="shared" si="1067"/>
        <v>9.5399176973865938</v>
      </c>
      <c r="AB92" s="19">
        <f t="shared" si="1067"/>
        <v>9.5399176973865938</v>
      </c>
      <c r="AC92" s="19">
        <f t="shared" si="1067"/>
        <v>9.5399176973865938</v>
      </c>
      <c r="AD92" s="19">
        <f t="shared" si="1067"/>
        <v>9.5399176973865938</v>
      </c>
      <c r="AE92" s="19">
        <f t="shared" si="1067"/>
        <v>9.5399176973865938</v>
      </c>
      <c r="AF92" s="19">
        <f t="shared" si="1067"/>
        <v>9.5399176973865938</v>
      </c>
      <c r="AG92" s="19">
        <f t="shared" si="1067"/>
        <v>9.5399176973865938</v>
      </c>
      <c r="AH92" s="19">
        <f t="shared" si="1067"/>
        <v>9.5399176973865938</v>
      </c>
      <c r="AI92" s="19">
        <f t="shared" si="1067"/>
        <v>9.5399176973865938</v>
      </c>
      <c r="AJ92" s="19">
        <f t="shared" si="1067"/>
        <v>9.5399176973865938</v>
      </c>
      <c r="AK92" s="19">
        <f t="shared" si="1067"/>
        <v>9.5399176973865938</v>
      </c>
      <c r="AL92" s="19">
        <f t="shared" si="1067"/>
        <v>0</v>
      </c>
      <c r="AM92" s="19">
        <f t="shared" si="1067"/>
        <v>0</v>
      </c>
      <c r="AN92" s="19">
        <f t="shared" si="1067"/>
        <v>0</v>
      </c>
      <c r="AO92" s="19">
        <f t="shared" si="1067"/>
        <v>0</v>
      </c>
      <c r="AP92" s="19">
        <f t="shared" si="1067"/>
        <v>0</v>
      </c>
      <c r="AQ92" s="19">
        <f t="shared" si="1067"/>
        <v>0</v>
      </c>
      <c r="AR92" s="19">
        <f t="shared" si="1067"/>
        <v>0</v>
      </c>
      <c r="AS92" s="19">
        <f t="shared" si="1067"/>
        <v>0</v>
      </c>
      <c r="AT92" s="19">
        <f t="shared" si="1067"/>
        <v>0</v>
      </c>
      <c r="AU92" s="19">
        <f t="shared" si="1067"/>
        <v>0</v>
      </c>
      <c r="AV92" s="19">
        <f t="shared" si="1067"/>
        <v>0</v>
      </c>
      <c r="AW92" s="19">
        <f t="shared" si="1067"/>
        <v>0</v>
      </c>
      <c r="AX92" s="19">
        <f t="shared" si="1067"/>
        <v>0</v>
      </c>
      <c r="AY92" s="19">
        <f t="shared" si="1067"/>
        <v>0</v>
      </c>
      <c r="AZ92" s="19">
        <f t="shared" si="1067"/>
        <v>0</v>
      </c>
      <c r="BA92" s="19">
        <f t="shared" si="1067"/>
        <v>0</v>
      </c>
      <c r="BB92" s="19">
        <f t="shared" si="1067"/>
        <v>0</v>
      </c>
      <c r="BC92" s="19">
        <f t="shared" si="1067"/>
        <v>0</v>
      </c>
      <c r="BD92" s="19">
        <f t="shared" si="1067"/>
        <v>0</v>
      </c>
      <c r="BE92" s="19">
        <f t="shared" si="1067"/>
        <v>0</v>
      </c>
      <c r="BF92" s="19">
        <f t="shared" si="1067"/>
        <v>0</v>
      </c>
      <c r="BG92" s="19">
        <f t="shared" si="1067"/>
        <v>0</v>
      </c>
      <c r="BH92" s="19">
        <f t="shared" si="1067"/>
        <v>0</v>
      </c>
      <c r="BI92" s="19">
        <f t="shared" si="1067"/>
        <v>0</v>
      </c>
      <c r="BJ92" s="19">
        <f t="shared" si="1067"/>
        <v>0</v>
      </c>
      <c r="BK92" s="19">
        <f t="shared" si="1067"/>
        <v>0</v>
      </c>
      <c r="BL92" s="19">
        <f t="shared" si="1067"/>
        <v>0</v>
      </c>
      <c r="BM92" s="19">
        <f t="shared" si="1067"/>
        <v>0</v>
      </c>
      <c r="BN92" s="19">
        <f t="shared" si="1067"/>
        <v>0</v>
      </c>
      <c r="BO92" s="19">
        <f t="shared" si="1067"/>
        <v>0</v>
      </c>
      <c r="BP92" s="19">
        <f t="shared" si="1067"/>
        <v>0</v>
      </c>
      <c r="BQ92" s="19">
        <f t="shared" si="1067"/>
        <v>0</v>
      </c>
      <c r="BR92" s="19">
        <f t="shared" si="1067"/>
        <v>0</v>
      </c>
      <c r="BS92" s="19">
        <f t="shared" si="1067"/>
        <v>0</v>
      </c>
      <c r="BT92" s="19">
        <f t="shared" si="1067"/>
        <v>0</v>
      </c>
      <c r="BU92" s="19">
        <f t="shared" si="1067"/>
        <v>0</v>
      </c>
      <c r="BV92" s="19">
        <f t="shared" si="1067"/>
        <v>0</v>
      </c>
      <c r="BW92" s="19">
        <f t="shared" si="1067"/>
        <v>0</v>
      </c>
      <c r="BX92" s="19">
        <f t="shared" ref="BX92:CG92" si="1068">IF(BX90&gt;0.5,IF($B90=BX$10-1,$C90/$D90,BW92),0)</f>
        <v>0</v>
      </c>
      <c r="BY92" s="19">
        <f t="shared" si="1068"/>
        <v>0</v>
      </c>
      <c r="BZ92" s="19">
        <f t="shared" si="1068"/>
        <v>0</v>
      </c>
      <c r="CA92" s="19">
        <f t="shared" si="1068"/>
        <v>0</v>
      </c>
      <c r="CB92" s="19">
        <f t="shared" si="1068"/>
        <v>0</v>
      </c>
      <c r="CC92" s="19">
        <f t="shared" si="1068"/>
        <v>0</v>
      </c>
      <c r="CD92" s="19">
        <f t="shared" si="1068"/>
        <v>0</v>
      </c>
      <c r="CE92" s="19">
        <f t="shared" si="1068"/>
        <v>0</v>
      </c>
      <c r="CF92" s="19">
        <f t="shared" si="1068"/>
        <v>0</v>
      </c>
      <c r="CG92" s="19">
        <f t="shared" si="1068"/>
        <v>0</v>
      </c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</row>
    <row r="93" spans="1:115" ht="15" x14ac:dyDescent="0.2">
      <c r="A93" s="17" t="s">
        <v>136</v>
      </c>
      <c r="B93" s="104">
        <f>B90+1</f>
        <v>2032</v>
      </c>
      <c r="C93" s="82">
        <f>HLOOKUP(B93,$J$10:$CG$23,14)</f>
        <v>151.39699327383397</v>
      </c>
      <c r="D93" s="52">
        <f>$D$52</f>
        <v>15</v>
      </c>
      <c r="E93" s="48"/>
      <c r="F93" s="48"/>
      <c r="G93" s="48"/>
      <c r="H93" s="48"/>
      <c r="I93" s="48"/>
      <c r="J93" s="42">
        <f>IF($B93=J$10,$C93,I94)</f>
        <v>0</v>
      </c>
      <c r="K93" s="19">
        <f>IF($B93=K$10-1,$C93,J94)</f>
        <v>0</v>
      </c>
      <c r="L93" s="19">
        <f t="shared" ref="L93:BW93" si="1069">IF($B93=L$10-1,$C93,K94)</f>
        <v>0</v>
      </c>
      <c r="M93" s="19">
        <f t="shared" si="1069"/>
        <v>0</v>
      </c>
      <c r="N93" s="19">
        <f t="shared" si="1069"/>
        <v>0</v>
      </c>
      <c r="O93" s="19">
        <f t="shared" si="1069"/>
        <v>0</v>
      </c>
      <c r="P93" s="19">
        <f t="shared" si="1069"/>
        <v>0</v>
      </c>
      <c r="Q93" s="19">
        <f t="shared" si="1069"/>
        <v>0</v>
      </c>
      <c r="R93" s="19">
        <f t="shared" si="1069"/>
        <v>0</v>
      </c>
      <c r="S93" s="19">
        <f t="shared" si="1069"/>
        <v>0</v>
      </c>
      <c r="T93" s="19">
        <f t="shared" si="1069"/>
        <v>0</v>
      </c>
      <c r="U93" s="19">
        <f t="shared" si="1069"/>
        <v>0</v>
      </c>
      <c r="V93" s="19">
        <f t="shared" si="1069"/>
        <v>0</v>
      </c>
      <c r="W93" s="19">
        <f t="shared" si="1069"/>
        <v>0</v>
      </c>
      <c r="X93" s="19">
        <f t="shared" si="1069"/>
        <v>151.39699327383397</v>
      </c>
      <c r="Y93" s="19">
        <f t="shared" si="1069"/>
        <v>141.30386038891172</v>
      </c>
      <c r="Z93" s="19">
        <f t="shared" si="1069"/>
        <v>131.21072750398946</v>
      </c>
      <c r="AA93" s="19">
        <f t="shared" si="1069"/>
        <v>121.11759461906719</v>
      </c>
      <c r="AB93" s="19">
        <f t="shared" si="1069"/>
        <v>111.02446173414492</v>
      </c>
      <c r="AC93" s="19">
        <f t="shared" si="1069"/>
        <v>100.93132884922265</v>
      </c>
      <c r="AD93" s="19">
        <f t="shared" si="1069"/>
        <v>90.838195964300382</v>
      </c>
      <c r="AE93" s="19">
        <f t="shared" si="1069"/>
        <v>80.745063079378113</v>
      </c>
      <c r="AF93" s="19">
        <f t="shared" si="1069"/>
        <v>70.651930194455844</v>
      </c>
      <c r="AG93" s="19">
        <f t="shared" si="1069"/>
        <v>60.558797309533581</v>
      </c>
      <c r="AH93" s="19">
        <f t="shared" si="1069"/>
        <v>50.465664424611319</v>
      </c>
      <c r="AI93" s="19">
        <f t="shared" si="1069"/>
        <v>40.372531539689057</v>
      </c>
      <c r="AJ93" s="19">
        <f t="shared" si="1069"/>
        <v>30.279398654766794</v>
      </c>
      <c r="AK93" s="19">
        <f t="shared" si="1069"/>
        <v>20.186265769844532</v>
      </c>
      <c r="AL93" s="19">
        <f t="shared" si="1069"/>
        <v>10.093132884922268</v>
      </c>
      <c r="AM93" s="19">
        <f t="shared" si="1069"/>
        <v>3.5527136788005009E-15</v>
      </c>
      <c r="AN93" s="19">
        <f t="shared" si="1069"/>
        <v>3.5527136788005009E-15</v>
      </c>
      <c r="AO93" s="19">
        <f t="shared" si="1069"/>
        <v>3.5527136788005009E-15</v>
      </c>
      <c r="AP93" s="19">
        <f t="shared" si="1069"/>
        <v>3.5527136788005009E-15</v>
      </c>
      <c r="AQ93" s="19">
        <f t="shared" si="1069"/>
        <v>3.5527136788005009E-15</v>
      </c>
      <c r="AR93" s="19">
        <f t="shared" si="1069"/>
        <v>3.5527136788005009E-15</v>
      </c>
      <c r="AS93" s="19">
        <f t="shared" si="1069"/>
        <v>3.5527136788005009E-15</v>
      </c>
      <c r="AT93" s="19">
        <f t="shared" si="1069"/>
        <v>3.5527136788005009E-15</v>
      </c>
      <c r="AU93" s="19">
        <f t="shared" si="1069"/>
        <v>3.5527136788005009E-15</v>
      </c>
      <c r="AV93" s="19">
        <f t="shared" si="1069"/>
        <v>3.5527136788005009E-15</v>
      </c>
      <c r="AW93" s="19">
        <f t="shared" si="1069"/>
        <v>3.5527136788005009E-15</v>
      </c>
      <c r="AX93" s="19">
        <f t="shared" si="1069"/>
        <v>3.5527136788005009E-15</v>
      </c>
      <c r="AY93" s="19">
        <f t="shared" si="1069"/>
        <v>3.5527136788005009E-15</v>
      </c>
      <c r="AZ93" s="19">
        <f t="shared" si="1069"/>
        <v>3.5527136788005009E-15</v>
      </c>
      <c r="BA93" s="19">
        <f t="shared" si="1069"/>
        <v>3.5527136788005009E-15</v>
      </c>
      <c r="BB93" s="19">
        <f t="shared" si="1069"/>
        <v>3.5527136788005009E-15</v>
      </c>
      <c r="BC93" s="19">
        <f t="shared" si="1069"/>
        <v>3.5527136788005009E-15</v>
      </c>
      <c r="BD93" s="19">
        <f t="shared" si="1069"/>
        <v>3.5527136788005009E-15</v>
      </c>
      <c r="BE93" s="19">
        <f t="shared" si="1069"/>
        <v>3.5527136788005009E-15</v>
      </c>
      <c r="BF93" s="19">
        <f t="shared" si="1069"/>
        <v>3.5527136788005009E-15</v>
      </c>
      <c r="BG93" s="19">
        <f t="shared" si="1069"/>
        <v>3.5527136788005009E-15</v>
      </c>
      <c r="BH93" s="19">
        <f t="shared" si="1069"/>
        <v>3.5527136788005009E-15</v>
      </c>
      <c r="BI93" s="19">
        <f t="shared" si="1069"/>
        <v>3.5527136788005009E-15</v>
      </c>
      <c r="BJ93" s="19">
        <f t="shared" si="1069"/>
        <v>3.5527136788005009E-15</v>
      </c>
      <c r="BK93" s="19">
        <f t="shared" si="1069"/>
        <v>3.5527136788005009E-15</v>
      </c>
      <c r="BL93" s="19">
        <f t="shared" si="1069"/>
        <v>3.5527136788005009E-15</v>
      </c>
      <c r="BM93" s="19">
        <f t="shared" si="1069"/>
        <v>3.5527136788005009E-15</v>
      </c>
      <c r="BN93" s="19">
        <f t="shared" si="1069"/>
        <v>3.5527136788005009E-15</v>
      </c>
      <c r="BO93" s="19">
        <f t="shared" si="1069"/>
        <v>3.5527136788005009E-15</v>
      </c>
      <c r="BP93" s="19">
        <f t="shared" si="1069"/>
        <v>3.5527136788005009E-15</v>
      </c>
      <c r="BQ93" s="19">
        <f t="shared" si="1069"/>
        <v>3.5527136788005009E-15</v>
      </c>
      <c r="BR93" s="19">
        <f t="shared" si="1069"/>
        <v>3.5527136788005009E-15</v>
      </c>
      <c r="BS93" s="19">
        <f t="shared" si="1069"/>
        <v>3.5527136788005009E-15</v>
      </c>
      <c r="BT93" s="19">
        <f t="shared" si="1069"/>
        <v>3.5527136788005009E-15</v>
      </c>
      <c r="BU93" s="19">
        <f t="shared" si="1069"/>
        <v>3.5527136788005009E-15</v>
      </c>
      <c r="BV93" s="19">
        <f t="shared" si="1069"/>
        <v>3.5527136788005009E-15</v>
      </c>
      <c r="BW93" s="19">
        <f t="shared" si="1069"/>
        <v>3.5527136788005009E-15</v>
      </c>
      <c r="BX93" s="19">
        <f t="shared" ref="BX93:CG93" si="1070">IF($B93=BX$10-1,$C93,BW94)</f>
        <v>3.5527136788005009E-15</v>
      </c>
      <c r="BY93" s="19">
        <f t="shared" si="1070"/>
        <v>3.5527136788005009E-15</v>
      </c>
      <c r="BZ93" s="19">
        <f t="shared" si="1070"/>
        <v>3.5527136788005009E-15</v>
      </c>
      <c r="CA93" s="19">
        <f t="shared" si="1070"/>
        <v>3.5527136788005009E-15</v>
      </c>
      <c r="CB93" s="19">
        <f t="shared" si="1070"/>
        <v>3.5527136788005009E-15</v>
      </c>
      <c r="CC93" s="19">
        <f t="shared" si="1070"/>
        <v>3.5527136788005009E-15</v>
      </c>
      <c r="CD93" s="19">
        <f t="shared" si="1070"/>
        <v>3.5527136788005009E-15</v>
      </c>
      <c r="CE93" s="19">
        <f t="shared" si="1070"/>
        <v>3.5527136788005009E-15</v>
      </c>
      <c r="CF93" s="19">
        <f t="shared" si="1070"/>
        <v>3.5527136788005009E-15</v>
      </c>
      <c r="CG93" s="19">
        <f t="shared" si="1070"/>
        <v>3.5527136788005009E-15</v>
      </c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</row>
    <row r="94" spans="1:115" ht="15" x14ac:dyDescent="0.2">
      <c r="A94" s="17"/>
      <c r="B94" s="48"/>
      <c r="C94" s="48"/>
      <c r="D94" s="48"/>
      <c r="E94" s="48"/>
      <c r="F94" s="48"/>
      <c r="G94" s="48"/>
      <c r="H94" s="48"/>
      <c r="I94" s="48"/>
      <c r="J94" s="42">
        <f t="shared" ref="J94" si="1071">MAX(0,+J93-J95)</f>
        <v>0</v>
      </c>
      <c r="K94" s="19">
        <f t="shared" ref="K94" si="1072">MAX(0,+K93-K95)</f>
        <v>0</v>
      </c>
      <c r="L94" s="19">
        <f t="shared" ref="L94" si="1073">MAX(0,+L93-L95)</f>
        <v>0</v>
      </c>
      <c r="M94" s="19">
        <f t="shared" ref="M94" si="1074">MAX(0,+M93-M95)</f>
        <v>0</v>
      </c>
      <c r="N94" s="19">
        <f t="shared" ref="N94" si="1075">MAX(0,+N93-N95)</f>
        <v>0</v>
      </c>
      <c r="O94" s="19">
        <f t="shared" ref="O94" si="1076">MAX(0,+O93-O95)</f>
        <v>0</v>
      </c>
      <c r="P94" s="19">
        <f t="shared" ref="P94" si="1077">MAX(0,+P93-P95)</f>
        <v>0</v>
      </c>
      <c r="Q94" s="19">
        <f t="shared" ref="Q94" si="1078">MAX(0,+Q93-Q95)</f>
        <v>0</v>
      </c>
      <c r="R94" s="19">
        <f t="shared" ref="R94" si="1079">MAX(0,+R93-R95)</f>
        <v>0</v>
      </c>
      <c r="S94" s="19">
        <f t="shared" ref="S94" si="1080">MAX(0,+S93-S95)</f>
        <v>0</v>
      </c>
      <c r="T94" s="19">
        <f t="shared" ref="T94" si="1081">MAX(0,+T93-T95)</f>
        <v>0</v>
      </c>
      <c r="U94" s="19">
        <f t="shared" ref="U94" si="1082">MAX(0,+U93-U95)</f>
        <v>0</v>
      </c>
      <c r="V94" s="19">
        <f t="shared" ref="V94" si="1083">MAX(0,+V93-V95)</f>
        <v>0</v>
      </c>
      <c r="W94" s="42">
        <f t="shared" ref="W94" si="1084">MAX(0,+W93-W95)</f>
        <v>0</v>
      </c>
      <c r="X94" s="42">
        <f t="shared" ref="X94" si="1085">MAX(0,+X93-X95)</f>
        <v>141.30386038891172</v>
      </c>
      <c r="Y94" s="42">
        <f t="shared" ref="Y94" si="1086">MAX(0,+Y93-Y95)</f>
        <v>131.21072750398946</v>
      </c>
      <c r="Z94" s="42">
        <f t="shared" ref="Z94" si="1087">MAX(0,+Z93-Z95)</f>
        <v>121.11759461906719</v>
      </c>
      <c r="AA94" s="42">
        <f t="shared" ref="AA94" si="1088">MAX(0,+AA93-AA95)</f>
        <v>111.02446173414492</v>
      </c>
      <c r="AB94" s="42">
        <f t="shared" ref="AB94" si="1089">MAX(0,+AB93-AB95)</f>
        <v>100.93132884922265</v>
      </c>
      <c r="AC94" s="42">
        <f t="shared" ref="AC94" si="1090">MAX(0,+AC93-AC95)</f>
        <v>90.838195964300382</v>
      </c>
      <c r="AD94" s="42">
        <f t="shared" ref="AD94" si="1091">MAX(0,+AD93-AD95)</f>
        <v>80.745063079378113</v>
      </c>
      <c r="AE94" s="42">
        <f t="shared" ref="AE94" si="1092">MAX(0,+AE93-AE95)</f>
        <v>70.651930194455844</v>
      </c>
      <c r="AF94" s="42">
        <f t="shared" ref="AF94" si="1093">MAX(0,+AF93-AF95)</f>
        <v>60.558797309533581</v>
      </c>
      <c r="AG94" s="42">
        <f t="shared" ref="AG94" si="1094">MAX(0,+AG93-AG95)</f>
        <v>50.465664424611319</v>
      </c>
      <c r="AH94" s="42">
        <f t="shared" ref="AH94" si="1095">MAX(0,+AH93-AH95)</f>
        <v>40.372531539689057</v>
      </c>
      <c r="AI94" s="42">
        <f t="shared" ref="AI94" si="1096">MAX(0,+AI93-AI95)</f>
        <v>30.279398654766794</v>
      </c>
      <c r="AJ94" s="42">
        <f t="shared" ref="AJ94" si="1097">MAX(0,+AJ93-AJ95)</f>
        <v>20.186265769844532</v>
      </c>
      <c r="AK94" s="42">
        <f t="shared" ref="AK94" si="1098">MAX(0,+AK93-AK95)</f>
        <v>10.093132884922268</v>
      </c>
      <c r="AL94" s="42">
        <f t="shared" ref="AL94" si="1099">MAX(0,+AL93-AL95)</f>
        <v>3.5527136788005009E-15</v>
      </c>
      <c r="AM94" s="42">
        <f t="shared" ref="AM94" si="1100">MAX(0,+AM93-AM95)</f>
        <v>3.5527136788005009E-15</v>
      </c>
      <c r="AN94" s="42">
        <f t="shared" ref="AN94" si="1101">MAX(0,+AN93-AN95)</f>
        <v>3.5527136788005009E-15</v>
      </c>
      <c r="AO94" s="42">
        <f t="shared" ref="AO94" si="1102">MAX(0,+AO93-AO95)</f>
        <v>3.5527136788005009E-15</v>
      </c>
      <c r="AP94" s="42">
        <f t="shared" ref="AP94" si="1103">MAX(0,+AP93-AP95)</f>
        <v>3.5527136788005009E-15</v>
      </c>
      <c r="AQ94" s="42">
        <f t="shared" ref="AQ94" si="1104">MAX(0,+AQ93-AQ95)</f>
        <v>3.5527136788005009E-15</v>
      </c>
      <c r="AR94" s="42">
        <f t="shared" ref="AR94" si="1105">MAX(0,+AR93-AR95)</f>
        <v>3.5527136788005009E-15</v>
      </c>
      <c r="AS94" s="42">
        <f t="shared" ref="AS94" si="1106">MAX(0,+AS93-AS95)</f>
        <v>3.5527136788005009E-15</v>
      </c>
      <c r="AT94" s="42">
        <f t="shared" ref="AT94" si="1107">MAX(0,+AT93-AT95)</f>
        <v>3.5527136788005009E-15</v>
      </c>
      <c r="AU94" s="42">
        <f t="shared" ref="AU94" si="1108">MAX(0,+AU93-AU95)</f>
        <v>3.5527136788005009E-15</v>
      </c>
      <c r="AV94" s="42">
        <f t="shared" ref="AV94" si="1109">MAX(0,+AV93-AV95)</f>
        <v>3.5527136788005009E-15</v>
      </c>
      <c r="AW94" s="42">
        <f t="shared" ref="AW94" si="1110">MAX(0,+AW93-AW95)</f>
        <v>3.5527136788005009E-15</v>
      </c>
      <c r="AX94" s="42">
        <f t="shared" ref="AX94" si="1111">MAX(0,+AX93-AX95)</f>
        <v>3.5527136788005009E-15</v>
      </c>
      <c r="AY94" s="42">
        <f t="shared" ref="AY94" si="1112">MAX(0,+AY93-AY95)</f>
        <v>3.5527136788005009E-15</v>
      </c>
      <c r="AZ94" s="42">
        <f t="shared" ref="AZ94" si="1113">MAX(0,+AZ93-AZ95)</f>
        <v>3.5527136788005009E-15</v>
      </c>
      <c r="BA94" s="42">
        <f t="shared" ref="BA94" si="1114">MAX(0,+BA93-BA95)</f>
        <v>3.5527136788005009E-15</v>
      </c>
      <c r="BB94" s="42">
        <f t="shared" ref="BB94" si="1115">MAX(0,+BB93-BB95)</f>
        <v>3.5527136788005009E-15</v>
      </c>
      <c r="BC94" s="42">
        <f t="shared" ref="BC94" si="1116">MAX(0,+BC93-BC95)</f>
        <v>3.5527136788005009E-15</v>
      </c>
      <c r="BD94" s="42">
        <f t="shared" ref="BD94" si="1117">MAX(0,+BD93-BD95)</f>
        <v>3.5527136788005009E-15</v>
      </c>
      <c r="BE94" s="42">
        <f t="shared" ref="BE94" si="1118">MAX(0,+BE93-BE95)</f>
        <v>3.5527136788005009E-15</v>
      </c>
      <c r="BF94" s="42">
        <f t="shared" ref="BF94" si="1119">MAX(0,+BF93-BF95)</f>
        <v>3.5527136788005009E-15</v>
      </c>
      <c r="BG94" s="42">
        <f t="shared" ref="BG94" si="1120">MAX(0,+BG93-BG95)</f>
        <v>3.5527136788005009E-15</v>
      </c>
      <c r="BH94" s="42">
        <f t="shared" ref="BH94" si="1121">MAX(0,+BH93-BH95)</f>
        <v>3.5527136788005009E-15</v>
      </c>
      <c r="BI94" s="42">
        <f t="shared" ref="BI94" si="1122">MAX(0,+BI93-BI95)</f>
        <v>3.5527136788005009E-15</v>
      </c>
      <c r="BJ94" s="42">
        <f t="shared" ref="BJ94" si="1123">MAX(0,+BJ93-BJ95)</f>
        <v>3.5527136788005009E-15</v>
      </c>
      <c r="BK94" s="42">
        <f t="shared" ref="BK94" si="1124">MAX(0,+BK93-BK95)</f>
        <v>3.5527136788005009E-15</v>
      </c>
      <c r="BL94" s="42">
        <f t="shared" ref="BL94" si="1125">MAX(0,+BL93-BL95)</f>
        <v>3.5527136788005009E-15</v>
      </c>
      <c r="BM94" s="42">
        <f t="shared" ref="BM94" si="1126">MAX(0,+BM93-BM95)</f>
        <v>3.5527136788005009E-15</v>
      </c>
      <c r="BN94" s="42">
        <f t="shared" ref="BN94" si="1127">MAX(0,+BN93-BN95)</f>
        <v>3.5527136788005009E-15</v>
      </c>
      <c r="BO94" s="42">
        <f t="shared" ref="BO94" si="1128">MAX(0,+BO93-BO95)</f>
        <v>3.5527136788005009E-15</v>
      </c>
      <c r="BP94" s="42">
        <f t="shared" ref="BP94" si="1129">MAX(0,+BP93-BP95)</f>
        <v>3.5527136788005009E-15</v>
      </c>
      <c r="BQ94" s="42">
        <f t="shared" ref="BQ94" si="1130">MAX(0,+BQ93-BQ95)</f>
        <v>3.5527136788005009E-15</v>
      </c>
      <c r="BR94" s="42">
        <f t="shared" ref="BR94" si="1131">MAX(0,+BR93-BR95)</f>
        <v>3.5527136788005009E-15</v>
      </c>
      <c r="BS94" s="42">
        <f t="shared" ref="BS94" si="1132">MAX(0,+BS93-BS95)</f>
        <v>3.5527136788005009E-15</v>
      </c>
      <c r="BT94" s="42">
        <f t="shared" ref="BT94" si="1133">MAX(0,+BT93-BT95)</f>
        <v>3.5527136788005009E-15</v>
      </c>
      <c r="BU94" s="42">
        <f t="shared" ref="BU94" si="1134">MAX(0,+BU93-BU95)</f>
        <v>3.5527136788005009E-15</v>
      </c>
      <c r="BV94" s="42">
        <f t="shared" ref="BV94" si="1135">MAX(0,+BV93-BV95)</f>
        <v>3.5527136788005009E-15</v>
      </c>
      <c r="BW94" s="42">
        <f t="shared" ref="BW94" si="1136">MAX(0,+BW93-BW95)</f>
        <v>3.5527136788005009E-15</v>
      </c>
      <c r="BX94" s="42">
        <f t="shared" ref="BX94" si="1137">MAX(0,+BX93-BX95)</f>
        <v>3.5527136788005009E-15</v>
      </c>
      <c r="BY94" s="42">
        <f t="shared" ref="BY94" si="1138">MAX(0,+BY93-BY95)</f>
        <v>3.5527136788005009E-15</v>
      </c>
      <c r="BZ94" s="42">
        <f t="shared" ref="BZ94" si="1139">MAX(0,+BZ93-BZ95)</f>
        <v>3.5527136788005009E-15</v>
      </c>
      <c r="CA94" s="42">
        <f t="shared" ref="CA94" si="1140">MAX(0,+CA93-CA95)</f>
        <v>3.5527136788005009E-15</v>
      </c>
      <c r="CB94" s="42">
        <f t="shared" ref="CB94" si="1141">MAX(0,+CB93-CB95)</f>
        <v>3.5527136788005009E-15</v>
      </c>
      <c r="CC94" s="42">
        <f t="shared" ref="CC94" si="1142">MAX(0,+CC93-CC95)</f>
        <v>3.5527136788005009E-15</v>
      </c>
      <c r="CD94" s="42">
        <f t="shared" ref="CD94" si="1143">MAX(0,+CD93-CD95)</f>
        <v>3.5527136788005009E-15</v>
      </c>
      <c r="CE94" s="42">
        <f t="shared" ref="CE94" si="1144">MAX(0,+CE93-CE95)</f>
        <v>3.5527136788005009E-15</v>
      </c>
      <c r="CF94" s="42">
        <f t="shared" ref="CF94" si="1145">MAX(0,+CF93-CF95)</f>
        <v>3.5527136788005009E-15</v>
      </c>
      <c r="CG94" s="42">
        <f t="shared" ref="CG94" si="1146">MAX(0,+CG93-CG95)</f>
        <v>3.5527136788005009E-15</v>
      </c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</row>
    <row r="95" spans="1:115" ht="15" x14ac:dyDescent="0.2">
      <c r="A95" s="17"/>
      <c r="B95" s="48"/>
      <c r="C95" s="48"/>
      <c r="D95" s="48"/>
      <c r="E95" s="48"/>
      <c r="F95" s="48"/>
      <c r="G95" s="48"/>
      <c r="H95" s="48"/>
      <c r="I95" s="48"/>
      <c r="J95" s="42">
        <f>IF(J93&gt;0.5,IF($B93=J$10,$C93/$D93,I95),0)</f>
        <v>0</v>
      </c>
      <c r="K95" s="19">
        <f>IF(K93&gt;0.5,IF($B93=K$10-1,$C93/$D93,J95),0)</f>
        <v>0</v>
      </c>
      <c r="L95" s="19">
        <f t="shared" ref="L95:BW95" si="1147">IF(L93&gt;0.5,IF($B93=L$10-1,$C93/$D93,K95),0)</f>
        <v>0</v>
      </c>
      <c r="M95" s="19">
        <f t="shared" si="1147"/>
        <v>0</v>
      </c>
      <c r="N95" s="19">
        <f t="shared" si="1147"/>
        <v>0</v>
      </c>
      <c r="O95" s="19">
        <f t="shared" si="1147"/>
        <v>0</v>
      </c>
      <c r="P95" s="19">
        <f t="shared" si="1147"/>
        <v>0</v>
      </c>
      <c r="Q95" s="19">
        <f t="shared" si="1147"/>
        <v>0</v>
      </c>
      <c r="R95" s="19">
        <f t="shared" si="1147"/>
        <v>0</v>
      </c>
      <c r="S95" s="19">
        <f t="shared" si="1147"/>
        <v>0</v>
      </c>
      <c r="T95" s="19">
        <f t="shared" si="1147"/>
        <v>0</v>
      </c>
      <c r="U95" s="19">
        <f t="shared" si="1147"/>
        <v>0</v>
      </c>
      <c r="V95" s="19">
        <f t="shared" si="1147"/>
        <v>0</v>
      </c>
      <c r="W95" s="19">
        <f t="shared" si="1147"/>
        <v>0</v>
      </c>
      <c r="X95" s="19">
        <f t="shared" si="1147"/>
        <v>10.093132884922264</v>
      </c>
      <c r="Y95" s="19">
        <f t="shared" si="1147"/>
        <v>10.093132884922264</v>
      </c>
      <c r="Z95" s="19">
        <f t="shared" si="1147"/>
        <v>10.093132884922264</v>
      </c>
      <c r="AA95" s="19">
        <f t="shared" si="1147"/>
        <v>10.093132884922264</v>
      </c>
      <c r="AB95" s="19">
        <f t="shared" si="1147"/>
        <v>10.093132884922264</v>
      </c>
      <c r="AC95" s="19">
        <f t="shared" si="1147"/>
        <v>10.093132884922264</v>
      </c>
      <c r="AD95" s="19">
        <f t="shared" si="1147"/>
        <v>10.093132884922264</v>
      </c>
      <c r="AE95" s="19">
        <f t="shared" si="1147"/>
        <v>10.093132884922264</v>
      </c>
      <c r="AF95" s="19">
        <f t="shared" si="1147"/>
        <v>10.093132884922264</v>
      </c>
      <c r="AG95" s="19">
        <f t="shared" si="1147"/>
        <v>10.093132884922264</v>
      </c>
      <c r="AH95" s="19">
        <f t="shared" si="1147"/>
        <v>10.093132884922264</v>
      </c>
      <c r="AI95" s="19">
        <f t="shared" si="1147"/>
        <v>10.093132884922264</v>
      </c>
      <c r="AJ95" s="19">
        <f t="shared" si="1147"/>
        <v>10.093132884922264</v>
      </c>
      <c r="AK95" s="19">
        <f t="shared" si="1147"/>
        <v>10.093132884922264</v>
      </c>
      <c r="AL95" s="19">
        <f t="shared" si="1147"/>
        <v>10.093132884922264</v>
      </c>
      <c r="AM95" s="19">
        <f t="shared" si="1147"/>
        <v>0</v>
      </c>
      <c r="AN95" s="19">
        <f t="shared" si="1147"/>
        <v>0</v>
      </c>
      <c r="AO95" s="19">
        <f t="shared" si="1147"/>
        <v>0</v>
      </c>
      <c r="AP95" s="19">
        <f t="shared" si="1147"/>
        <v>0</v>
      </c>
      <c r="AQ95" s="19">
        <f t="shared" si="1147"/>
        <v>0</v>
      </c>
      <c r="AR95" s="19">
        <f t="shared" si="1147"/>
        <v>0</v>
      </c>
      <c r="AS95" s="19">
        <f t="shared" si="1147"/>
        <v>0</v>
      </c>
      <c r="AT95" s="19">
        <f t="shared" si="1147"/>
        <v>0</v>
      </c>
      <c r="AU95" s="19">
        <f t="shared" si="1147"/>
        <v>0</v>
      </c>
      <c r="AV95" s="19">
        <f t="shared" si="1147"/>
        <v>0</v>
      </c>
      <c r="AW95" s="19">
        <f t="shared" si="1147"/>
        <v>0</v>
      </c>
      <c r="AX95" s="19">
        <f t="shared" si="1147"/>
        <v>0</v>
      </c>
      <c r="AY95" s="19">
        <f t="shared" si="1147"/>
        <v>0</v>
      </c>
      <c r="AZ95" s="19">
        <f t="shared" si="1147"/>
        <v>0</v>
      </c>
      <c r="BA95" s="19">
        <f t="shared" si="1147"/>
        <v>0</v>
      </c>
      <c r="BB95" s="19">
        <f t="shared" si="1147"/>
        <v>0</v>
      </c>
      <c r="BC95" s="19">
        <f t="shared" si="1147"/>
        <v>0</v>
      </c>
      <c r="BD95" s="19">
        <f t="shared" si="1147"/>
        <v>0</v>
      </c>
      <c r="BE95" s="19">
        <f t="shared" si="1147"/>
        <v>0</v>
      </c>
      <c r="BF95" s="19">
        <f t="shared" si="1147"/>
        <v>0</v>
      </c>
      <c r="BG95" s="19">
        <f t="shared" si="1147"/>
        <v>0</v>
      </c>
      <c r="BH95" s="19">
        <f t="shared" si="1147"/>
        <v>0</v>
      </c>
      <c r="BI95" s="19">
        <f t="shared" si="1147"/>
        <v>0</v>
      </c>
      <c r="BJ95" s="19">
        <f t="shared" si="1147"/>
        <v>0</v>
      </c>
      <c r="BK95" s="19">
        <f t="shared" si="1147"/>
        <v>0</v>
      </c>
      <c r="BL95" s="19">
        <f t="shared" si="1147"/>
        <v>0</v>
      </c>
      <c r="BM95" s="19">
        <f t="shared" si="1147"/>
        <v>0</v>
      </c>
      <c r="BN95" s="19">
        <f t="shared" si="1147"/>
        <v>0</v>
      </c>
      <c r="BO95" s="19">
        <f t="shared" si="1147"/>
        <v>0</v>
      </c>
      <c r="BP95" s="19">
        <f t="shared" si="1147"/>
        <v>0</v>
      </c>
      <c r="BQ95" s="19">
        <f t="shared" si="1147"/>
        <v>0</v>
      </c>
      <c r="BR95" s="19">
        <f t="shared" si="1147"/>
        <v>0</v>
      </c>
      <c r="BS95" s="19">
        <f t="shared" si="1147"/>
        <v>0</v>
      </c>
      <c r="BT95" s="19">
        <f t="shared" si="1147"/>
        <v>0</v>
      </c>
      <c r="BU95" s="19">
        <f t="shared" si="1147"/>
        <v>0</v>
      </c>
      <c r="BV95" s="19">
        <f t="shared" si="1147"/>
        <v>0</v>
      </c>
      <c r="BW95" s="19">
        <f t="shared" si="1147"/>
        <v>0</v>
      </c>
      <c r="BX95" s="19">
        <f t="shared" ref="BX95:CG95" si="1148">IF(BX93&gt;0.5,IF($B93=BX$10-1,$C93/$D93,BW95),0)</f>
        <v>0</v>
      </c>
      <c r="BY95" s="19">
        <f t="shared" si="1148"/>
        <v>0</v>
      </c>
      <c r="BZ95" s="19">
        <f t="shared" si="1148"/>
        <v>0</v>
      </c>
      <c r="CA95" s="19">
        <f t="shared" si="1148"/>
        <v>0</v>
      </c>
      <c r="CB95" s="19">
        <f t="shared" si="1148"/>
        <v>0</v>
      </c>
      <c r="CC95" s="19">
        <f t="shared" si="1148"/>
        <v>0</v>
      </c>
      <c r="CD95" s="19">
        <f t="shared" si="1148"/>
        <v>0</v>
      </c>
      <c r="CE95" s="19">
        <f t="shared" si="1148"/>
        <v>0</v>
      </c>
      <c r="CF95" s="19">
        <f t="shared" si="1148"/>
        <v>0</v>
      </c>
      <c r="CG95" s="19">
        <f t="shared" si="1148"/>
        <v>0</v>
      </c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</row>
    <row r="96" spans="1:115" ht="15" x14ac:dyDescent="0.2">
      <c r="A96" s="17" t="s">
        <v>137</v>
      </c>
      <c r="B96" s="104">
        <f>B93+1</f>
        <v>2033</v>
      </c>
      <c r="C96" s="82">
        <f>HLOOKUP(B96,$J$10:$CG$23,14)</f>
        <v>141.04700185636875</v>
      </c>
      <c r="D96" s="52">
        <f>$D$52</f>
        <v>15</v>
      </c>
      <c r="E96" s="48"/>
      <c r="F96" s="48"/>
      <c r="G96" s="48"/>
      <c r="H96" s="48"/>
      <c r="I96" s="48"/>
      <c r="J96" s="42">
        <f>IF($B96=J$10,$C96,I97)</f>
        <v>0</v>
      </c>
      <c r="K96" s="19">
        <f>IF($B96=K$10-1,$C96,J97)</f>
        <v>0</v>
      </c>
      <c r="L96" s="19">
        <f t="shared" ref="L96:BW96" si="1149">IF($B96=L$10-1,$C96,K97)</f>
        <v>0</v>
      </c>
      <c r="M96" s="19">
        <f t="shared" si="1149"/>
        <v>0</v>
      </c>
      <c r="N96" s="19">
        <f t="shared" si="1149"/>
        <v>0</v>
      </c>
      <c r="O96" s="19">
        <f t="shared" si="1149"/>
        <v>0</v>
      </c>
      <c r="P96" s="19">
        <f t="shared" si="1149"/>
        <v>0</v>
      </c>
      <c r="Q96" s="19">
        <f t="shared" si="1149"/>
        <v>0</v>
      </c>
      <c r="R96" s="19">
        <f t="shared" si="1149"/>
        <v>0</v>
      </c>
      <c r="S96" s="19">
        <f t="shared" si="1149"/>
        <v>0</v>
      </c>
      <c r="T96" s="19">
        <f t="shared" si="1149"/>
        <v>0</v>
      </c>
      <c r="U96" s="19">
        <f t="shared" si="1149"/>
        <v>0</v>
      </c>
      <c r="V96" s="19">
        <f t="shared" si="1149"/>
        <v>0</v>
      </c>
      <c r="W96" s="19">
        <f t="shared" si="1149"/>
        <v>0</v>
      </c>
      <c r="X96" s="19">
        <f t="shared" si="1149"/>
        <v>0</v>
      </c>
      <c r="Y96" s="19">
        <f t="shared" si="1149"/>
        <v>141.04700185636875</v>
      </c>
      <c r="Z96" s="19">
        <f t="shared" si="1149"/>
        <v>131.64386839927749</v>
      </c>
      <c r="AA96" s="19">
        <f t="shared" si="1149"/>
        <v>122.24073494218624</v>
      </c>
      <c r="AB96" s="19">
        <f t="shared" si="1149"/>
        <v>112.83760148509498</v>
      </c>
      <c r="AC96" s="19">
        <f t="shared" si="1149"/>
        <v>103.43446802800372</v>
      </c>
      <c r="AD96" s="19">
        <f t="shared" si="1149"/>
        <v>94.031334570912463</v>
      </c>
      <c r="AE96" s="19">
        <f t="shared" si="1149"/>
        <v>84.628201113821206</v>
      </c>
      <c r="AF96" s="19">
        <f t="shared" si="1149"/>
        <v>75.225067656729948</v>
      </c>
      <c r="AG96" s="19">
        <f t="shared" si="1149"/>
        <v>65.82193419963869</v>
      </c>
      <c r="AH96" s="19">
        <f t="shared" si="1149"/>
        <v>56.41880074254744</v>
      </c>
      <c r="AI96" s="19">
        <f t="shared" si="1149"/>
        <v>47.015667285456189</v>
      </c>
      <c r="AJ96" s="19">
        <f t="shared" si="1149"/>
        <v>37.612533828364938</v>
      </c>
      <c r="AK96" s="19">
        <f t="shared" si="1149"/>
        <v>28.209400371273688</v>
      </c>
      <c r="AL96" s="19">
        <f t="shared" si="1149"/>
        <v>18.806266914182437</v>
      </c>
      <c r="AM96" s="19">
        <f t="shared" si="1149"/>
        <v>9.4031334570911866</v>
      </c>
      <c r="AN96" s="19">
        <f t="shared" si="1149"/>
        <v>0</v>
      </c>
      <c r="AO96" s="19">
        <f t="shared" si="1149"/>
        <v>0</v>
      </c>
      <c r="AP96" s="19">
        <f t="shared" si="1149"/>
        <v>0</v>
      </c>
      <c r="AQ96" s="19">
        <f t="shared" si="1149"/>
        <v>0</v>
      </c>
      <c r="AR96" s="19">
        <f t="shared" si="1149"/>
        <v>0</v>
      </c>
      <c r="AS96" s="19">
        <f t="shared" si="1149"/>
        <v>0</v>
      </c>
      <c r="AT96" s="19">
        <f t="shared" si="1149"/>
        <v>0</v>
      </c>
      <c r="AU96" s="19">
        <f t="shared" si="1149"/>
        <v>0</v>
      </c>
      <c r="AV96" s="19">
        <f t="shared" si="1149"/>
        <v>0</v>
      </c>
      <c r="AW96" s="19">
        <f t="shared" si="1149"/>
        <v>0</v>
      </c>
      <c r="AX96" s="19">
        <f t="shared" si="1149"/>
        <v>0</v>
      </c>
      <c r="AY96" s="19">
        <f t="shared" si="1149"/>
        <v>0</v>
      </c>
      <c r="AZ96" s="19">
        <f t="shared" si="1149"/>
        <v>0</v>
      </c>
      <c r="BA96" s="19">
        <f t="shared" si="1149"/>
        <v>0</v>
      </c>
      <c r="BB96" s="19">
        <f t="shared" si="1149"/>
        <v>0</v>
      </c>
      <c r="BC96" s="19">
        <f t="shared" si="1149"/>
        <v>0</v>
      </c>
      <c r="BD96" s="19">
        <f t="shared" si="1149"/>
        <v>0</v>
      </c>
      <c r="BE96" s="19">
        <f t="shared" si="1149"/>
        <v>0</v>
      </c>
      <c r="BF96" s="19">
        <f t="shared" si="1149"/>
        <v>0</v>
      </c>
      <c r="BG96" s="19">
        <f t="shared" si="1149"/>
        <v>0</v>
      </c>
      <c r="BH96" s="19">
        <f t="shared" si="1149"/>
        <v>0</v>
      </c>
      <c r="BI96" s="19">
        <f t="shared" si="1149"/>
        <v>0</v>
      </c>
      <c r="BJ96" s="19">
        <f t="shared" si="1149"/>
        <v>0</v>
      </c>
      <c r="BK96" s="19">
        <f t="shared" si="1149"/>
        <v>0</v>
      </c>
      <c r="BL96" s="19">
        <f t="shared" si="1149"/>
        <v>0</v>
      </c>
      <c r="BM96" s="19">
        <f t="shared" si="1149"/>
        <v>0</v>
      </c>
      <c r="BN96" s="19">
        <f t="shared" si="1149"/>
        <v>0</v>
      </c>
      <c r="BO96" s="19">
        <f t="shared" si="1149"/>
        <v>0</v>
      </c>
      <c r="BP96" s="19">
        <f t="shared" si="1149"/>
        <v>0</v>
      </c>
      <c r="BQ96" s="19">
        <f t="shared" si="1149"/>
        <v>0</v>
      </c>
      <c r="BR96" s="19">
        <f t="shared" si="1149"/>
        <v>0</v>
      </c>
      <c r="BS96" s="19">
        <f t="shared" si="1149"/>
        <v>0</v>
      </c>
      <c r="BT96" s="19">
        <f t="shared" si="1149"/>
        <v>0</v>
      </c>
      <c r="BU96" s="19">
        <f t="shared" si="1149"/>
        <v>0</v>
      </c>
      <c r="BV96" s="19">
        <f t="shared" si="1149"/>
        <v>0</v>
      </c>
      <c r="BW96" s="19">
        <f t="shared" si="1149"/>
        <v>0</v>
      </c>
      <c r="BX96" s="19">
        <f t="shared" ref="BX96:CG96" si="1150">IF($B96=BX$10-1,$C96,BW97)</f>
        <v>0</v>
      </c>
      <c r="BY96" s="19">
        <f t="shared" si="1150"/>
        <v>0</v>
      </c>
      <c r="BZ96" s="19">
        <f t="shared" si="1150"/>
        <v>0</v>
      </c>
      <c r="CA96" s="19">
        <f t="shared" si="1150"/>
        <v>0</v>
      </c>
      <c r="CB96" s="19">
        <f t="shared" si="1150"/>
        <v>0</v>
      </c>
      <c r="CC96" s="19">
        <f t="shared" si="1150"/>
        <v>0</v>
      </c>
      <c r="CD96" s="19">
        <f t="shared" si="1150"/>
        <v>0</v>
      </c>
      <c r="CE96" s="19">
        <f t="shared" si="1150"/>
        <v>0</v>
      </c>
      <c r="CF96" s="19">
        <f t="shared" si="1150"/>
        <v>0</v>
      </c>
      <c r="CG96" s="19">
        <f t="shared" si="1150"/>
        <v>0</v>
      </c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</row>
    <row r="97" spans="1:115" ht="15" x14ac:dyDescent="0.2">
      <c r="B97" s="48"/>
      <c r="C97" s="48"/>
      <c r="D97" s="48"/>
      <c r="E97" s="48"/>
      <c r="F97" s="48"/>
      <c r="G97" s="48"/>
      <c r="H97" s="48"/>
      <c r="I97" s="48"/>
      <c r="J97" s="42">
        <f t="shared" ref="J97" si="1151">MAX(0,+J96-J98)</f>
        <v>0</v>
      </c>
      <c r="K97" s="19">
        <f t="shared" ref="K97" si="1152">MAX(0,+K96-K98)</f>
        <v>0</v>
      </c>
      <c r="L97" s="19">
        <f t="shared" ref="L97" si="1153">MAX(0,+L96-L98)</f>
        <v>0</v>
      </c>
      <c r="M97" s="19">
        <f t="shared" ref="M97" si="1154">MAX(0,+M96-M98)</f>
        <v>0</v>
      </c>
      <c r="N97" s="19">
        <f t="shared" ref="N97" si="1155">MAX(0,+N96-N98)</f>
        <v>0</v>
      </c>
      <c r="O97" s="19">
        <f t="shared" ref="O97" si="1156">MAX(0,+O96-O98)</f>
        <v>0</v>
      </c>
      <c r="P97" s="19">
        <f t="shared" ref="P97" si="1157">MAX(0,+P96-P98)</f>
        <v>0</v>
      </c>
      <c r="Q97" s="19">
        <f t="shared" ref="Q97" si="1158">MAX(0,+Q96-Q98)</f>
        <v>0</v>
      </c>
      <c r="R97" s="19">
        <f t="shared" ref="R97" si="1159">MAX(0,+R96-R98)</f>
        <v>0</v>
      </c>
      <c r="S97" s="19">
        <f t="shared" ref="S97" si="1160">MAX(0,+S96-S98)</f>
        <v>0</v>
      </c>
      <c r="T97" s="19">
        <f t="shared" ref="T97" si="1161">MAX(0,+T96-T98)</f>
        <v>0</v>
      </c>
      <c r="U97" s="19">
        <f t="shared" ref="U97" si="1162">MAX(0,+U96-U98)</f>
        <v>0</v>
      </c>
      <c r="V97" s="19">
        <f t="shared" ref="V97" si="1163">MAX(0,+V96-V98)</f>
        <v>0</v>
      </c>
      <c r="W97" s="42">
        <f t="shared" ref="W97" si="1164">MAX(0,+W96-W98)</f>
        <v>0</v>
      </c>
      <c r="X97" s="42">
        <f t="shared" ref="X97" si="1165">MAX(0,+X96-X98)</f>
        <v>0</v>
      </c>
      <c r="Y97" s="42">
        <f t="shared" ref="Y97" si="1166">MAX(0,+Y96-Y98)</f>
        <v>131.64386839927749</v>
      </c>
      <c r="Z97" s="42">
        <f t="shared" ref="Z97" si="1167">MAX(0,+Z96-Z98)</f>
        <v>122.24073494218624</v>
      </c>
      <c r="AA97" s="42">
        <f t="shared" ref="AA97" si="1168">MAX(0,+AA96-AA98)</f>
        <v>112.83760148509498</v>
      </c>
      <c r="AB97" s="42">
        <f t="shared" ref="AB97" si="1169">MAX(0,+AB96-AB98)</f>
        <v>103.43446802800372</v>
      </c>
      <c r="AC97" s="42">
        <f t="shared" ref="AC97" si="1170">MAX(0,+AC96-AC98)</f>
        <v>94.031334570912463</v>
      </c>
      <c r="AD97" s="42">
        <f t="shared" ref="AD97" si="1171">MAX(0,+AD96-AD98)</f>
        <v>84.628201113821206</v>
      </c>
      <c r="AE97" s="42">
        <f t="shared" ref="AE97" si="1172">MAX(0,+AE96-AE98)</f>
        <v>75.225067656729948</v>
      </c>
      <c r="AF97" s="42">
        <f t="shared" ref="AF97" si="1173">MAX(0,+AF96-AF98)</f>
        <v>65.82193419963869</v>
      </c>
      <c r="AG97" s="42">
        <f t="shared" ref="AG97" si="1174">MAX(0,+AG96-AG98)</f>
        <v>56.41880074254744</v>
      </c>
      <c r="AH97" s="42">
        <f t="shared" ref="AH97" si="1175">MAX(0,+AH96-AH98)</f>
        <v>47.015667285456189</v>
      </c>
      <c r="AI97" s="42">
        <f t="shared" ref="AI97" si="1176">MAX(0,+AI96-AI98)</f>
        <v>37.612533828364938</v>
      </c>
      <c r="AJ97" s="42">
        <f t="shared" ref="AJ97" si="1177">MAX(0,+AJ96-AJ98)</f>
        <v>28.209400371273688</v>
      </c>
      <c r="AK97" s="42">
        <f t="shared" ref="AK97" si="1178">MAX(0,+AK96-AK98)</f>
        <v>18.806266914182437</v>
      </c>
      <c r="AL97" s="42">
        <f t="shared" ref="AL97" si="1179">MAX(0,+AL96-AL98)</f>
        <v>9.4031334570911866</v>
      </c>
      <c r="AM97" s="42">
        <f t="shared" ref="AM97" si="1180">MAX(0,+AM96-AM98)</f>
        <v>0</v>
      </c>
      <c r="AN97" s="42">
        <f t="shared" ref="AN97" si="1181">MAX(0,+AN96-AN98)</f>
        <v>0</v>
      </c>
      <c r="AO97" s="42">
        <f t="shared" ref="AO97" si="1182">MAX(0,+AO96-AO98)</f>
        <v>0</v>
      </c>
      <c r="AP97" s="42">
        <f t="shared" ref="AP97" si="1183">MAX(0,+AP96-AP98)</f>
        <v>0</v>
      </c>
      <c r="AQ97" s="42">
        <f t="shared" ref="AQ97" si="1184">MAX(0,+AQ96-AQ98)</f>
        <v>0</v>
      </c>
      <c r="AR97" s="42">
        <f t="shared" ref="AR97" si="1185">MAX(0,+AR96-AR98)</f>
        <v>0</v>
      </c>
      <c r="AS97" s="42">
        <f t="shared" ref="AS97" si="1186">MAX(0,+AS96-AS98)</f>
        <v>0</v>
      </c>
      <c r="AT97" s="42">
        <f t="shared" ref="AT97" si="1187">MAX(0,+AT96-AT98)</f>
        <v>0</v>
      </c>
      <c r="AU97" s="42">
        <f t="shared" ref="AU97" si="1188">MAX(0,+AU96-AU98)</f>
        <v>0</v>
      </c>
      <c r="AV97" s="42">
        <f t="shared" ref="AV97" si="1189">MAX(0,+AV96-AV98)</f>
        <v>0</v>
      </c>
      <c r="AW97" s="42">
        <f t="shared" ref="AW97" si="1190">MAX(0,+AW96-AW98)</f>
        <v>0</v>
      </c>
      <c r="AX97" s="42">
        <f t="shared" ref="AX97" si="1191">MAX(0,+AX96-AX98)</f>
        <v>0</v>
      </c>
      <c r="AY97" s="42">
        <f t="shared" ref="AY97" si="1192">MAX(0,+AY96-AY98)</f>
        <v>0</v>
      </c>
      <c r="AZ97" s="42">
        <f t="shared" ref="AZ97" si="1193">MAX(0,+AZ96-AZ98)</f>
        <v>0</v>
      </c>
      <c r="BA97" s="42">
        <f t="shared" ref="BA97" si="1194">MAX(0,+BA96-BA98)</f>
        <v>0</v>
      </c>
      <c r="BB97" s="42">
        <f t="shared" ref="BB97" si="1195">MAX(0,+BB96-BB98)</f>
        <v>0</v>
      </c>
      <c r="BC97" s="42">
        <f t="shared" ref="BC97" si="1196">MAX(0,+BC96-BC98)</f>
        <v>0</v>
      </c>
      <c r="BD97" s="42">
        <f t="shared" ref="BD97" si="1197">MAX(0,+BD96-BD98)</f>
        <v>0</v>
      </c>
      <c r="BE97" s="42">
        <f t="shared" ref="BE97" si="1198">MAX(0,+BE96-BE98)</f>
        <v>0</v>
      </c>
      <c r="BF97" s="42">
        <f t="shared" ref="BF97" si="1199">MAX(0,+BF96-BF98)</f>
        <v>0</v>
      </c>
      <c r="BG97" s="42">
        <f t="shared" ref="BG97" si="1200">MAX(0,+BG96-BG98)</f>
        <v>0</v>
      </c>
      <c r="BH97" s="42">
        <f t="shared" ref="BH97" si="1201">MAX(0,+BH96-BH98)</f>
        <v>0</v>
      </c>
      <c r="BI97" s="42">
        <f t="shared" ref="BI97" si="1202">MAX(0,+BI96-BI98)</f>
        <v>0</v>
      </c>
      <c r="BJ97" s="42">
        <f t="shared" ref="BJ97" si="1203">MAX(0,+BJ96-BJ98)</f>
        <v>0</v>
      </c>
      <c r="BK97" s="42">
        <f t="shared" ref="BK97" si="1204">MAX(0,+BK96-BK98)</f>
        <v>0</v>
      </c>
      <c r="BL97" s="42">
        <f t="shared" ref="BL97" si="1205">MAX(0,+BL96-BL98)</f>
        <v>0</v>
      </c>
      <c r="BM97" s="42">
        <f t="shared" ref="BM97" si="1206">MAX(0,+BM96-BM98)</f>
        <v>0</v>
      </c>
      <c r="BN97" s="42">
        <f t="shared" ref="BN97" si="1207">MAX(0,+BN96-BN98)</f>
        <v>0</v>
      </c>
      <c r="BO97" s="42">
        <f t="shared" ref="BO97" si="1208">MAX(0,+BO96-BO98)</f>
        <v>0</v>
      </c>
      <c r="BP97" s="42">
        <f t="shared" ref="BP97" si="1209">MAX(0,+BP96-BP98)</f>
        <v>0</v>
      </c>
      <c r="BQ97" s="42">
        <f t="shared" ref="BQ97" si="1210">MAX(0,+BQ96-BQ98)</f>
        <v>0</v>
      </c>
      <c r="BR97" s="42">
        <f t="shared" ref="BR97" si="1211">MAX(0,+BR96-BR98)</f>
        <v>0</v>
      </c>
      <c r="BS97" s="42">
        <f t="shared" ref="BS97" si="1212">MAX(0,+BS96-BS98)</f>
        <v>0</v>
      </c>
      <c r="BT97" s="42">
        <f t="shared" ref="BT97" si="1213">MAX(0,+BT96-BT98)</f>
        <v>0</v>
      </c>
      <c r="BU97" s="42">
        <f t="shared" ref="BU97" si="1214">MAX(0,+BU96-BU98)</f>
        <v>0</v>
      </c>
      <c r="BV97" s="42">
        <f t="shared" ref="BV97" si="1215">MAX(0,+BV96-BV98)</f>
        <v>0</v>
      </c>
      <c r="BW97" s="42">
        <f t="shared" ref="BW97" si="1216">MAX(0,+BW96-BW98)</f>
        <v>0</v>
      </c>
      <c r="BX97" s="42">
        <f t="shared" ref="BX97" si="1217">MAX(0,+BX96-BX98)</f>
        <v>0</v>
      </c>
      <c r="BY97" s="42">
        <f t="shared" ref="BY97" si="1218">MAX(0,+BY96-BY98)</f>
        <v>0</v>
      </c>
      <c r="BZ97" s="42">
        <f t="shared" ref="BZ97" si="1219">MAX(0,+BZ96-BZ98)</f>
        <v>0</v>
      </c>
      <c r="CA97" s="42">
        <f t="shared" ref="CA97" si="1220">MAX(0,+CA96-CA98)</f>
        <v>0</v>
      </c>
      <c r="CB97" s="42">
        <f t="shared" ref="CB97" si="1221">MAX(0,+CB96-CB98)</f>
        <v>0</v>
      </c>
      <c r="CC97" s="42">
        <f t="shared" ref="CC97" si="1222">MAX(0,+CC96-CC98)</f>
        <v>0</v>
      </c>
      <c r="CD97" s="42">
        <f t="shared" ref="CD97" si="1223">MAX(0,+CD96-CD98)</f>
        <v>0</v>
      </c>
      <c r="CE97" s="42">
        <f t="shared" ref="CE97" si="1224">MAX(0,+CE96-CE98)</f>
        <v>0</v>
      </c>
      <c r="CF97" s="42">
        <f t="shared" ref="CF97" si="1225">MAX(0,+CF96-CF98)</f>
        <v>0</v>
      </c>
      <c r="CG97" s="42">
        <f t="shared" ref="CG97" si="1226">MAX(0,+CG96-CG98)</f>
        <v>0</v>
      </c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</row>
    <row r="98" spans="1:115" ht="15" x14ac:dyDescent="0.2">
      <c r="A98" s="17"/>
      <c r="B98" s="48"/>
      <c r="C98" s="48"/>
      <c r="D98" s="48"/>
      <c r="E98" s="48"/>
      <c r="F98" s="48"/>
      <c r="G98" s="48"/>
      <c r="H98" s="48"/>
      <c r="I98" s="48"/>
      <c r="J98" s="42">
        <f>IF(J96&gt;0.5,IF($B96=J$10,$C96/$D96,I98),0)</f>
        <v>0</v>
      </c>
      <c r="K98" s="19">
        <f>IF(K96&gt;0.5,IF($B96=K$10-1,$C96/$D96,J98),0)</f>
        <v>0</v>
      </c>
      <c r="L98" s="19">
        <f t="shared" ref="L98:BW98" si="1227">IF(L96&gt;0.5,IF($B96=L$10-1,$C96/$D96,K98),0)</f>
        <v>0</v>
      </c>
      <c r="M98" s="19">
        <f t="shared" si="1227"/>
        <v>0</v>
      </c>
      <c r="N98" s="19">
        <f t="shared" si="1227"/>
        <v>0</v>
      </c>
      <c r="O98" s="19">
        <f t="shared" si="1227"/>
        <v>0</v>
      </c>
      <c r="P98" s="19">
        <f t="shared" si="1227"/>
        <v>0</v>
      </c>
      <c r="Q98" s="19">
        <f t="shared" si="1227"/>
        <v>0</v>
      </c>
      <c r="R98" s="19">
        <f t="shared" si="1227"/>
        <v>0</v>
      </c>
      <c r="S98" s="19">
        <f t="shared" si="1227"/>
        <v>0</v>
      </c>
      <c r="T98" s="19">
        <f t="shared" si="1227"/>
        <v>0</v>
      </c>
      <c r="U98" s="19">
        <f t="shared" si="1227"/>
        <v>0</v>
      </c>
      <c r="V98" s="19">
        <f t="shared" si="1227"/>
        <v>0</v>
      </c>
      <c r="W98" s="19">
        <f t="shared" si="1227"/>
        <v>0</v>
      </c>
      <c r="X98" s="19">
        <f t="shared" si="1227"/>
        <v>0</v>
      </c>
      <c r="Y98" s="19">
        <f t="shared" si="1227"/>
        <v>9.4031334570912506</v>
      </c>
      <c r="Z98" s="19">
        <f t="shared" si="1227"/>
        <v>9.4031334570912506</v>
      </c>
      <c r="AA98" s="19">
        <f t="shared" si="1227"/>
        <v>9.4031334570912506</v>
      </c>
      <c r="AB98" s="19">
        <f t="shared" si="1227"/>
        <v>9.4031334570912506</v>
      </c>
      <c r="AC98" s="19">
        <f t="shared" si="1227"/>
        <v>9.4031334570912506</v>
      </c>
      <c r="AD98" s="19">
        <f t="shared" si="1227"/>
        <v>9.4031334570912506</v>
      </c>
      <c r="AE98" s="19">
        <f t="shared" si="1227"/>
        <v>9.4031334570912506</v>
      </c>
      <c r="AF98" s="19">
        <f t="shared" si="1227"/>
        <v>9.4031334570912506</v>
      </c>
      <c r="AG98" s="19">
        <f t="shared" si="1227"/>
        <v>9.4031334570912506</v>
      </c>
      <c r="AH98" s="19">
        <f t="shared" si="1227"/>
        <v>9.4031334570912506</v>
      </c>
      <c r="AI98" s="19">
        <f t="shared" si="1227"/>
        <v>9.4031334570912506</v>
      </c>
      <c r="AJ98" s="19">
        <f t="shared" si="1227"/>
        <v>9.4031334570912506</v>
      </c>
      <c r="AK98" s="19">
        <f t="shared" si="1227"/>
        <v>9.4031334570912506</v>
      </c>
      <c r="AL98" s="19">
        <f t="shared" si="1227"/>
        <v>9.4031334570912506</v>
      </c>
      <c r="AM98" s="19">
        <f t="shared" si="1227"/>
        <v>9.4031334570912506</v>
      </c>
      <c r="AN98" s="19">
        <f t="shared" si="1227"/>
        <v>0</v>
      </c>
      <c r="AO98" s="19">
        <f t="shared" si="1227"/>
        <v>0</v>
      </c>
      <c r="AP98" s="19">
        <f t="shared" si="1227"/>
        <v>0</v>
      </c>
      <c r="AQ98" s="19">
        <f t="shared" si="1227"/>
        <v>0</v>
      </c>
      <c r="AR98" s="19">
        <f t="shared" si="1227"/>
        <v>0</v>
      </c>
      <c r="AS98" s="19">
        <f t="shared" si="1227"/>
        <v>0</v>
      </c>
      <c r="AT98" s="19">
        <f t="shared" si="1227"/>
        <v>0</v>
      </c>
      <c r="AU98" s="19">
        <f t="shared" si="1227"/>
        <v>0</v>
      </c>
      <c r="AV98" s="19">
        <f t="shared" si="1227"/>
        <v>0</v>
      </c>
      <c r="AW98" s="19">
        <f t="shared" si="1227"/>
        <v>0</v>
      </c>
      <c r="AX98" s="19">
        <f t="shared" si="1227"/>
        <v>0</v>
      </c>
      <c r="AY98" s="19">
        <f t="shared" si="1227"/>
        <v>0</v>
      </c>
      <c r="AZ98" s="19">
        <f t="shared" si="1227"/>
        <v>0</v>
      </c>
      <c r="BA98" s="19">
        <f t="shared" si="1227"/>
        <v>0</v>
      </c>
      <c r="BB98" s="19">
        <f t="shared" si="1227"/>
        <v>0</v>
      </c>
      <c r="BC98" s="19">
        <f t="shared" si="1227"/>
        <v>0</v>
      </c>
      <c r="BD98" s="19">
        <f t="shared" si="1227"/>
        <v>0</v>
      </c>
      <c r="BE98" s="19">
        <f t="shared" si="1227"/>
        <v>0</v>
      </c>
      <c r="BF98" s="19">
        <f t="shared" si="1227"/>
        <v>0</v>
      </c>
      <c r="BG98" s="19">
        <f t="shared" si="1227"/>
        <v>0</v>
      </c>
      <c r="BH98" s="19">
        <f t="shared" si="1227"/>
        <v>0</v>
      </c>
      <c r="BI98" s="19">
        <f t="shared" si="1227"/>
        <v>0</v>
      </c>
      <c r="BJ98" s="19">
        <f t="shared" si="1227"/>
        <v>0</v>
      </c>
      <c r="BK98" s="19">
        <f t="shared" si="1227"/>
        <v>0</v>
      </c>
      <c r="BL98" s="19">
        <f t="shared" si="1227"/>
        <v>0</v>
      </c>
      <c r="BM98" s="19">
        <f t="shared" si="1227"/>
        <v>0</v>
      </c>
      <c r="BN98" s="19">
        <f t="shared" si="1227"/>
        <v>0</v>
      </c>
      <c r="BO98" s="19">
        <f t="shared" si="1227"/>
        <v>0</v>
      </c>
      <c r="BP98" s="19">
        <f t="shared" si="1227"/>
        <v>0</v>
      </c>
      <c r="BQ98" s="19">
        <f t="shared" si="1227"/>
        <v>0</v>
      </c>
      <c r="BR98" s="19">
        <f t="shared" si="1227"/>
        <v>0</v>
      </c>
      <c r="BS98" s="19">
        <f t="shared" si="1227"/>
        <v>0</v>
      </c>
      <c r="BT98" s="19">
        <f t="shared" si="1227"/>
        <v>0</v>
      </c>
      <c r="BU98" s="19">
        <f t="shared" si="1227"/>
        <v>0</v>
      </c>
      <c r="BV98" s="19">
        <f t="shared" si="1227"/>
        <v>0</v>
      </c>
      <c r="BW98" s="19">
        <f t="shared" si="1227"/>
        <v>0</v>
      </c>
      <c r="BX98" s="19">
        <f t="shared" ref="BX98:CG98" si="1228">IF(BX96&gt;0.5,IF($B96=BX$10-1,$C96/$D96,BW98),0)</f>
        <v>0</v>
      </c>
      <c r="BY98" s="19">
        <f t="shared" si="1228"/>
        <v>0</v>
      </c>
      <c r="BZ98" s="19">
        <f t="shared" si="1228"/>
        <v>0</v>
      </c>
      <c r="CA98" s="19">
        <f t="shared" si="1228"/>
        <v>0</v>
      </c>
      <c r="CB98" s="19">
        <f t="shared" si="1228"/>
        <v>0</v>
      </c>
      <c r="CC98" s="19">
        <f t="shared" si="1228"/>
        <v>0</v>
      </c>
      <c r="CD98" s="19">
        <f t="shared" si="1228"/>
        <v>0</v>
      </c>
      <c r="CE98" s="19">
        <f t="shared" si="1228"/>
        <v>0</v>
      </c>
      <c r="CF98" s="19">
        <f t="shared" si="1228"/>
        <v>0</v>
      </c>
      <c r="CG98" s="19">
        <f t="shared" si="1228"/>
        <v>0</v>
      </c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</row>
    <row r="99" spans="1:115" ht="15" x14ac:dyDescent="0.2">
      <c r="A99" s="17" t="s">
        <v>138</v>
      </c>
      <c r="B99" s="104">
        <f>B96+1</f>
        <v>2034</v>
      </c>
      <c r="C99" s="82">
        <f>HLOOKUP(B99,$J$10:$CG$23,14)</f>
        <v>102.90401645359229</v>
      </c>
      <c r="D99" s="52">
        <f>$D$52</f>
        <v>15</v>
      </c>
      <c r="E99" s="48"/>
      <c r="F99" s="48"/>
      <c r="G99" s="48"/>
      <c r="H99" s="48"/>
      <c r="I99" s="48"/>
      <c r="J99" s="42">
        <f>IF($B99=J$10,$C99,I100)</f>
        <v>0</v>
      </c>
      <c r="K99" s="19">
        <f>IF($B99=K$10-1,$C99,J100)</f>
        <v>0</v>
      </c>
      <c r="L99" s="19">
        <f t="shared" ref="L99:BW99" si="1229">IF($B99=L$10-1,$C99,K100)</f>
        <v>0</v>
      </c>
      <c r="M99" s="19">
        <f t="shared" si="1229"/>
        <v>0</v>
      </c>
      <c r="N99" s="19">
        <f t="shared" si="1229"/>
        <v>0</v>
      </c>
      <c r="O99" s="19">
        <f t="shared" si="1229"/>
        <v>0</v>
      </c>
      <c r="P99" s="19">
        <f t="shared" si="1229"/>
        <v>0</v>
      </c>
      <c r="Q99" s="19">
        <f t="shared" si="1229"/>
        <v>0</v>
      </c>
      <c r="R99" s="19">
        <f t="shared" si="1229"/>
        <v>0</v>
      </c>
      <c r="S99" s="19">
        <f t="shared" si="1229"/>
        <v>0</v>
      </c>
      <c r="T99" s="19">
        <f t="shared" si="1229"/>
        <v>0</v>
      </c>
      <c r="U99" s="19">
        <f t="shared" si="1229"/>
        <v>0</v>
      </c>
      <c r="V99" s="19">
        <f t="shared" si="1229"/>
        <v>0</v>
      </c>
      <c r="W99" s="19">
        <f t="shared" si="1229"/>
        <v>0</v>
      </c>
      <c r="X99" s="19">
        <f t="shared" si="1229"/>
        <v>0</v>
      </c>
      <c r="Y99" s="19">
        <f t="shared" si="1229"/>
        <v>0</v>
      </c>
      <c r="Z99" s="19">
        <f t="shared" si="1229"/>
        <v>102.90401645359229</v>
      </c>
      <c r="AA99" s="19">
        <f t="shared" si="1229"/>
        <v>96.04374869001947</v>
      </c>
      <c r="AB99" s="19">
        <f t="shared" si="1229"/>
        <v>89.183480926446649</v>
      </c>
      <c r="AC99" s="19">
        <f t="shared" si="1229"/>
        <v>82.323213162873827</v>
      </c>
      <c r="AD99" s="19">
        <f t="shared" si="1229"/>
        <v>75.462945399301006</v>
      </c>
      <c r="AE99" s="19">
        <f t="shared" si="1229"/>
        <v>68.602677635728185</v>
      </c>
      <c r="AF99" s="19">
        <f t="shared" si="1229"/>
        <v>61.742409872155363</v>
      </c>
      <c r="AG99" s="19">
        <f t="shared" si="1229"/>
        <v>54.882142108582542</v>
      </c>
      <c r="AH99" s="19">
        <f t="shared" si="1229"/>
        <v>48.021874345009721</v>
      </c>
      <c r="AI99" s="19">
        <f t="shared" si="1229"/>
        <v>41.161606581436899</v>
      </c>
      <c r="AJ99" s="19">
        <f t="shared" si="1229"/>
        <v>34.301338817864078</v>
      </c>
      <c r="AK99" s="19">
        <f t="shared" si="1229"/>
        <v>27.441071054291257</v>
      </c>
      <c r="AL99" s="19">
        <f t="shared" si="1229"/>
        <v>20.580803290718436</v>
      </c>
      <c r="AM99" s="19">
        <f t="shared" si="1229"/>
        <v>13.720535527145616</v>
      </c>
      <c r="AN99" s="19">
        <f t="shared" si="1229"/>
        <v>6.8602677635727964</v>
      </c>
      <c r="AO99" s="19">
        <f t="shared" si="1229"/>
        <v>0</v>
      </c>
      <c r="AP99" s="19">
        <f t="shared" si="1229"/>
        <v>0</v>
      </c>
      <c r="AQ99" s="19">
        <f t="shared" si="1229"/>
        <v>0</v>
      </c>
      <c r="AR99" s="19">
        <f t="shared" si="1229"/>
        <v>0</v>
      </c>
      <c r="AS99" s="19">
        <f t="shared" si="1229"/>
        <v>0</v>
      </c>
      <c r="AT99" s="19">
        <f t="shared" si="1229"/>
        <v>0</v>
      </c>
      <c r="AU99" s="19">
        <f t="shared" si="1229"/>
        <v>0</v>
      </c>
      <c r="AV99" s="19">
        <f t="shared" si="1229"/>
        <v>0</v>
      </c>
      <c r="AW99" s="19">
        <f t="shared" si="1229"/>
        <v>0</v>
      </c>
      <c r="AX99" s="19">
        <f t="shared" si="1229"/>
        <v>0</v>
      </c>
      <c r="AY99" s="19">
        <f t="shared" si="1229"/>
        <v>0</v>
      </c>
      <c r="AZ99" s="19">
        <f t="shared" si="1229"/>
        <v>0</v>
      </c>
      <c r="BA99" s="19">
        <f t="shared" si="1229"/>
        <v>0</v>
      </c>
      <c r="BB99" s="19">
        <f t="shared" si="1229"/>
        <v>0</v>
      </c>
      <c r="BC99" s="19">
        <f t="shared" si="1229"/>
        <v>0</v>
      </c>
      <c r="BD99" s="19">
        <f t="shared" si="1229"/>
        <v>0</v>
      </c>
      <c r="BE99" s="19">
        <f t="shared" si="1229"/>
        <v>0</v>
      </c>
      <c r="BF99" s="19">
        <f t="shared" si="1229"/>
        <v>0</v>
      </c>
      <c r="BG99" s="19">
        <f t="shared" si="1229"/>
        <v>0</v>
      </c>
      <c r="BH99" s="19">
        <f t="shared" si="1229"/>
        <v>0</v>
      </c>
      <c r="BI99" s="19">
        <f t="shared" si="1229"/>
        <v>0</v>
      </c>
      <c r="BJ99" s="19">
        <f t="shared" si="1229"/>
        <v>0</v>
      </c>
      <c r="BK99" s="19">
        <f t="shared" si="1229"/>
        <v>0</v>
      </c>
      <c r="BL99" s="19">
        <f t="shared" si="1229"/>
        <v>0</v>
      </c>
      <c r="BM99" s="19">
        <f t="shared" si="1229"/>
        <v>0</v>
      </c>
      <c r="BN99" s="19">
        <f t="shared" si="1229"/>
        <v>0</v>
      </c>
      <c r="BO99" s="19">
        <f t="shared" si="1229"/>
        <v>0</v>
      </c>
      <c r="BP99" s="19">
        <f t="shared" si="1229"/>
        <v>0</v>
      </c>
      <c r="BQ99" s="19">
        <f t="shared" si="1229"/>
        <v>0</v>
      </c>
      <c r="BR99" s="19">
        <f t="shared" si="1229"/>
        <v>0</v>
      </c>
      <c r="BS99" s="19">
        <f t="shared" si="1229"/>
        <v>0</v>
      </c>
      <c r="BT99" s="19">
        <f t="shared" si="1229"/>
        <v>0</v>
      </c>
      <c r="BU99" s="19">
        <f t="shared" si="1229"/>
        <v>0</v>
      </c>
      <c r="BV99" s="19">
        <f t="shared" si="1229"/>
        <v>0</v>
      </c>
      <c r="BW99" s="19">
        <f t="shared" si="1229"/>
        <v>0</v>
      </c>
      <c r="BX99" s="19">
        <f t="shared" ref="BX99:CG99" si="1230">IF($B99=BX$10-1,$C99,BW100)</f>
        <v>0</v>
      </c>
      <c r="BY99" s="19">
        <f t="shared" si="1230"/>
        <v>0</v>
      </c>
      <c r="BZ99" s="19">
        <f t="shared" si="1230"/>
        <v>0</v>
      </c>
      <c r="CA99" s="19">
        <f t="shared" si="1230"/>
        <v>0</v>
      </c>
      <c r="CB99" s="19">
        <f t="shared" si="1230"/>
        <v>0</v>
      </c>
      <c r="CC99" s="19">
        <f t="shared" si="1230"/>
        <v>0</v>
      </c>
      <c r="CD99" s="19">
        <f t="shared" si="1230"/>
        <v>0</v>
      </c>
      <c r="CE99" s="19">
        <f t="shared" si="1230"/>
        <v>0</v>
      </c>
      <c r="CF99" s="19">
        <f t="shared" si="1230"/>
        <v>0</v>
      </c>
      <c r="CG99" s="19">
        <f t="shared" si="1230"/>
        <v>0</v>
      </c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</row>
    <row r="100" spans="1:115" ht="15" x14ac:dyDescent="0.2">
      <c r="A100" s="17"/>
      <c r="B100" s="48"/>
      <c r="C100" s="48"/>
      <c r="D100" s="48"/>
      <c r="E100" s="48"/>
      <c r="F100" s="48"/>
      <c r="G100" s="48"/>
      <c r="H100" s="48"/>
      <c r="I100" s="48"/>
      <c r="J100" s="42">
        <f t="shared" ref="J100" si="1231">MAX(0,+J99-J101)</f>
        <v>0</v>
      </c>
      <c r="K100" s="19">
        <f t="shared" ref="K100" si="1232">MAX(0,+K99-K101)</f>
        <v>0</v>
      </c>
      <c r="L100" s="19">
        <f t="shared" ref="L100" si="1233">MAX(0,+L99-L101)</f>
        <v>0</v>
      </c>
      <c r="M100" s="19">
        <f t="shared" ref="M100" si="1234">MAX(0,+M99-M101)</f>
        <v>0</v>
      </c>
      <c r="N100" s="19">
        <f t="shared" ref="N100" si="1235">MAX(0,+N99-N101)</f>
        <v>0</v>
      </c>
      <c r="O100" s="19">
        <f t="shared" ref="O100" si="1236">MAX(0,+O99-O101)</f>
        <v>0</v>
      </c>
      <c r="P100" s="19">
        <f t="shared" ref="P100" si="1237">MAX(0,+P99-P101)</f>
        <v>0</v>
      </c>
      <c r="Q100" s="19">
        <f t="shared" ref="Q100" si="1238">MAX(0,+Q99-Q101)</f>
        <v>0</v>
      </c>
      <c r="R100" s="19">
        <f t="shared" ref="R100" si="1239">MAX(0,+R99-R101)</f>
        <v>0</v>
      </c>
      <c r="S100" s="19">
        <f t="shared" ref="S100" si="1240">MAX(0,+S99-S101)</f>
        <v>0</v>
      </c>
      <c r="T100" s="19">
        <f t="shared" ref="T100" si="1241">MAX(0,+T99-T101)</f>
        <v>0</v>
      </c>
      <c r="U100" s="19">
        <f t="shared" ref="U100" si="1242">MAX(0,+U99-U101)</f>
        <v>0</v>
      </c>
      <c r="V100" s="19">
        <f t="shared" ref="V100" si="1243">MAX(0,+V99-V101)</f>
        <v>0</v>
      </c>
      <c r="W100" s="42">
        <f t="shared" ref="W100" si="1244">MAX(0,+W99-W101)</f>
        <v>0</v>
      </c>
      <c r="X100" s="42">
        <f t="shared" ref="X100" si="1245">MAX(0,+X99-X101)</f>
        <v>0</v>
      </c>
      <c r="Y100" s="42">
        <f t="shared" ref="Y100" si="1246">MAX(0,+Y99-Y101)</f>
        <v>0</v>
      </c>
      <c r="Z100" s="42">
        <f t="shared" ref="Z100" si="1247">MAX(0,+Z99-Z101)</f>
        <v>96.04374869001947</v>
      </c>
      <c r="AA100" s="42">
        <f t="shared" ref="AA100" si="1248">MAX(0,+AA99-AA101)</f>
        <v>89.183480926446649</v>
      </c>
      <c r="AB100" s="42">
        <f t="shared" ref="AB100" si="1249">MAX(0,+AB99-AB101)</f>
        <v>82.323213162873827</v>
      </c>
      <c r="AC100" s="42">
        <f t="shared" ref="AC100" si="1250">MAX(0,+AC99-AC101)</f>
        <v>75.462945399301006</v>
      </c>
      <c r="AD100" s="42">
        <f t="shared" ref="AD100" si="1251">MAX(0,+AD99-AD101)</f>
        <v>68.602677635728185</v>
      </c>
      <c r="AE100" s="42">
        <f t="shared" ref="AE100" si="1252">MAX(0,+AE99-AE101)</f>
        <v>61.742409872155363</v>
      </c>
      <c r="AF100" s="42">
        <f t="shared" ref="AF100" si="1253">MAX(0,+AF99-AF101)</f>
        <v>54.882142108582542</v>
      </c>
      <c r="AG100" s="42">
        <f t="shared" ref="AG100" si="1254">MAX(0,+AG99-AG101)</f>
        <v>48.021874345009721</v>
      </c>
      <c r="AH100" s="42">
        <f t="shared" ref="AH100" si="1255">MAX(0,+AH99-AH101)</f>
        <v>41.161606581436899</v>
      </c>
      <c r="AI100" s="42">
        <f t="shared" ref="AI100" si="1256">MAX(0,+AI99-AI101)</f>
        <v>34.301338817864078</v>
      </c>
      <c r="AJ100" s="42">
        <f t="shared" ref="AJ100" si="1257">MAX(0,+AJ99-AJ101)</f>
        <v>27.441071054291257</v>
      </c>
      <c r="AK100" s="42">
        <f t="shared" ref="AK100" si="1258">MAX(0,+AK99-AK101)</f>
        <v>20.580803290718436</v>
      </c>
      <c r="AL100" s="42">
        <f t="shared" ref="AL100" si="1259">MAX(0,+AL99-AL101)</f>
        <v>13.720535527145616</v>
      </c>
      <c r="AM100" s="42">
        <f t="shared" ref="AM100" si="1260">MAX(0,+AM99-AM101)</f>
        <v>6.8602677635727964</v>
      </c>
      <c r="AN100" s="42">
        <f t="shared" ref="AN100" si="1261">MAX(0,+AN99-AN101)</f>
        <v>0</v>
      </c>
      <c r="AO100" s="42">
        <f t="shared" ref="AO100" si="1262">MAX(0,+AO99-AO101)</f>
        <v>0</v>
      </c>
      <c r="AP100" s="42">
        <f t="shared" ref="AP100" si="1263">MAX(0,+AP99-AP101)</f>
        <v>0</v>
      </c>
      <c r="AQ100" s="42">
        <f t="shared" ref="AQ100" si="1264">MAX(0,+AQ99-AQ101)</f>
        <v>0</v>
      </c>
      <c r="AR100" s="42">
        <f t="shared" ref="AR100" si="1265">MAX(0,+AR99-AR101)</f>
        <v>0</v>
      </c>
      <c r="AS100" s="42">
        <f t="shared" ref="AS100" si="1266">MAX(0,+AS99-AS101)</f>
        <v>0</v>
      </c>
      <c r="AT100" s="42">
        <f t="shared" ref="AT100" si="1267">MAX(0,+AT99-AT101)</f>
        <v>0</v>
      </c>
      <c r="AU100" s="42">
        <f t="shared" ref="AU100" si="1268">MAX(0,+AU99-AU101)</f>
        <v>0</v>
      </c>
      <c r="AV100" s="42">
        <f t="shared" ref="AV100" si="1269">MAX(0,+AV99-AV101)</f>
        <v>0</v>
      </c>
      <c r="AW100" s="42">
        <f t="shared" ref="AW100" si="1270">MAX(0,+AW99-AW101)</f>
        <v>0</v>
      </c>
      <c r="AX100" s="42">
        <f t="shared" ref="AX100" si="1271">MAX(0,+AX99-AX101)</f>
        <v>0</v>
      </c>
      <c r="AY100" s="42">
        <f t="shared" ref="AY100" si="1272">MAX(0,+AY99-AY101)</f>
        <v>0</v>
      </c>
      <c r="AZ100" s="42">
        <f t="shared" ref="AZ100" si="1273">MAX(0,+AZ99-AZ101)</f>
        <v>0</v>
      </c>
      <c r="BA100" s="42">
        <f t="shared" ref="BA100" si="1274">MAX(0,+BA99-BA101)</f>
        <v>0</v>
      </c>
      <c r="BB100" s="42">
        <f t="shared" ref="BB100" si="1275">MAX(0,+BB99-BB101)</f>
        <v>0</v>
      </c>
      <c r="BC100" s="42">
        <f t="shared" ref="BC100" si="1276">MAX(0,+BC99-BC101)</f>
        <v>0</v>
      </c>
      <c r="BD100" s="42">
        <f t="shared" ref="BD100" si="1277">MAX(0,+BD99-BD101)</f>
        <v>0</v>
      </c>
      <c r="BE100" s="42">
        <f t="shared" ref="BE100" si="1278">MAX(0,+BE99-BE101)</f>
        <v>0</v>
      </c>
      <c r="BF100" s="42">
        <f t="shared" ref="BF100" si="1279">MAX(0,+BF99-BF101)</f>
        <v>0</v>
      </c>
      <c r="BG100" s="42">
        <f t="shared" ref="BG100" si="1280">MAX(0,+BG99-BG101)</f>
        <v>0</v>
      </c>
      <c r="BH100" s="42">
        <f t="shared" ref="BH100" si="1281">MAX(0,+BH99-BH101)</f>
        <v>0</v>
      </c>
      <c r="BI100" s="42">
        <f t="shared" ref="BI100" si="1282">MAX(0,+BI99-BI101)</f>
        <v>0</v>
      </c>
      <c r="BJ100" s="42">
        <f t="shared" ref="BJ100" si="1283">MAX(0,+BJ99-BJ101)</f>
        <v>0</v>
      </c>
      <c r="BK100" s="42">
        <f t="shared" ref="BK100" si="1284">MAX(0,+BK99-BK101)</f>
        <v>0</v>
      </c>
      <c r="BL100" s="42">
        <f t="shared" ref="BL100" si="1285">MAX(0,+BL99-BL101)</f>
        <v>0</v>
      </c>
      <c r="BM100" s="42">
        <f t="shared" ref="BM100" si="1286">MAX(0,+BM99-BM101)</f>
        <v>0</v>
      </c>
      <c r="BN100" s="42">
        <f t="shared" ref="BN100" si="1287">MAX(0,+BN99-BN101)</f>
        <v>0</v>
      </c>
      <c r="BO100" s="42">
        <f t="shared" ref="BO100" si="1288">MAX(0,+BO99-BO101)</f>
        <v>0</v>
      </c>
      <c r="BP100" s="42">
        <f t="shared" ref="BP100" si="1289">MAX(0,+BP99-BP101)</f>
        <v>0</v>
      </c>
      <c r="BQ100" s="42">
        <f t="shared" ref="BQ100" si="1290">MAX(0,+BQ99-BQ101)</f>
        <v>0</v>
      </c>
      <c r="BR100" s="42">
        <f t="shared" ref="BR100" si="1291">MAX(0,+BR99-BR101)</f>
        <v>0</v>
      </c>
      <c r="BS100" s="42">
        <f t="shared" ref="BS100" si="1292">MAX(0,+BS99-BS101)</f>
        <v>0</v>
      </c>
      <c r="BT100" s="42">
        <f t="shared" ref="BT100" si="1293">MAX(0,+BT99-BT101)</f>
        <v>0</v>
      </c>
      <c r="BU100" s="42">
        <f t="shared" ref="BU100" si="1294">MAX(0,+BU99-BU101)</f>
        <v>0</v>
      </c>
      <c r="BV100" s="42">
        <f t="shared" ref="BV100" si="1295">MAX(0,+BV99-BV101)</f>
        <v>0</v>
      </c>
      <c r="BW100" s="42">
        <f t="shared" ref="BW100" si="1296">MAX(0,+BW99-BW101)</f>
        <v>0</v>
      </c>
      <c r="BX100" s="42">
        <f t="shared" ref="BX100" si="1297">MAX(0,+BX99-BX101)</f>
        <v>0</v>
      </c>
      <c r="BY100" s="42">
        <f t="shared" ref="BY100" si="1298">MAX(0,+BY99-BY101)</f>
        <v>0</v>
      </c>
      <c r="BZ100" s="42">
        <f t="shared" ref="BZ100" si="1299">MAX(0,+BZ99-BZ101)</f>
        <v>0</v>
      </c>
      <c r="CA100" s="42">
        <f t="shared" ref="CA100" si="1300">MAX(0,+CA99-CA101)</f>
        <v>0</v>
      </c>
      <c r="CB100" s="42">
        <f t="shared" ref="CB100" si="1301">MAX(0,+CB99-CB101)</f>
        <v>0</v>
      </c>
      <c r="CC100" s="42">
        <f t="shared" ref="CC100" si="1302">MAX(0,+CC99-CC101)</f>
        <v>0</v>
      </c>
      <c r="CD100" s="42">
        <f t="shared" ref="CD100" si="1303">MAX(0,+CD99-CD101)</f>
        <v>0</v>
      </c>
      <c r="CE100" s="42">
        <f t="shared" ref="CE100" si="1304">MAX(0,+CE99-CE101)</f>
        <v>0</v>
      </c>
      <c r="CF100" s="42">
        <f t="shared" ref="CF100" si="1305">MAX(0,+CF99-CF101)</f>
        <v>0</v>
      </c>
      <c r="CG100" s="42">
        <f t="shared" ref="CG100" si="1306">MAX(0,+CG99-CG101)</f>
        <v>0</v>
      </c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</row>
    <row r="101" spans="1:115" ht="15" x14ac:dyDescent="0.2">
      <c r="A101" s="17"/>
      <c r="B101" s="48"/>
      <c r="C101" s="48"/>
      <c r="D101" s="48"/>
      <c r="E101" s="48"/>
      <c r="F101" s="48"/>
      <c r="G101" s="48"/>
      <c r="H101" s="48"/>
      <c r="I101" s="48"/>
      <c r="J101" s="42">
        <f>IF(J99&gt;0.5,IF($B99=J$10,$C99/$D99,I101),0)</f>
        <v>0</v>
      </c>
      <c r="K101" s="19">
        <f>IF(K99&gt;0.5,IF($B99=K$10-1,$C99/$D99,J101),0)</f>
        <v>0</v>
      </c>
      <c r="L101" s="19">
        <f t="shared" ref="L101:BW101" si="1307">IF(L99&gt;0.5,IF($B99=L$10-1,$C99/$D99,K101),0)</f>
        <v>0</v>
      </c>
      <c r="M101" s="19">
        <f t="shared" si="1307"/>
        <v>0</v>
      </c>
      <c r="N101" s="19">
        <f t="shared" si="1307"/>
        <v>0</v>
      </c>
      <c r="O101" s="19">
        <f t="shared" si="1307"/>
        <v>0</v>
      </c>
      <c r="P101" s="19">
        <f t="shared" si="1307"/>
        <v>0</v>
      </c>
      <c r="Q101" s="19">
        <f t="shared" si="1307"/>
        <v>0</v>
      </c>
      <c r="R101" s="19">
        <f t="shared" si="1307"/>
        <v>0</v>
      </c>
      <c r="S101" s="19">
        <f t="shared" si="1307"/>
        <v>0</v>
      </c>
      <c r="T101" s="19">
        <f t="shared" si="1307"/>
        <v>0</v>
      </c>
      <c r="U101" s="19">
        <f t="shared" si="1307"/>
        <v>0</v>
      </c>
      <c r="V101" s="19">
        <f t="shared" si="1307"/>
        <v>0</v>
      </c>
      <c r="W101" s="19">
        <f t="shared" si="1307"/>
        <v>0</v>
      </c>
      <c r="X101" s="19">
        <f t="shared" si="1307"/>
        <v>0</v>
      </c>
      <c r="Y101" s="19">
        <f t="shared" si="1307"/>
        <v>0</v>
      </c>
      <c r="Z101" s="19">
        <f t="shared" si="1307"/>
        <v>6.8602677635728195</v>
      </c>
      <c r="AA101" s="19">
        <f t="shared" si="1307"/>
        <v>6.8602677635728195</v>
      </c>
      <c r="AB101" s="19">
        <f t="shared" si="1307"/>
        <v>6.8602677635728195</v>
      </c>
      <c r="AC101" s="19">
        <f t="shared" si="1307"/>
        <v>6.8602677635728195</v>
      </c>
      <c r="AD101" s="19">
        <f t="shared" si="1307"/>
        <v>6.8602677635728195</v>
      </c>
      <c r="AE101" s="19">
        <f t="shared" si="1307"/>
        <v>6.8602677635728195</v>
      </c>
      <c r="AF101" s="19">
        <f t="shared" si="1307"/>
        <v>6.8602677635728195</v>
      </c>
      <c r="AG101" s="19">
        <f t="shared" si="1307"/>
        <v>6.8602677635728195</v>
      </c>
      <c r="AH101" s="19">
        <f t="shared" si="1307"/>
        <v>6.8602677635728195</v>
      </c>
      <c r="AI101" s="19">
        <f t="shared" si="1307"/>
        <v>6.8602677635728195</v>
      </c>
      <c r="AJ101" s="19">
        <f t="shared" si="1307"/>
        <v>6.8602677635728195</v>
      </c>
      <c r="AK101" s="19">
        <f t="shared" si="1307"/>
        <v>6.8602677635728195</v>
      </c>
      <c r="AL101" s="19">
        <f t="shared" si="1307"/>
        <v>6.8602677635728195</v>
      </c>
      <c r="AM101" s="19">
        <f t="shared" si="1307"/>
        <v>6.8602677635728195</v>
      </c>
      <c r="AN101" s="19">
        <f t="shared" si="1307"/>
        <v>6.8602677635728195</v>
      </c>
      <c r="AO101" s="19">
        <f t="shared" si="1307"/>
        <v>0</v>
      </c>
      <c r="AP101" s="19">
        <f t="shared" si="1307"/>
        <v>0</v>
      </c>
      <c r="AQ101" s="19">
        <f t="shared" si="1307"/>
        <v>0</v>
      </c>
      <c r="AR101" s="19">
        <f t="shared" si="1307"/>
        <v>0</v>
      </c>
      <c r="AS101" s="19">
        <f t="shared" si="1307"/>
        <v>0</v>
      </c>
      <c r="AT101" s="19">
        <f t="shared" si="1307"/>
        <v>0</v>
      </c>
      <c r="AU101" s="19">
        <f t="shared" si="1307"/>
        <v>0</v>
      </c>
      <c r="AV101" s="19">
        <f t="shared" si="1307"/>
        <v>0</v>
      </c>
      <c r="AW101" s="19">
        <f t="shared" si="1307"/>
        <v>0</v>
      </c>
      <c r="AX101" s="19">
        <f t="shared" si="1307"/>
        <v>0</v>
      </c>
      <c r="AY101" s="19">
        <f t="shared" si="1307"/>
        <v>0</v>
      </c>
      <c r="AZ101" s="19">
        <f t="shared" si="1307"/>
        <v>0</v>
      </c>
      <c r="BA101" s="19">
        <f t="shared" si="1307"/>
        <v>0</v>
      </c>
      <c r="BB101" s="19">
        <f t="shared" si="1307"/>
        <v>0</v>
      </c>
      <c r="BC101" s="19">
        <f t="shared" si="1307"/>
        <v>0</v>
      </c>
      <c r="BD101" s="19">
        <f t="shared" si="1307"/>
        <v>0</v>
      </c>
      <c r="BE101" s="19">
        <f t="shared" si="1307"/>
        <v>0</v>
      </c>
      <c r="BF101" s="19">
        <f t="shared" si="1307"/>
        <v>0</v>
      </c>
      <c r="BG101" s="19">
        <f t="shared" si="1307"/>
        <v>0</v>
      </c>
      <c r="BH101" s="19">
        <f t="shared" si="1307"/>
        <v>0</v>
      </c>
      <c r="BI101" s="19">
        <f t="shared" si="1307"/>
        <v>0</v>
      </c>
      <c r="BJ101" s="19">
        <f t="shared" si="1307"/>
        <v>0</v>
      </c>
      <c r="BK101" s="19">
        <f t="shared" si="1307"/>
        <v>0</v>
      </c>
      <c r="BL101" s="19">
        <f t="shared" si="1307"/>
        <v>0</v>
      </c>
      <c r="BM101" s="19">
        <f t="shared" si="1307"/>
        <v>0</v>
      </c>
      <c r="BN101" s="19">
        <f t="shared" si="1307"/>
        <v>0</v>
      </c>
      <c r="BO101" s="19">
        <f t="shared" si="1307"/>
        <v>0</v>
      </c>
      <c r="BP101" s="19">
        <f t="shared" si="1307"/>
        <v>0</v>
      </c>
      <c r="BQ101" s="19">
        <f t="shared" si="1307"/>
        <v>0</v>
      </c>
      <c r="BR101" s="19">
        <f t="shared" si="1307"/>
        <v>0</v>
      </c>
      <c r="BS101" s="19">
        <f t="shared" si="1307"/>
        <v>0</v>
      </c>
      <c r="BT101" s="19">
        <f t="shared" si="1307"/>
        <v>0</v>
      </c>
      <c r="BU101" s="19">
        <f t="shared" si="1307"/>
        <v>0</v>
      </c>
      <c r="BV101" s="19">
        <f t="shared" si="1307"/>
        <v>0</v>
      </c>
      <c r="BW101" s="19">
        <f t="shared" si="1307"/>
        <v>0</v>
      </c>
      <c r="BX101" s="19">
        <f t="shared" ref="BX101:CG101" si="1308">IF(BX99&gt;0.5,IF($B99=BX$10-1,$C99/$D99,BW101),0)</f>
        <v>0</v>
      </c>
      <c r="BY101" s="19">
        <f t="shared" si="1308"/>
        <v>0</v>
      </c>
      <c r="BZ101" s="19">
        <f t="shared" si="1308"/>
        <v>0</v>
      </c>
      <c r="CA101" s="19">
        <f t="shared" si="1308"/>
        <v>0</v>
      </c>
      <c r="CB101" s="19">
        <f t="shared" si="1308"/>
        <v>0</v>
      </c>
      <c r="CC101" s="19">
        <f t="shared" si="1308"/>
        <v>0</v>
      </c>
      <c r="CD101" s="19">
        <f t="shared" si="1308"/>
        <v>0</v>
      </c>
      <c r="CE101" s="19">
        <f t="shared" si="1308"/>
        <v>0</v>
      </c>
      <c r="CF101" s="19">
        <f t="shared" si="1308"/>
        <v>0</v>
      </c>
      <c r="CG101" s="19">
        <f t="shared" si="1308"/>
        <v>0</v>
      </c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</row>
    <row r="102" spans="1:115" ht="15" x14ac:dyDescent="0.2">
      <c r="A102" s="17" t="s">
        <v>139</v>
      </c>
      <c r="B102" s="104">
        <f>B99+1</f>
        <v>2035</v>
      </c>
      <c r="C102" s="82">
        <f>HLOOKUP(B102,$J$10:$CG$23,14)</f>
        <v>92.359924009932328</v>
      </c>
      <c r="D102" s="52">
        <f>$D$52</f>
        <v>15</v>
      </c>
      <c r="E102" s="48"/>
      <c r="F102" s="48"/>
      <c r="G102" s="48"/>
      <c r="H102" s="48"/>
      <c r="I102" s="48"/>
      <c r="J102" s="42">
        <f>IF($B102=J$10,$C102,I103)</f>
        <v>0</v>
      </c>
      <c r="K102" s="19">
        <f>IF($B102=K$10-1,$C102,J103)</f>
        <v>0</v>
      </c>
      <c r="L102" s="19">
        <f t="shared" ref="L102:BW102" si="1309">IF($B102=L$10-1,$C102,K103)</f>
        <v>0</v>
      </c>
      <c r="M102" s="19">
        <f t="shared" si="1309"/>
        <v>0</v>
      </c>
      <c r="N102" s="19">
        <f t="shared" si="1309"/>
        <v>0</v>
      </c>
      <c r="O102" s="19">
        <f t="shared" si="1309"/>
        <v>0</v>
      </c>
      <c r="P102" s="19">
        <f t="shared" si="1309"/>
        <v>0</v>
      </c>
      <c r="Q102" s="19">
        <f t="shared" si="1309"/>
        <v>0</v>
      </c>
      <c r="R102" s="19">
        <f t="shared" si="1309"/>
        <v>0</v>
      </c>
      <c r="S102" s="19">
        <f t="shared" si="1309"/>
        <v>0</v>
      </c>
      <c r="T102" s="19">
        <f t="shared" si="1309"/>
        <v>0</v>
      </c>
      <c r="U102" s="19">
        <f t="shared" si="1309"/>
        <v>0</v>
      </c>
      <c r="V102" s="19">
        <f t="shared" si="1309"/>
        <v>0</v>
      </c>
      <c r="W102" s="19">
        <f t="shared" si="1309"/>
        <v>0</v>
      </c>
      <c r="X102" s="19">
        <f t="shared" si="1309"/>
        <v>0</v>
      </c>
      <c r="Y102" s="19">
        <f t="shared" si="1309"/>
        <v>0</v>
      </c>
      <c r="Z102" s="19">
        <f t="shared" si="1309"/>
        <v>0</v>
      </c>
      <c r="AA102" s="19">
        <f t="shared" si="1309"/>
        <v>92.359924009932328</v>
      </c>
      <c r="AB102" s="19">
        <f t="shared" si="1309"/>
        <v>86.202595742603506</v>
      </c>
      <c r="AC102" s="19">
        <f t="shared" si="1309"/>
        <v>80.045267475274684</v>
      </c>
      <c r="AD102" s="19">
        <f t="shared" si="1309"/>
        <v>73.887939207945863</v>
      </c>
      <c r="AE102" s="19">
        <f t="shared" si="1309"/>
        <v>67.730610940617041</v>
      </c>
      <c r="AF102" s="19">
        <f t="shared" si="1309"/>
        <v>61.573282673288219</v>
      </c>
      <c r="AG102" s="19">
        <f t="shared" si="1309"/>
        <v>55.415954405959397</v>
      </c>
      <c r="AH102" s="19">
        <f t="shared" si="1309"/>
        <v>49.258626138630575</v>
      </c>
      <c r="AI102" s="19">
        <f t="shared" si="1309"/>
        <v>43.101297871301753</v>
      </c>
      <c r="AJ102" s="19">
        <f t="shared" si="1309"/>
        <v>36.943969603972931</v>
      </c>
      <c r="AK102" s="19">
        <f t="shared" si="1309"/>
        <v>30.786641336644109</v>
      </c>
      <c r="AL102" s="19">
        <f t="shared" si="1309"/>
        <v>24.629313069315288</v>
      </c>
      <c r="AM102" s="19">
        <f t="shared" si="1309"/>
        <v>18.471984801986466</v>
      </c>
      <c r="AN102" s="19">
        <f t="shared" si="1309"/>
        <v>12.314656534657644</v>
      </c>
      <c r="AO102" s="19">
        <f t="shared" si="1309"/>
        <v>6.1573282673288219</v>
      </c>
      <c r="AP102" s="19">
        <f t="shared" si="1309"/>
        <v>0</v>
      </c>
      <c r="AQ102" s="19">
        <f t="shared" si="1309"/>
        <v>0</v>
      </c>
      <c r="AR102" s="19">
        <f t="shared" si="1309"/>
        <v>0</v>
      </c>
      <c r="AS102" s="19">
        <f t="shared" si="1309"/>
        <v>0</v>
      </c>
      <c r="AT102" s="19">
        <f t="shared" si="1309"/>
        <v>0</v>
      </c>
      <c r="AU102" s="19">
        <f t="shared" si="1309"/>
        <v>0</v>
      </c>
      <c r="AV102" s="19">
        <f t="shared" si="1309"/>
        <v>0</v>
      </c>
      <c r="AW102" s="19">
        <f t="shared" si="1309"/>
        <v>0</v>
      </c>
      <c r="AX102" s="19">
        <f t="shared" si="1309"/>
        <v>0</v>
      </c>
      <c r="AY102" s="19">
        <f t="shared" si="1309"/>
        <v>0</v>
      </c>
      <c r="AZ102" s="19">
        <f t="shared" si="1309"/>
        <v>0</v>
      </c>
      <c r="BA102" s="19">
        <f t="shared" si="1309"/>
        <v>0</v>
      </c>
      <c r="BB102" s="19">
        <f t="shared" si="1309"/>
        <v>0</v>
      </c>
      <c r="BC102" s="19">
        <f t="shared" si="1309"/>
        <v>0</v>
      </c>
      <c r="BD102" s="19">
        <f t="shared" si="1309"/>
        <v>0</v>
      </c>
      <c r="BE102" s="19">
        <f t="shared" si="1309"/>
        <v>0</v>
      </c>
      <c r="BF102" s="19">
        <f t="shared" si="1309"/>
        <v>0</v>
      </c>
      <c r="BG102" s="19">
        <f t="shared" si="1309"/>
        <v>0</v>
      </c>
      <c r="BH102" s="19">
        <f t="shared" si="1309"/>
        <v>0</v>
      </c>
      <c r="BI102" s="19">
        <f t="shared" si="1309"/>
        <v>0</v>
      </c>
      <c r="BJ102" s="19">
        <f t="shared" si="1309"/>
        <v>0</v>
      </c>
      <c r="BK102" s="19">
        <f t="shared" si="1309"/>
        <v>0</v>
      </c>
      <c r="BL102" s="19">
        <f t="shared" si="1309"/>
        <v>0</v>
      </c>
      <c r="BM102" s="19">
        <f t="shared" si="1309"/>
        <v>0</v>
      </c>
      <c r="BN102" s="19">
        <f t="shared" si="1309"/>
        <v>0</v>
      </c>
      <c r="BO102" s="19">
        <f t="shared" si="1309"/>
        <v>0</v>
      </c>
      <c r="BP102" s="19">
        <f t="shared" si="1309"/>
        <v>0</v>
      </c>
      <c r="BQ102" s="19">
        <f t="shared" si="1309"/>
        <v>0</v>
      </c>
      <c r="BR102" s="19">
        <f t="shared" si="1309"/>
        <v>0</v>
      </c>
      <c r="BS102" s="19">
        <f t="shared" si="1309"/>
        <v>0</v>
      </c>
      <c r="BT102" s="19">
        <f t="shared" si="1309"/>
        <v>0</v>
      </c>
      <c r="BU102" s="19">
        <f t="shared" si="1309"/>
        <v>0</v>
      </c>
      <c r="BV102" s="19">
        <f t="shared" si="1309"/>
        <v>0</v>
      </c>
      <c r="BW102" s="19">
        <f t="shared" si="1309"/>
        <v>0</v>
      </c>
      <c r="BX102" s="19">
        <f t="shared" ref="BX102:CG102" si="1310">IF($B102=BX$10-1,$C102,BW103)</f>
        <v>0</v>
      </c>
      <c r="BY102" s="19">
        <f t="shared" si="1310"/>
        <v>0</v>
      </c>
      <c r="BZ102" s="19">
        <f t="shared" si="1310"/>
        <v>0</v>
      </c>
      <c r="CA102" s="19">
        <f t="shared" si="1310"/>
        <v>0</v>
      </c>
      <c r="CB102" s="19">
        <f t="shared" si="1310"/>
        <v>0</v>
      </c>
      <c r="CC102" s="19">
        <f t="shared" si="1310"/>
        <v>0</v>
      </c>
      <c r="CD102" s="19">
        <f t="shared" si="1310"/>
        <v>0</v>
      </c>
      <c r="CE102" s="19">
        <f t="shared" si="1310"/>
        <v>0</v>
      </c>
      <c r="CF102" s="19">
        <f t="shared" si="1310"/>
        <v>0</v>
      </c>
      <c r="CG102" s="19">
        <f t="shared" si="1310"/>
        <v>0</v>
      </c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</row>
    <row r="103" spans="1:115" ht="15" x14ac:dyDescent="0.2">
      <c r="B103" s="48"/>
      <c r="C103" s="48"/>
      <c r="D103" s="48"/>
      <c r="E103" s="48"/>
      <c r="F103" s="48"/>
      <c r="G103" s="48"/>
      <c r="H103" s="48"/>
      <c r="I103" s="48"/>
      <c r="J103" s="42">
        <f t="shared" ref="J103" si="1311">MAX(0,+J102-J104)</f>
        <v>0</v>
      </c>
      <c r="K103" s="19">
        <f t="shared" ref="K103" si="1312">MAX(0,+K102-K104)</f>
        <v>0</v>
      </c>
      <c r="L103" s="19">
        <f t="shared" ref="L103" si="1313">MAX(0,+L102-L104)</f>
        <v>0</v>
      </c>
      <c r="M103" s="19">
        <f t="shared" ref="M103" si="1314">MAX(0,+M102-M104)</f>
        <v>0</v>
      </c>
      <c r="N103" s="19">
        <f t="shared" ref="N103" si="1315">MAX(0,+N102-N104)</f>
        <v>0</v>
      </c>
      <c r="O103" s="19">
        <f t="shared" ref="O103" si="1316">MAX(0,+O102-O104)</f>
        <v>0</v>
      </c>
      <c r="P103" s="19">
        <f t="shared" ref="P103" si="1317">MAX(0,+P102-P104)</f>
        <v>0</v>
      </c>
      <c r="Q103" s="19">
        <f t="shared" ref="Q103" si="1318">MAX(0,+Q102-Q104)</f>
        <v>0</v>
      </c>
      <c r="R103" s="19">
        <f t="shared" ref="R103" si="1319">MAX(0,+R102-R104)</f>
        <v>0</v>
      </c>
      <c r="S103" s="19">
        <f t="shared" ref="S103" si="1320">MAX(0,+S102-S104)</f>
        <v>0</v>
      </c>
      <c r="T103" s="19">
        <f t="shared" ref="T103" si="1321">MAX(0,+T102-T104)</f>
        <v>0</v>
      </c>
      <c r="U103" s="19">
        <f t="shared" ref="U103" si="1322">MAX(0,+U102-U104)</f>
        <v>0</v>
      </c>
      <c r="V103" s="19">
        <f t="shared" ref="V103" si="1323">MAX(0,+V102-V104)</f>
        <v>0</v>
      </c>
      <c r="W103" s="42">
        <f t="shared" ref="W103" si="1324">MAX(0,+W102-W104)</f>
        <v>0</v>
      </c>
      <c r="X103" s="42">
        <f t="shared" ref="X103" si="1325">MAX(0,+X102-X104)</f>
        <v>0</v>
      </c>
      <c r="Y103" s="42">
        <f t="shared" ref="Y103" si="1326">MAX(0,+Y102-Y104)</f>
        <v>0</v>
      </c>
      <c r="Z103" s="42">
        <f t="shared" ref="Z103" si="1327">MAX(0,+Z102-Z104)</f>
        <v>0</v>
      </c>
      <c r="AA103" s="42">
        <f t="shared" ref="AA103" si="1328">MAX(0,+AA102-AA104)</f>
        <v>86.202595742603506</v>
      </c>
      <c r="AB103" s="42">
        <f t="shared" ref="AB103" si="1329">MAX(0,+AB102-AB104)</f>
        <v>80.045267475274684</v>
      </c>
      <c r="AC103" s="42">
        <f t="shared" ref="AC103" si="1330">MAX(0,+AC102-AC104)</f>
        <v>73.887939207945863</v>
      </c>
      <c r="AD103" s="42">
        <f t="shared" ref="AD103" si="1331">MAX(0,+AD102-AD104)</f>
        <v>67.730610940617041</v>
      </c>
      <c r="AE103" s="42">
        <f t="shared" ref="AE103" si="1332">MAX(0,+AE102-AE104)</f>
        <v>61.573282673288219</v>
      </c>
      <c r="AF103" s="42">
        <f t="shared" ref="AF103" si="1333">MAX(0,+AF102-AF104)</f>
        <v>55.415954405959397</v>
      </c>
      <c r="AG103" s="42">
        <f t="shared" ref="AG103" si="1334">MAX(0,+AG102-AG104)</f>
        <v>49.258626138630575</v>
      </c>
      <c r="AH103" s="42">
        <f t="shared" ref="AH103" si="1335">MAX(0,+AH102-AH104)</f>
        <v>43.101297871301753</v>
      </c>
      <c r="AI103" s="42">
        <f t="shared" ref="AI103" si="1336">MAX(0,+AI102-AI104)</f>
        <v>36.943969603972931</v>
      </c>
      <c r="AJ103" s="42">
        <f t="shared" ref="AJ103" si="1337">MAX(0,+AJ102-AJ104)</f>
        <v>30.786641336644109</v>
      </c>
      <c r="AK103" s="42">
        <f t="shared" ref="AK103" si="1338">MAX(0,+AK102-AK104)</f>
        <v>24.629313069315288</v>
      </c>
      <c r="AL103" s="42">
        <f t="shared" ref="AL103" si="1339">MAX(0,+AL102-AL104)</f>
        <v>18.471984801986466</v>
      </c>
      <c r="AM103" s="42">
        <f t="shared" ref="AM103" si="1340">MAX(0,+AM102-AM104)</f>
        <v>12.314656534657644</v>
      </c>
      <c r="AN103" s="42">
        <f t="shared" ref="AN103" si="1341">MAX(0,+AN102-AN104)</f>
        <v>6.1573282673288219</v>
      </c>
      <c r="AO103" s="42">
        <f t="shared" ref="AO103" si="1342">MAX(0,+AO102-AO104)</f>
        <v>0</v>
      </c>
      <c r="AP103" s="42">
        <f t="shared" ref="AP103" si="1343">MAX(0,+AP102-AP104)</f>
        <v>0</v>
      </c>
      <c r="AQ103" s="42">
        <f t="shared" ref="AQ103" si="1344">MAX(0,+AQ102-AQ104)</f>
        <v>0</v>
      </c>
      <c r="AR103" s="42">
        <f t="shared" ref="AR103" si="1345">MAX(0,+AR102-AR104)</f>
        <v>0</v>
      </c>
      <c r="AS103" s="42">
        <f t="shared" ref="AS103" si="1346">MAX(0,+AS102-AS104)</f>
        <v>0</v>
      </c>
      <c r="AT103" s="42">
        <f t="shared" ref="AT103" si="1347">MAX(0,+AT102-AT104)</f>
        <v>0</v>
      </c>
      <c r="AU103" s="42">
        <f t="shared" ref="AU103" si="1348">MAX(0,+AU102-AU104)</f>
        <v>0</v>
      </c>
      <c r="AV103" s="42">
        <f t="shared" ref="AV103" si="1349">MAX(0,+AV102-AV104)</f>
        <v>0</v>
      </c>
      <c r="AW103" s="42">
        <f t="shared" ref="AW103" si="1350">MAX(0,+AW102-AW104)</f>
        <v>0</v>
      </c>
      <c r="AX103" s="42">
        <f t="shared" ref="AX103" si="1351">MAX(0,+AX102-AX104)</f>
        <v>0</v>
      </c>
      <c r="AY103" s="42">
        <f t="shared" ref="AY103" si="1352">MAX(0,+AY102-AY104)</f>
        <v>0</v>
      </c>
      <c r="AZ103" s="42">
        <f t="shared" ref="AZ103" si="1353">MAX(0,+AZ102-AZ104)</f>
        <v>0</v>
      </c>
      <c r="BA103" s="42">
        <f t="shared" ref="BA103" si="1354">MAX(0,+BA102-BA104)</f>
        <v>0</v>
      </c>
      <c r="BB103" s="42">
        <f t="shared" ref="BB103" si="1355">MAX(0,+BB102-BB104)</f>
        <v>0</v>
      </c>
      <c r="BC103" s="42">
        <f t="shared" ref="BC103" si="1356">MAX(0,+BC102-BC104)</f>
        <v>0</v>
      </c>
      <c r="BD103" s="42">
        <f t="shared" ref="BD103" si="1357">MAX(0,+BD102-BD104)</f>
        <v>0</v>
      </c>
      <c r="BE103" s="42">
        <f t="shared" ref="BE103" si="1358">MAX(0,+BE102-BE104)</f>
        <v>0</v>
      </c>
      <c r="BF103" s="42">
        <f t="shared" ref="BF103" si="1359">MAX(0,+BF102-BF104)</f>
        <v>0</v>
      </c>
      <c r="BG103" s="42">
        <f t="shared" ref="BG103" si="1360">MAX(0,+BG102-BG104)</f>
        <v>0</v>
      </c>
      <c r="BH103" s="42">
        <f t="shared" ref="BH103" si="1361">MAX(0,+BH102-BH104)</f>
        <v>0</v>
      </c>
      <c r="BI103" s="42">
        <f t="shared" ref="BI103" si="1362">MAX(0,+BI102-BI104)</f>
        <v>0</v>
      </c>
      <c r="BJ103" s="42">
        <f t="shared" ref="BJ103" si="1363">MAX(0,+BJ102-BJ104)</f>
        <v>0</v>
      </c>
      <c r="BK103" s="42">
        <f t="shared" ref="BK103" si="1364">MAX(0,+BK102-BK104)</f>
        <v>0</v>
      </c>
      <c r="BL103" s="42">
        <f t="shared" ref="BL103" si="1365">MAX(0,+BL102-BL104)</f>
        <v>0</v>
      </c>
      <c r="BM103" s="42">
        <f t="shared" ref="BM103" si="1366">MAX(0,+BM102-BM104)</f>
        <v>0</v>
      </c>
      <c r="BN103" s="42">
        <f t="shared" ref="BN103" si="1367">MAX(0,+BN102-BN104)</f>
        <v>0</v>
      </c>
      <c r="BO103" s="42">
        <f t="shared" ref="BO103" si="1368">MAX(0,+BO102-BO104)</f>
        <v>0</v>
      </c>
      <c r="BP103" s="42">
        <f t="shared" ref="BP103" si="1369">MAX(0,+BP102-BP104)</f>
        <v>0</v>
      </c>
      <c r="BQ103" s="42">
        <f t="shared" ref="BQ103" si="1370">MAX(0,+BQ102-BQ104)</f>
        <v>0</v>
      </c>
      <c r="BR103" s="42">
        <f t="shared" ref="BR103" si="1371">MAX(0,+BR102-BR104)</f>
        <v>0</v>
      </c>
      <c r="BS103" s="42">
        <f t="shared" ref="BS103" si="1372">MAX(0,+BS102-BS104)</f>
        <v>0</v>
      </c>
      <c r="BT103" s="42">
        <f t="shared" ref="BT103" si="1373">MAX(0,+BT102-BT104)</f>
        <v>0</v>
      </c>
      <c r="BU103" s="42">
        <f t="shared" ref="BU103" si="1374">MAX(0,+BU102-BU104)</f>
        <v>0</v>
      </c>
      <c r="BV103" s="42">
        <f t="shared" ref="BV103" si="1375">MAX(0,+BV102-BV104)</f>
        <v>0</v>
      </c>
      <c r="BW103" s="42">
        <f t="shared" ref="BW103" si="1376">MAX(0,+BW102-BW104)</f>
        <v>0</v>
      </c>
      <c r="BX103" s="42">
        <f t="shared" ref="BX103" si="1377">MAX(0,+BX102-BX104)</f>
        <v>0</v>
      </c>
      <c r="BY103" s="42">
        <f t="shared" ref="BY103" si="1378">MAX(0,+BY102-BY104)</f>
        <v>0</v>
      </c>
      <c r="BZ103" s="42">
        <f t="shared" ref="BZ103" si="1379">MAX(0,+BZ102-BZ104)</f>
        <v>0</v>
      </c>
      <c r="CA103" s="42">
        <f t="shared" ref="CA103" si="1380">MAX(0,+CA102-CA104)</f>
        <v>0</v>
      </c>
      <c r="CB103" s="42">
        <f t="shared" ref="CB103" si="1381">MAX(0,+CB102-CB104)</f>
        <v>0</v>
      </c>
      <c r="CC103" s="42">
        <f t="shared" ref="CC103" si="1382">MAX(0,+CC102-CC104)</f>
        <v>0</v>
      </c>
      <c r="CD103" s="42">
        <f t="shared" ref="CD103" si="1383">MAX(0,+CD102-CD104)</f>
        <v>0</v>
      </c>
      <c r="CE103" s="42">
        <f t="shared" ref="CE103" si="1384">MAX(0,+CE102-CE104)</f>
        <v>0</v>
      </c>
      <c r="CF103" s="42">
        <f t="shared" ref="CF103" si="1385">MAX(0,+CF102-CF104)</f>
        <v>0</v>
      </c>
      <c r="CG103" s="42">
        <f t="shared" ref="CG103" si="1386">MAX(0,+CG102-CG104)</f>
        <v>0</v>
      </c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</row>
    <row r="104" spans="1:115" ht="15" x14ac:dyDescent="0.2">
      <c r="A104" s="17"/>
      <c r="B104" s="48"/>
      <c r="C104" s="48"/>
      <c r="D104" s="48"/>
      <c r="E104" s="48"/>
      <c r="F104" s="48"/>
      <c r="G104" s="48"/>
      <c r="H104" s="48"/>
      <c r="I104" s="48"/>
      <c r="J104" s="42">
        <f>IF(J102&gt;0.5,IF($B102=J$10,$C102/$D102,I104),0)</f>
        <v>0</v>
      </c>
      <c r="K104" s="19">
        <f>IF(K102&gt;0.5,IF($B102=K$10-1,$C102/$D102,J104),0)</f>
        <v>0</v>
      </c>
      <c r="L104" s="19">
        <f t="shared" ref="L104:BW104" si="1387">IF(L102&gt;0.5,IF($B102=L$10-1,$C102/$D102,K104),0)</f>
        <v>0</v>
      </c>
      <c r="M104" s="19">
        <f t="shared" si="1387"/>
        <v>0</v>
      </c>
      <c r="N104" s="19">
        <f t="shared" si="1387"/>
        <v>0</v>
      </c>
      <c r="O104" s="19">
        <f t="shared" si="1387"/>
        <v>0</v>
      </c>
      <c r="P104" s="19">
        <f t="shared" si="1387"/>
        <v>0</v>
      </c>
      <c r="Q104" s="19">
        <f t="shared" si="1387"/>
        <v>0</v>
      </c>
      <c r="R104" s="19">
        <f t="shared" si="1387"/>
        <v>0</v>
      </c>
      <c r="S104" s="19">
        <f t="shared" si="1387"/>
        <v>0</v>
      </c>
      <c r="T104" s="19">
        <f t="shared" si="1387"/>
        <v>0</v>
      </c>
      <c r="U104" s="19">
        <f t="shared" si="1387"/>
        <v>0</v>
      </c>
      <c r="V104" s="19">
        <f t="shared" si="1387"/>
        <v>0</v>
      </c>
      <c r="W104" s="19">
        <f t="shared" si="1387"/>
        <v>0</v>
      </c>
      <c r="X104" s="19">
        <f t="shared" si="1387"/>
        <v>0</v>
      </c>
      <c r="Y104" s="19">
        <f t="shared" si="1387"/>
        <v>0</v>
      </c>
      <c r="Z104" s="19">
        <f t="shared" si="1387"/>
        <v>0</v>
      </c>
      <c r="AA104" s="19">
        <f t="shared" si="1387"/>
        <v>6.1573282673288219</v>
      </c>
      <c r="AB104" s="19">
        <f t="shared" si="1387"/>
        <v>6.1573282673288219</v>
      </c>
      <c r="AC104" s="19">
        <f t="shared" si="1387"/>
        <v>6.1573282673288219</v>
      </c>
      <c r="AD104" s="19">
        <f t="shared" si="1387"/>
        <v>6.1573282673288219</v>
      </c>
      <c r="AE104" s="19">
        <f t="shared" si="1387"/>
        <v>6.1573282673288219</v>
      </c>
      <c r="AF104" s="19">
        <f t="shared" si="1387"/>
        <v>6.1573282673288219</v>
      </c>
      <c r="AG104" s="19">
        <f t="shared" si="1387"/>
        <v>6.1573282673288219</v>
      </c>
      <c r="AH104" s="19">
        <f t="shared" si="1387"/>
        <v>6.1573282673288219</v>
      </c>
      <c r="AI104" s="19">
        <f t="shared" si="1387"/>
        <v>6.1573282673288219</v>
      </c>
      <c r="AJ104" s="19">
        <f t="shared" si="1387"/>
        <v>6.1573282673288219</v>
      </c>
      <c r="AK104" s="19">
        <f t="shared" si="1387"/>
        <v>6.1573282673288219</v>
      </c>
      <c r="AL104" s="19">
        <f t="shared" si="1387"/>
        <v>6.1573282673288219</v>
      </c>
      <c r="AM104" s="19">
        <f t="shared" si="1387"/>
        <v>6.1573282673288219</v>
      </c>
      <c r="AN104" s="19">
        <f t="shared" si="1387"/>
        <v>6.1573282673288219</v>
      </c>
      <c r="AO104" s="19">
        <f t="shared" si="1387"/>
        <v>6.1573282673288219</v>
      </c>
      <c r="AP104" s="19">
        <f t="shared" si="1387"/>
        <v>0</v>
      </c>
      <c r="AQ104" s="19">
        <f t="shared" si="1387"/>
        <v>0</v>
      </c>
      <c r="AR104" s="19">
        <f t="shared" si="1387"/>
        <v>0</v>
      </c>
      <c r="AS104" s="19">
        <f t="shared" si="1387"/>
        <v>0</v>
      </c>
      <c r="AT104" s="19">
        <f t="shared" si="1387"/>
        <v>0</v>
      </c>
      <c r="AU104" s="19">
        <f t="shared" si="1387"/>
        <v>0</v>
      </c>
      <c r="AV104" s="19">
        <f t="shared" si="1387"/>
        <v>0</v>
      </c>
      <c r="AW104" s="19">
        <f t="shared" si="1387"/>
        <v>0</v>
      </c>
      <c r="AX104" s="19">
        <f t="shared" si="1387"/>
        <v>0</v>
      </c>
      <c r="AY104" s="19">
        <f t="shared" si="1387"/>
        <v>0</v>
      </c>
      <c r="AZ104" s="19">
        <f t="shared" si="1387"/>
        <v>0</v>
      </c>
      <c r="BA104" s="19">
        <f t="shared" si="1387"/>
        <v>0</v>
      </c>
      <c r="BB104" s="19">
        <f t="shared" si="1387"/>
        <v>0</v>
      </c>
      <c r="BC104" s="19">
        <f t="shared" si="1387"/>
        <v>0</v>
      </c>
      <c r="BD104" s="19">
        <f t="shared" si="1387"/>
        <v>0</v>
      </c>
      <c r="BE104" s="19">
        <f t="shared" si="1387"/>
        <v>0</v>
      </c>
      <c r="BF104" s="19">
        <f t="shared" si="1387"/>
        <v>0</v>
      </c>
      <c r="BG104" s="19">
        <f t="shared" si="1387"/>
        <v>0</v>
      </c>
      <c r="BH104" s="19">
        <f t="shared" si="1387"/>
        <v>0</v>
      </c>
      <c r="BI104" s="19">
        <f t="shared" si="1387"/>
        <v>0</v>
      </c>
      <c r="BJ104" s="19">
        <f t="shared" si="1387"/>
        <v>0</v>
      </c>
      <c r="BK104" s="19">
        <f t="shared" si="1387"/>
        <v>0</v>
      </c>
      <c r="BL104" s="19">
        <f t="shared" si="1387"/>
        <v>0</v>
      </c>
      <c r="BM104" s="19">
        <f t="shared" si="1387"/>
        <v>0</v>
      </c>
      <c r="BN104" s="19">
        <f t="shared" si="1387"/>
        <v>0</v>
      </c>
      <c r="BO104" s="19">
        <f t="shared" si="1387"/>
        <v>0</v>
      </c>
      <c r="BP104" s="19">
        <f t="shared" si="1387"/>
        <v>0</v>
      </c>
      <c r="BQ104" s="19">
        <f t="shared" si="1387"/>
        <v>0</v>
      </c>
      <c r="BR104" s="19">
        <f t="shared" si="1387"/>
        <v>0</v>
      </c>
      <c r="BS104" s="19">
        <f t="shared" si="1387"/>
        <v>0</v>
      </c>
      <c r="BT104" s="19">
        <f t="shared" si="1387"/>
        <v>0</v>
      </c>
      <c r="BU104" s="19">
        <f t="shared" si="1387"/>
        <v>0</v>
      </c>
      <c r="BV104" s="19">
        <f t="shared" si="1387"/>
        <v>0</v>
      </c>
      <c r="BW104" s="19">
        <f t="shared" si="1387"/>
        <v>0</v>
      </c>
      <c r="BX104" s="19">
        <f t="shared" ref="BX104:CG104" si="1388">IF(BX102&gt;0.5,IF($B102=BX$10-1,$C102/$D102,BW104),0)</f>
        <v>0</v>
      </c>
      <c r="BY104" s="19">
        <f t="shared" si="1388"/>
        <v>0</v>
      </c>
      <c r="BZ104" s="19">
        <f t="shared" si="1388"/>
        <v>0</v>
      </c>
      <c r="CA104" s="19">
        <f t="shared" si="1388"/>
        <v>0</v>
      </c>
      <c r="CB104" s="19">
        <f t="shared" si="1388"/>
        <v>0</v>
      </c>
      <c r="CC104" s="19">
        <f t="shared" si="1388"/>
        <v>0</v>
      </c>
      <c r="CD104" s="19">
        <f t="shared" si="1388"/>
        <v>0</v>
      </c>
      <c r="CE104" s="19">
        <f t="shared" si="1388"/>
        <v>0</v>
      </c>
      <c r="CF104" s="19">
        <f t="shared" si="1388"/>
        <v>0</v>
      </c>
      <c r="CG104" s="19">
        <f t="shared" si="1388"/>
        <v>0</v>
      </c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</row>
    <row r="105" spans="1:115" ht="15" x14ac:dyDescent="0.2">
      <c r="A105" s="17" t="s">
        <v>140</v>
      </c>
      <c r="B105" s="104">
        <f>B102+1</f>
        <v>2036</v>
      </c>
      <c r="C105" s="82">
        <f>HLOOKUP(B105,$J$10:$CG$23,14)</f>
        <v>108.48958496589368</v>
      </c>
      <c r="D105" s="52">
        <f>$D$52</f>
        <v>15</v>
      </c>
      <c r="E105" s="48"/>
      <c r="F105" s="48"/>
      <c r="G105" s="48"/>
      <c r="H105" s="48"/>
      <c r="I105" s="48"/>
      <c r="J105" s="42">
        <f>IF($B105=J$10,$C105,I106)</f>
        <v>0</v>
      </c>
      <c r="K105" s="19">
        <f>IF($B105=K$10-1,$C105,J106)</f>
        <v>0</v>
      </c>
      <c r="L105" s="19">
        <f t="shared" ref="L105:BW105" si="1389">IF($B105=L$10-1,$C105,K106)</f>
        <v>0</v>
      </c>
      <c r="M105" s="19">
        <f t="shared" si="1389"/>
        <v>0</v>
      </c>
      <c r="N105" s="19">
        <f t="shared" si="1389"/>
        <v>0</v>
      </c>
      <c r="O105" s="19">
        <f t="shared" si="1389"/>
        <v>0</v>
      </c>
      <c r="P105" s="19">
        <f t="shared" si="1389"/>
        <v>0</v>
      </c>
      <c r="Q105" s="19">
        <f t="shared" si="1389"/>
        <v>0</v>
      </c>
      <c r="R105" s="19">
        <f t="shared" si="1389"/>
        <v>0</v>
      </c>
      <c r="S105" s="19">
        <f t="shared" si="1389"/>
        <v>0</v>
      </c>
      <c r="T105" s="19">
        <f t="shared" si="1389"/>
        <v>0</v>
      </c>
      <c r="U105" s="19">
        <f t="shared" si="1389"/>
        <v>0</v>
      </c>
      <c r="V105" s="19">
        <f t="shared" si="1389"/>
        <v>0</v>
      </c>
      <c r="W105" s="19">
        <f t="shared" si="1389"/>
        <v>0</v>
      </c>
      <c r="X105" s="19">
        <f t="shared" si="1389"/>
        <v>0</v>
      </c>
      <c r="Y105" s="19">
        <f t="shared" si="1389"/>
        <v>0</v>
      </c>
      <c r="Z105" s="19">
        <f t="shared" si="1389"/>
        <v>0</v>
      </c>
      <c r="AA105" s="19">
        <f t="shared" si="1389"/>
        <v>0</v>
      </c>
      <c r="AB105" s="19">
        <f t="shared" si="1389"/>
        <v>108.48958496589368</v>
      </c>
      <c r="AC105" s="19">
        <f t="shared" si="1389"/>
        <v>101.25694596816744</v>
      </c>
      <c r="AD105" s="19">
        <f t="shared" si="1389"/>
        <v>94.024306970441202</v>
      </c>
      <c r="AE105" s="19">
        <f t="shared" si="1389"/>
        <v>86.791667972714961</v>
      </c>
      <c r="AF105" s="19">
        <f t="shared" si="1389"/>
        <v>79.559028974988721</v>
      </c>
      <c r="AG105" s="19">
        <f t="shared" si="1389"/>
        <v>72.32638997726248</v>
      </c>
      <c r="AH105" s="19">
        <f t="shared" si="1389"/>
        <v>65.093750979536239</v>
      </c>
      <c r="AI105" s="19">
        <f t="shared" si="1389"/>
        <v>57.861111981809991</v>
      </c>
      <c r="AJ105" s="19">
        <f t="shared" si="1389"/>
        <v>50.628472984083743</v>
      </c>
      <c r="AK105" s="19">
        <f t="shared" si="1389"/>
        <v>43.395833986357495</v>
      </c>
      <c r="AL105" s="19">
        <f t="shared" si="1389"/>
        <v>36.163194988631247</v>
      </c>
      <c r="AM105" s="19">
        <f t="shared" si="1389"/>
        <v>28.930555990905003</v>
      </c>
      <c r="AN105" s="19">
        <f t="shared" si="1389"/>
        <v>21.697916993178758</v>
      </c>
      <c r="AO105" s="19">
        <f t="shared" si="1389"/>
        <v>14.465277995452514</v>
      </c>
      <c r="AP105" s="19">
        <f t="shared" si="1389"/>
        <v>7.2326389977262684</v>
      </c>
      <c r="AQ105" s="19">
        <f t="shared" si="1389"/>
        <v>2.3092638912203256E-14</v>
      </c>
      <c r="AR105" s="19">
        <f t="shared" si="1389"/>
        <v>2.3092638912203256E-14</v>
      </c>
      <c r="AS105" s="19">
        <f t="shared" si="1389"/>
        <v>2.3092638912203256E-14</v>
      </c>
      <c r="AT105" s="19">
        <f t="shared" si="1389"/>
        <v>2.3092638912203256E-14</v>
      </c>
      <c r="AU105" s="19">
        <f t="shared" si="1389"/>
        <v>2.3092638912203256E-14</v>
      </c>
      <c r="AV105" s="19">
        <f t="shared" si="1389"/>
        <v>2.3092638912203256E-14</v>
      </c>
      <c r="AW105" s="19">
        <f t="shared" si="1389"/>
        <v>2.3092638912203256E-14</v>
      </c>
      <c r="AX105" s="19">
        <f t="shared" si="1389"/>
        <v>2.3092638912203256E-14</v>
      </c>
      <c r="AY105" s="19">
        <f t="shared" si="1389"/>
        <v>2.3092638912203256E-14</v>
      </c>
      <c r="AZ105" s="19">
        <f t="shared" si="1389"/>
        <v>2.3092638912203256E-14</v>
      </c>
      <c r="BA105" s="19">
        <f t="shared" si="1389"/>
        <v>2.3092638912203256E-14</v>
      </c>
      <c r="BB105" s="19">
        <f t="shared" si="1389"/>
        <v>2.3092638912203256E-14</v>
      </c>
      <c r="BC105" s="19">
        <f t="shared" si="1389"/>
        <v>2.3092638912203256E-14</v>
      </c>
      <c r="BD105" s="19">
        <f t="shared" si="1389"/>
        <v>2.3092638912203256E-14</v>
      </c>
      <c r="BE105" s="19">
        <f t="shared" si="1389"/>
        <v>2.3092638912203256E-14</v>
      </c>
      <c r="BF105" s="19">
        <f t="shared" si="1389"/>
        <v>2.3092638912203256E-14</v>
      </c>
      <c r="BG105" s="19">
        <f t="shared" si="1389"/>
        <v>2.3092638912203256E-14</v>
      </c>
      <c r="BH105" s="19">
        <f t="shared" si="1389"/>
        <v>2.3092638912203256E-14</v>
      </c>
      <c r="BI105" s="19">
        <f t="shared" si="1389"/>
        <v>2.3092638912203256E-14</v>
      </c>
      <c r="BJ105" s="19">
        <f t="shared" si="1389"/>
        <v>2.3092638912203256E-14</v>
      </c>
      <c r="BK105" s="19">
        <f t="shared" si="1389"/>
        <v>2.3092638912203256E-14</v>
      </c>
      <c r="BL105" s="19">
        <f t="shared" si="1389"/>
        <v>2.3092638912203256E-14</v>
      </c>
      <c r="BM105" s="19">
        <f t="shared" si="1389"/>
        <v>2.3092638912203256E-14</v>
      </c>
      <c r="BN105" s="19">
        <f t="shared" si="1389"/>
        <v>2.3092638912203256E-14</v>
      </c>
      <c r="BO105" s="19">
        <f t="shared" si="1389"/>
        <v>2.3092638912203256E-14</v>
      </c>
      <c r="BP105" s="19">
        <f t="shared" si="1389"/>
        <v>2.3092638912203256E-14</v>
      </c>
      <c r="BQ105" s="19">
        <f t="shared" si="1389"/>
        <v>2.3092638912203256E-14</v>
      </c>
      <c r="BR105" s="19">
        <f t="shared" si="1389"/>
        <v>2.3092638912203256E-14</v>
      </c>
      <c r="BS105" s="19">
        <f t="shared" si="1389"/>
        <v>2.3092638912203256E-14</v>
      </c>
      <c r="BT105" s="19">
        <f t="shared" si="1389"/>
        <v>2.3092638912203256E-14</v>
      </c>
      <c r="BU105" s="19">
        <f t="shared" si="1389"/>
        <v>2.3092638912203256E-14</v>
      </c>
      <c r="BV105" s="19">
        <f t="shared" si="1389"/>
        <v>2.3092638912203256E-14</v>
      </c>
      <c r="BW105" s="19">
        <f t="shared" si="1389"/>
        <v>2.3092638912203256E-14</v>
      </c>
      <c r="BX105" s="19">
        <f t="shared" ref="BX105:CG105" si="1390">IF($B105=BX$10-1,$C105,BW106)</f>
        <v>2.3092638912203256E-14</v>
      </c>
      <c r="BY105" s="19">
        <f t="shared" si="1390"/>
        <v>2.3092638912203256E-14</v>
      </c>
      <c r="BZ105" s="19">
        <f t="shared" si="1390"/>
        <v>2.3092638912203256E-14</v>
      </c>
      <c r="CA105" s="19">
        <f t="shared" si="1390"/>
        <v>2.3092638912203256E-14</v>
      </c>
      <c r="CB105" s="19">
        <f t="shared" si="1390"/>
        <v>2.3092638912203256E-14</v>
      </c>
      <c r="CC105" s="19">
        <f t="shared" si="1390"/>
        <v>2.3092638912203256E-14</v>
      </c>
      <c r="CD105" s="19">
        <f t="shared" si="1390"/>
        <v>2.3092638912203256E-14</v>
      </c>
      <c r="CE105" s="19">
        <f t="shared" si="1390"/>
        <v>2.3092638912203256E-14</v>
      </c>
      <c r="CF105" s="19">
        <f t="shared" si="1390"/>
        <v>2.3092638912203256E-14</v>
      </c>
      <c r="CG105" s="19">
        <f t="shared" si="1390"/>
        <v>2.3092638912203256E-14</v>
      </c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</row>
    <row r="106" spans="1:115" ht="15" x14ac:dyDescent="0.2">
      <c r="A106" s="17"/>
      <c r="B106" s="48"/>
      <c r="C106" s="48"/>
      <c r="D106" s="48"/>
      <c r="E106" s="48"/>
      <c r="F106" s="48"/>
      <c r="G106" s="48"/>
      <c r="H106" s="48"/>
      <c r="I106" s="48"/>
      <c r="J106" s="42">
        <f t="shared" ref="J106" si="1391">MAX(0,+J105-J107)</f>
        <v>0</v>
      </c>
      <c r="K106" s="19">
        <f t="shared" ref="K106" si="1392">MAX(0,+K105-K107)</f>
        <v>0</v>
      </c>
      <c r="L106" s="19">
        <f t="shared" ref="L106" si="1393">MAX(0,+L105-L107)</f>
        <v>0</v>
      </c>
      <c r="M106" s="19">
        <f t="shared" ref="M106" si="1394">MAX(0,+M105-M107)</f>
        <v>0</v>
      </c>
      <c r="N106" s="19">
        <f t="shared" ref="N106" si="1395">MAX(0,+N105-N107)</f>
        <v>0</v>
      </c>
      <c r="O106" s="19">
        <f t="shared" ref="O106" si="1396">MAX(0,+O105-O107)</f>
        <v>0</v>
      </c>
      <c r="P106" s="19">
        <f t="shared" ref="P106" si="1397">MAX(0,+P105-P107)</f>
        <v>0</v>
      </c>
      <c r="Q106" s="19">
        <f t="shared" ref="Q106" si="1398">MAX(0,+Q105-Q107)</f>
        <v>0</v>
      </c>
      <c r="R106" s="19">
        <f t="shared" ref="R106" si="1399">MAX(0,+R105-R107)</f>
        <v>0</v>
      </c>
      <c r="S106" s="19">
        <f t="shared" ref="S106" si="1400">MAX(0,+S105-S107)</f>
        <v>0</v>
      </c>
      <c r="T106" s="19">
        <f t="shared" ref="T106" si="1401">MAX(0,+T105-T107)</f>
        <v>0</v>
      </c>
      <c r="U106" s="19">
        <f t="shared" ref="U106" si="1402">MAX(0,+U105-U107)</f>
        <v>0</v>
      </c>
      <c r="V106" s="19">
        <f t="shared" ref="V106" si="1403">MAX(0,+V105-V107)</f>
        <v>0</v>
      </c>
      <c r="W106" s="42">
        <f t="shared" ref="W106" si="1404">MAX(0,+W105-W107)</f>
        <v>0</v>
      </c>
      <c r="X106" s="42">
        <f t="shared" ref="X106" si="1405">MAX(0,+X105-X107)</f>
        <v>0</v>
      </c>
      <c r="Y106" s="42">
        <f t="shared" ref="Y106" si="1406">MAX(0,+Y105-Y107)</f>
        <v>0</v>
      </c>
      <c r="Z106" s="42">
        <f t="shared" ref="Z106" si="1407">MAX(0,+Z105-Z107)</f>
        <v>0</v>
      </c>
      <c r="AA106" s="42">
        <f t="shared" ref="AA106" si="1408">MAX(0,+AA105-AA107)</f>
        <v>0</v>
      </c>
      <c r="AB106" s="42">
        <f t="shared" ref="AB106" si="1409">MAX(0,+AB105-AB107)</f>
        <v>101.25694596816744</v>
      </c>
      <c r="AC106" s="42">
        <f t="shared" ref="AC106" si="1410">MAX(0,+AC105-AC107)</f>
        <v>94.024306970441202</v>
      </c>
      <c r="AD106" s="42">
        <f t="shared" ref="AD106" si="1411">MAX(0,+AD105-AD107)</f>
        <v>86.791667972714961</v>
      </c>
      <c r="AE106" s="42">
        <f t="shared" ref="AE106" si="1412">MAX(0,+AE105-AE107)</f>
        <v>79.559028974988721</v>
      </c>
      <c r="AF106" s="42">
        <f t="shared" ref="AF106" si="1413">MAX(0,+AF105-AF107)</f>
        <v>72.32638997726248</v>
      </c>
      <c r="AG106" s="42">
        <f t="shared" ref="AG106" si="1414">MAX(0,+AG105-AG107)</f>
        <v>65.093750979536239</v>
      </c>
      <c r="AH106" s="42">
        <f t="shared" ref="AH106" si="1415">MAX(0,+AH105-AH107)</f>
        <v>57.861111981809991</v>
      </c>
      <c r="AI106" s="42">
        <f t="shared" ref="AI106" si="1416">MAX(0,+AI105-AI107)</f>
        <v>50.628472984083743</v>
      </c>
      <c r="AJ106" s="42">
        <f t="shared" ref="AJ106" si="1417">MAX(0,+AJ105-AJ107)</f>
        <v>43.395833986357495</v>
      </c>
      <c r="AK106" s="42">
        <f t="shared" ref="AK106" si="1418">MAX(0,+AK105-AK107)</f>
        <v>36.163194988631247</v>
      </c>
      <c r="AL106" s="42">
        <f t="shared" ref="AL106" si="1419">MAX(0,+AL105-AL107)</f>
        <v>28.930555990905003</v>
      </c>
      <c r="AM106" s="42">
        <f t="shared" ref="AM106" si="1420">MAX(0,+AM105-AM107)</f>
        <v>21.697916993178758</v>
      </c>
      <c r="AN106" s="42">
        <f t="shared" ref="AN106" si="1421">MAX(0,+AN105-AN107)</f>
        <v>14.465277995452514</v>
      </c>
      <c r="AO106" s="42">
        <f t="shared" ref="AO106" si="1422">MAX(0,+AO105-AO107)</f>
        <v>7.2326389977262684</v>
      </c>
      <c r="AP106" s="42">
        <f t="shared" ref="AP106" si="1423">MAX(0,+AP105-AP107)</f>
        <v>2.3092638912203256E-14</v>
      </c>
      <c r="AQ106" s="42">
        <f t="shared" ref="AQ106" si="1424">MAX(0,+AQ105-AQ107)</f>
        <v>2.3092638912203256E-14</v>
      </c>
      <c r="AR106" s="42">
        <f t="shared" ref="AR106" si="1425">MAX(0,+AR105-AR107)</f>
        <v>2.3092638912203256E-14</v>
      </c>
      <c r="AS106" s="42">
        <f t="shared" ref="AS106" si="1426">MAX(0,+AS105-AS107)</f>
        <v>2.3092638912203256E-14</v>
      </c>
      <c r="AT106" s="42">
        <f t="shared" ref="AT106" si="1427">MAX(0,+AT105-AT107)</f>
        <v>2.3092638912203256E-14</v>
      </c>
      <c r="AU106" s="42">
        <f t="shared" ref="AU106" si="1428">MAX(0,+AU105-AU107)</f>
        <v>2.3092638912203256E-14</v>
      </c>
      <c r="AV106" s="42">
        <f t="shared" ref="AV106" si="1429">MAX(0,+AV105-AV107)</f>
        <v>2.3092638912203256E-14</v>
      </c>
      <c r="AW106" s="42">
        <f t="shared" ref="AW106" si="1430">MAX(0,+AW105-AW107)</f>
        <v>2.3092638912203256E-14</v>
      </c>
      <c r="AX106" s="42">
        <f t="shared" ref="AX106" si="1431">MAX(0,+AX105-AX107)</f>
        <v>2.3092638912203256E-14</v>
      </c>
      <c r="AY106" s="42">
        <f t="shared" ref="AY106" si="1432">MAX(0,+AY105-AY107)</f>
        <v>2.3092638912203256E-14</v>
      </c>
      <c r="AZ106" s="42">
        <f t="shared" ref="AZ106" si="1433">MAX(0,+AZ105-AZ107)</f>
        <v>2.3092638912203256E-14</v>
      </c>
      <c r="BA106" s="42">
        <f t="shared" ref="BA106" si="1434">MAX(0,+BA105-BA107)</f>
        <v>2.3092638912203256E-14</v>
      </c>
      <c r="BB106" s="42">
        <f t="shared" ref="BB106" si="1435">MAX(0,+BB105-BB107)</f>
        <v>2.3092638912203256E-14</v>
      </c>
      <c r="BC106" s="42">
        <f t="shared" ref="BC106" si="1436">MAX(0,+BC105-BC107)</f>
        <v>2.3092638912203256E-14</v>
      </c>
      <c r="BD106" s="42">
        <f t="shared" ref="BD106" si="1437">MAX(0,+BD105-BD107)</f>
        <v>2.3092638912203256E-14</v>
      </c>
      <c r="BE106" s="42">
        <f t="shared" ref="BE106" si="1438">MAX(0,+BE105-BE107)</f>
        <v>2.3092638912203256E-14</v>
      </c>
      <c r="BF106" s="42">
        <f t="shared" ref="BF106" si="1439">MAX(0,+BF105-BF107)</f>
        <v>2.3092638912203256E-14</v>
      </c>
      <c r="BG106" s="42">
        <f t="shared" ref="BG106" si="1440">MAX(0,+BG105-BG107)</f>
        <v>2.3092638912203256E-14</v>
      </c>
      <c r="BH106" s="42">
        <f t="shared" ref="BH106" si="1441">MAX(0,+BH105-BH107)</f>
        <v>2.3092638912203256E-14</v>
      </c>
      <c r="BI106" s="42">
        <f t="shared" ref="BI106" si="1442">MAX(0,+BI105-BI107)</f>
        <v>2.3092638912203256E-14</v>
      </c>
      <c r="BJ106" s="42">
        <f t="shared" ref="BJ106" si="1443">MAX(0,+BJ105-BJ107)</f>
        <v>2.3092638912203256E-14</v>
      </c>
      <c r="BK106" s="42">
        <f t="shared" ref="BK106" si="1444">MAX(0,+BK105-BK107)</f>
        <v>2.3092638912203256E-14</v>
      </c>
      <c r="BL106" s="42">
        <f t="shared" ref="BL106" si="1445">MAX(0,+BL105-BL107)</f>
        <v>2.3092638912203256E-14</v>
      </c>
      <c r="BM106" s="42">
        <f t="shared" ref="BM106" si="1446">MAX(0,+BM105-BM107)</f>
        <v>2.3092638912203256E-14</v>
      </c>
      <c r="BN106" s="42">
        <f t="shared" ref="BN106" si="1447">MAX(0,+BN105-BN107)</f>
        <v>2.3092638912203256E-14</v>
      </c>
      <c r="BO106" s="42">
        <f t="shared" ref="BO106" si="1448">MAX(0,+BO105-BO107)</f>
        <v>2.3092638912203256E-14</v>
      </c>
      <c r="BP106" s="42">
        <f t="shared" ref="BP106" si="1449">MAX(0,+BP105-BP107)</f>
        <v>2.3092638912203256E-14</v>
      </c>
      <c r="BQ106" s="42">
        <f t="shared" ref="BQ106" si="1450">MAX(0,+BQ105-BQ107)</f>
        <v>2.3092638912203256E-14</v>
      </c>
      <c r="BR106" s="42">
        <f t="shared" ref="BR106" si="1451">MAX(0,+BR105-BR107)</f>
        <v>2.3092638912203256E-14</v>
      </c>
      <c r="BS106" s="42">
        <f t="shared" ref="BS106" si="1452">MAX(0,+BS105-BS107)</f>
        <v>2.3092638912203256E-14</v>
      </c>
      <c r="BT106" s="42">
        <f t="shared" ref="BT106" si="1453">MAX(0,+BT105-BT107)</f>
        <v>2.3092638912203256E-14</v>
      </c>
      <c r="BU106" s="42">
        <f t="shared" ref="BU106" si="1454">MAX(0,+BU105-BU107)</f>
        <v>2.3092638912203256E-14</v>
      </c>
      <c r="BV106" s="42">
        <f t="shared" ref="BV106" si="1455">MAX(0,+BV105-BV107)</f>
        <v>2.3092638912203256E-14</v>
      </c>
      <c r="BW106" s="42">
        <f t="shared" ref="BW106" si="1456">MAX(0,+BW105-BW107)</f>
        <v>2.3092638912203256E-14</v>
      </c>
      <c r="BX106" s="42">
        <f t="shared" ref="BX106" si="1457">MAX(0,+BX105-BX107)</f>
        <v>2.3092638912203256E-14</v>
      </c>
      <c r="BY106" s="42">
        <f t="shared" ref="BY106" si="1458">MAX(0,+BY105-BY107)</f>
        <v>2.3092638912203256E-14</v>
      </c>
      <c r="BZ106" s="42">
        <f t="shared" ref="BZ106" si="1459">MAX(0,+BZ105-BZ107)</f>
        <v>2.3092638912203256E-14</v>
      </c>
      <c r="CA106" s="42">
        <f t="shared" ref="CA106" si="1460">MAX(0,+CA105-CA107)</f>
        <v>2.3092638912203256E-14</v>
      </c>
      <c r="CB106" s="42">
        <f t="shared" ref="CB106" si="1461">MAX(0,+CB105-CB107)</f>
        <v>2.3092638912203256E-14</v>
      </c>
      <c r="CC106" s="42">
        <f t="shared" ref="CC106" si="1462">MAX(0,+CC105-CC107)</f>
        <v>2.3092638912203256E-14</v>
      </c>
      <c r="CD106" s="42">
        <f t="shared" ref="CD106" si="1463">MAX(0,+CD105-CD107)</f>
        <v>2.3092638912203256E-14</v>
      </c>
      <c r="CE106" s="42">
        <f t="shared" ref="CE106" si="1464">MAX(0,+CE105-CE107)</f>
        <v>2.3092638912203256E-14</v>
      </c>
      <c r="CF106" s="42">
        <f t="shared" ref="CF106" si="1465">MAX(0,+CF105-CF107)</f>
        <v>2.3092638912203256E-14</v>
      </c>
      <c r="CG106" s="42">
        <f t="shared" ref="CG106" si="1466">MAX(0,+CG105-CG107)</f>
        <v>2.3092638912203256E-14</v>
      </c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</row>
    <row r="107" spans="1:115" ht="15" x14ac:dyDescent="0.2">
      <c r="A107" s="17"/>
      <c r="B107" s="48"/>
      <c r="C107" s="48"/>
      <c r="D107" s="48"/>
      <c r="E107" s="48"/>
      <c r="F107" s="48"/>
      <c r="G107" s="48"/>
      <c r="H107" s="48"/>
      <c r="I107" s="48"/>
      <c r="J107" s="42">
        <f>IF(J105&gt;0.5,IF($B105=J$10,$C105/$D105,I107),0)</f>
        <v>0</v>
      </c>
      <c r="K107" s="19">
        <f>IF(K105&gt;0.5,IF($B105=K$10-1,$C105/$D105,J107),0)</f>
        <v>0</v>
      </c>
      <c r="L107" s="19">
        <f t="shared" ref="L107:BW107" si="1467">IF(L105&gt;0.5,IF($B105=L$10-1,$C105/$D105,K107),0)</f>
        <v>0</v>
      </c>
      <c r="M107" s="19">
        <f t="shared" si="1467"/>
        <v>0</v>
      </c>
      <c r="N107" s="19">
        <f t="shared" si="1467"/>
        <v>0</v>
      </c>
      <c r="O107" s="19">
        <f t="shared" si="1467"/>
        <v>0</v>
      </c>
      <c r="P107" s="19">
        <f t="shared" si="1467"/>
        <v>0</v>
      </c>
      <c r="Q107" s="19">
        <f t="shared" si="1467"/>
        <v>0</v>
      </c>
      <c r="R107" s="19">
        <f t="shared" si="1467"/>
        <v>0</v>
      </c>
      <c r="S107" s="19">
        <f t="shared" si="1467"/>
        <v>0</v>
      </c>
      <c r="T107" s="19">
        <f t="shared" si="1467"/>
        <v>0</v>
      </c>
      <c r="U107" s="19">
        <f t="shared" si="1467"/>
        <v>0</v>
      </c>
      <c r="V107" s="19">
        <f t="shared" si="1467"/>
        <v>0</v>
      </c>
      <c r="W107" s="19">
        <f t="shared" si="1467"/>
        <v>0</v>
      </c>
      <c r="X107" s="19">
        <f t="shared" si="1467"/>
        <v>0</v>
      </c>
      <c r="Y107" s="19">
        <f t="shared" si="1467"/>
        <v>0</v>
      </c>
      <c r="Z107" s="19">
        <f t="shared" si="1467"/>
        <v>0</v>
      </c>
      <c r="AA107" s="19">
        <f t="shared" si="1467"/>
        <v>0</v>
      </c>
      <c r="AB107" s="19">
        <f t="shared" si="1467"/>
        <v>7.2326389977262453</v>
      </c>
      <c r="AC107" s="19">
        <f t="shared" si="1467"/>
        <v>7.2326389977262453</v>
      </c>
      <c r="AD107" s="19">
        <f t="shared" si="1467"/>
        <v>7.2326389977262453</v>
      </c>
      <c r="AE107" s="19">
        <f t="shared" si="1467"/>
        <v>7.2326389977262453</v>
      </c>
      <c r="AF107" s="19">
        <f t="shared" si="1467"/>
        <v>7.2326389977262453</v>
      </c>
      <c r="AG107" s="19">
        <f t="shared" si="1467"/>
        <v>7.2326389977262453</v>
      </c>
      <c r="AH107" s="19">
        <f t="shared" si="1467"/>
        <v>7.2326389977262453</v>
      </c>
      <c r="AI107" s="19">
        <f t="shared" si="1467"/>
        <v>7.2326389977262453</v>
      </c>
      <c r="AJ107" s="19">
        <f t="shared" si="1467"/>
        <v>7.2326389977262453</v>
      </c>
      <c r="AK107" s="19">
        <f t="shared" si="1467"/>
        <v>7.2326389977262453</v>
      </c>
      <c r="AL107" s="19">
        <f t="shared" si="1467"/>
        <v>7.2326389977262453</v>
      </c>
      <c r="AM107" s="19">
        <f t="shared" si="1467"/>
        <v>7.2326389977262453</v>
      </c>
      <c r="AN107" s="19">
        <f t="shared" si="1467"/>
        <v>7.2326389977262453</v>
      </c>
      <c r="AO107" s="19">
        <f t="shared" si="1467"/>
        <v>7.2326389977262453</v>
      </c>
      <c r="AP107" s="19">
        <f t="shared" si="1467"/>
        <v>7.2326389977262453</v>
      </c>
      <c r="AQ107" s="19">
        <f t="shared" si="1467"/>
        <v>0</v>
      </c>
      <c r="AR107" s="19">
        <f t="shared" si="1467"/>
        <v>0</v>
      </c>
      <c r="AS107" s="19">
        <f t="shared" si="1467"/>
        <v>0</v>
      </c>
      <c r="AT107" s="19">
        <f t="shared" si="1467"/>
        <v>0</v>
      </c>
      <c r="AU107" s="19">
        <f t="shared" si="1467"/>
        <v>0</v>
      </c>
      <c r="AV107" s="19">
        <f t="shared" si="1467"/>
        <v>0</v>
      </c>
      <c r="AW107" s="19">
        <f t="shared" si="1467"/>
        <v>0</v>
      </c>
      <c r="AX107" s="19">
        <f t="shared" si="1467"/>
        <v>0</v>
      </c>
      <c r="AY107" s="19">
        <f t="shared" si="1467"/>
        <v>0</v>
      </c>
      <c r="AZ107" s="19">
        <f t="shared" si="1467"/>
        <v>0</v>
      </c>
      <c r="BA107" s="19">
        <f t="shared" si="1467"/>
        <v>0</v>
      </c>
      <c r="BB107" s="19">
        <f t="shared" si="1467"/>
        <v>0</v>
      </c>
      <c r="BC107" s="19">
        <f t="shared" si="1467"/>
        <v>0</v>
      </c>
      <c r="BD107" s="19">
        <f t="shared" si="1467"/>
        <v>0</v>
      </c>
      <c r="BE107" s="19">
        <f t="shared" si="1467"/>
        <v>0</v>
      </c>
      <c r="BF107" s="19">
        <f t="shared" si="1467"/>
        <v>0</v>
      </c>
      <c r="BG107" s="19">
        <f t="shared" si="1467"/>
        <v>0</v>
      </c>
      <c r="BH107" s="19">
        <f t="shared" si="1467"/>
        <v>0</v>
      </c>
      <c r="BI107" s="19">
        <f t="shared" si="1467"/>
        <v>0</v>
      </c>
      <c r="BJ107" s="19">
        <f t="shared" si="1467"/>
        <v>0</v>
      </c>
      <c r="BK107" s="19">
        <f t="shared" si="1467"/>
        <v>0</v>
      </c>
      <c r="BL107" s="19">
        <f t="shared" si="1467"/>
        <v>0</v>
      </c>
      <c r="BM107" s="19">
        <f t="shared" si="1467"/>
        <v>0</v>
      </c>
      <c r="BN107" s="19">
        <f t="shared" si="1467"/>
        <v>0</v>
      </c>
      <c r="BO107" s="19">
        <f t="shared" si="1467"/>
        <v>0</v>
      </c>
      <c r="BP107" s="19">
        <f t="shared" si="1467"/>
        <v>0</v>
      </c>
      <c r="BQ107" s="19">
        <f t="shared" si="1467"/>
        <v>0</v>
      </c>
      <c r="BR107" s="19">
        <f t="shared" si="1467"/>
        <v>0</v>
      </c>
      <c r="BS107" s="19">
        <f t="shared" si="1467"/>
        <v>0</v>
      </c>
      <c r="BT107" s="19">
        <f t="shared" si="1467"/>
        <v>0</v>
      </c>
      <c r="BU107" s="19">
        <f t="shared" si="1467"/>
        <v>0</v>
      </c>
      <c r="BV107" s="19">
        <f t="shared" si="1467"/>
        <v>0</v>
      </c>
      <c r="BW107" s="19">
        <f t="shared" si="1467"/>
        <v>0</v>
      </c>
      <c r="BX107" s="19">
        <f t="shared" ref="BX107:CG107" si="1468">IF(BX105&gt;0.5,IF($B105=BX$10-1,$C105/$D105,BW107),0)</f>
        <v>0</v>
      </c>
      <c r="BY107" s="19">
        <f t="shared" si="1468"/>
        <v>0</v>
      </c>
      <c r="BZ107" s="19">
        <f t="shared" si="1468"/>
        <v>0</v>
      </c>
      <c r="CA107" s="19">
        <f t="shared" si="1468"/>
        <v>0</v>
      </c>
      <c r="CB107" s="19">
        <f t="shared" si="1468"/>
        <v>0</v>
      </c>
      <c r="CC107" s="19">
        <f t="shared" si="1468"/>
        <v>0</v>
      </c>
      <c r="CD107" s="19">
        <f t="shared" si="1468"/>
        <v>0</v>
      </c>
      <c r="CE107" s="19">
        <f t="shared" si="1468"/>
        <v>0</v>
      </c>
      <c r="CF107" s="19">
        <f t="shared" si="1468"/>
        <v>0</v>
      </c>
      <c r="CG107" s="19">
        <f t="shared" si="1468"/>
        <v>0</v>
      </c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</row>
    <row r="108" spans="1:115" ht="15" x14ac:dyDescent="0.2">
      <c r="A108" s="17" t="s">
        <v>141</v>
      </c>
      <c r="B108" s="104">
        <f>B105+1</f>
        <v>2037</v>
      </c>
      <c r="C108" s="82">
        <f>HLOOKUP(B108,$J$10:$CG$23,14)</f>
        <v>110.65937666521155</v>
      </c>
      <c r="D108" s="52">
        <f>$D$52</f>
        <v>15</v>
      </c>
      <c r="E108" s="48"/>
      <c r="F108" s="48"/>
      <c r="G108" s="48"/>
      <c r="H108" s="48"/>
      <c r="I108" s="48"/>
      <c r="J108" s="42">
        <f>IF($B108=J$10,$C108,I109)</f>
        <v>0</v>
      </c>
      <c r="K108" s="19">
        <f>IF($B108=K$10-1,$C108,J109)</f>
        <v>0</v>
      </c>
      <c r="L108" s="19">
        <f t="shared" ref="L108:BW108" si="1469">IF($B108=L$10-1,$C108,K109)</f>
        <v>0</v>
      </c>
      <c r="M108" s="19">
        <f t="shared" si="1469"/>
        <v>0</v>
      </c>
      <c r="N108" s="19">
        <f t="shared" si="1469"/>
        <v>0</v>
      </c>
      <c r="O108" s="19">
        <f t="shared" si="1469"/>
        <v>0</v>
      </c>
      <c r="P108" s="19">
        <f t="shared" si="1469"/>
        <v>0</v>
      </c>
      <c r="Q108" s="19">
        <f t="shared" si="1469"/>
        <v>0</v>
      </c>
      <c r="R108" s="19">
        <f t="shared" si="1469"/>
        <v>0</v>
      </c>
      <c r="S108" s="19">
        <f t="shared" si="1469"/>
        <v>0</v>
      </c>
      <c r="T108" s="19">
        <f t="shared" si="1469"/>
        <v>0</v>
      </c>
      <c r="U108" s="19">
        <f t="shared" si="1469"/>
        <v>0</v>
      </c>
      <c r="V108" s="19">
        <f t="shared" si="1469"/>
        <v>0</v>
      </c>
      <c r="W108" s="19">
        <f t="shared" si="1469"/>
        <v>0</v>
      </c>
      <c r="X108" s="19">
        <f t="shared" si="1469"/>
        <v>0</v>
      </c>
      <c r="Y108" s="19">
        <f t="shared" si="1469"/>
        <v>0</v>
      </c>
      <c r="Z108" s="19">
        <f t="shared" si="1469"/>
        <v>0</v>
      </c>
      <c r="AA108" s="19">
        <f t="shared" si="1469"/>
        <v>0</v>
      </c>
      <c r="AB108" s="19">
        <f t="shared" si="1469"/>
        <v>0</v>
      </c>
      <c r="AC108" s="19">
        <f t="shared" si="1469"/>
        <v>110.65937666521155</v>
      </c>
      <c r="AD108" s="19">
        <f t="shared" si="1469"/>
        <v>103.28208488753079</v>
      </c>
      <c r="AE108" s="19">
        <f t="shared" si="1469"/>
        <v>95.904793109850019</v>
      </c>
      <c r="AF108" s="19">
        <f t="shared" si="1469"/>
        <v>88.527501332169251</v>
      </c>
      <c r="AG108" s="19">
        <f t="shared" si="1469"/>
        <v>81.150209554488484</v>
      </c>
      <c r="AH108" s="19">
        <f t="shared" si="1469"/>
        <v>73.772917776807716</v>
      </c>
      <c r="AI108" s="19">
        <f t="shared" si="1469"/>
        <v>66.395625999126949</v>
      </c>
      <c r="AJ108" s="19">
        <f t="shared" si="1469"/>
        <v>59.018334221446182</v>
      </c>
      <c r="AK108" s="19">
        <f t="shared" si="1469"/>
        <v>51.641042443765414</v>
      </c>
      <c r="AL108" s="19">
        <f t="shared" si="1469"/>
        <v>44.263750666084647</v>
      </c>
      <c r="AM108" s="19">
        <f t="shared" si="1469"/>
        <v>36.88645888840388</v>
      </c>
      <c r="AN108" s="19">
        <f t="shared" si="1469"/>
        <v>29.509167110723109</v>
      </c>
      <c r="AO108" s="19">
        <f t="shared" si="1469"/>
        <v>22.131875333042338</v>
      </c>
      <c r="AP108" s="19">
        <f t="shared" si="1469"/>
        <v>14.754583555361567</v>
      </c>
      <c r="AQ108" s="19">
        <f t="shared" si="1469"/>
        <v>7.3772917776807967</v>
      </c>
      <c r="AR108" s="19">
        <f t="shared" si="1469"/>
        <v>2.6645352591003757E-14</v>
      </c>
      <c r="AS108" s="19">
        <f t="shared" si="1469"/>
        <v>2.6645352591003757E-14</v>
      </c>
      <c r="AT108" s="19">
        <f t="shared" si="1469"/>
        <v>2.6645352591003757E-14</v>
      </c>
      <c r="AU108" s="19">
        <f t="shared" si="1469"/>
        <v>2.6645352591003757E-14</v>
      </c>
      <c r="AV108" s="19">
        <f t="shared" si="1469"/>
        <v>2.6645352591003757E-14</v>
      </c>
      <c r="AW108" s="19">
        <f t="shared" si="1469"/>
        <v>2.6645352591003757E-14</v>
      </c>
      <c r="AX108" s="19">
        <f t="shared" si="1469"/>
        <v>2.6645352591003757E-14</v>
      </c>
      <c r="AY108" s="19">
        <f t="shared" si="1469"/>
        <v>2.6645352591003757E-14</v>
      </c>
      <c r="AZ108" s="19">
        <f t="shared" si="1469"/>
        <v>2.6645352591003757E-14</v>
      </c>
      <c r="BA108" s="19">
        <f t="shared" si="1469"/>
        <v>2.6645352591003757E-14</v>
      </c>
      <c r="BB108" s="19">
        <f t="shared" si="1469"/>
        <v>2.6645352591003757E-14</v>
      </c>
      <c r="BC108" s="19">
        <f t="shared" si="1469"/>
        <v>2.6645352591003757E-14</v>
      </c>
      <c r="BD108" s="19">
        <f t="shared" si="1469"/>
        <v>2.6645352591003757E-14</v>
      </c>
      <c r="BE108" s="19">
        <f t="shared" si="1469"/>
        <v>2.6645352591003757E-14</v>
      </c>
      <c r="BF108" s="19">
        <f t="shared" si="1469"/>
        <v>2.6645352591003757E-14</v>
      </c>
      <c r="BG108" s="19">
        <f t="shared" si="1469"/>
        <v>2.6645352591003757E-14</v>
      </c>
      <c r="BH108" s="19">
        <f t="shared" si="1469"/>
        <v>2.6645352591003757E-14</v>
      </c>
      <c r="BI108" s="19">
        <f t="shared" si="1469"/>
        <v>2.6645352591003757E-14</v>
      </c>
      <c r="BJ108" s="19">
        <f t="shared" si="1469"/>
        <v>2.6645352591003757E-14</v>
      </c>
      <c r="BK108" s="19">
        <f t="shared" si="1469"/>
        <v>2.6645352591003757E-14</v>
      </c>
      <c r="BL108" s="19">
        <f t="shared" si="1469"/>
        <v>2.6645352591003757E-14</v>
      </c>
      <c r="BM108" s="19">
        <f t="shared" si="1469"/>
        <v>2.6645352591003757E-14</v>
      </c>
      <c r="BN108" s="19">
        <f t="shared" si="1469"/>
        <v>2.6645352591003757E-14</v>
      </c>
      <c r="BO108" s="19">
        <f t="shared" si="1469"/>
        <v>2.6645352591003757E-14</v>
      </c>
      <c r="BP108" s="19">
        <f t="shared" si="1469"/>
        <v>2.6645352591003757E-14</v>
      </c>
      <c r="BQ108" s="19">
        <f t="shared" si="1469"/>
        <v>2.6645352591003757E-14</v>
      </c>
      <c r="BR108" s="19">
        <f t="shared" si="1469"/>
        <v>2.6645352591003757E-14</v>
      </c>
      <c r="BS108" s="19">
        <f t="shared" si="1469"/>
        <v>2.6645352591003757E-14</v>
      </c>
      <c r="BT108" s="19">
        <f t="shared" si="1469"/>
        <v>2.6645352591003757E-14</v>
      </c>
      <c r="BU108" s="19">
        <f t="shared" si="1469"/>
        <v>2.6645352591003757E-14</v>
      </c>
      <c r="BV108" s="19">
        <f t="shared" si="1469"/>
        <v>2.6645352591003757E-14</v>
      </c>
      <c r="BW108" s="19">
        <f t="shared" si="1469"/>
        <v>2.6645352591003757E-14</v>
      </c>
      <c r="BX108" s="19">
        <f t="shared" ref="BX108:CG108" si="1470">IF($B108=BX$10-1,$C108,BW109)</f>
        <v>2.6645352591003757E-14</v>
      </c>
      <c r="BY108" s="19">
        <f t="shared" si="1470"/>
        <v>2.6645352591003757E-14</v>
      </c>
      <c r="BZ108" s="19">
        <f t="shared" si="1470"/>
        <v>2.6645352591003757E-14</v>
      </c>
      <c r="CA108" s="19">
        <f t="shared" si="1470"/>
        <v>2.6645352591003757E-14</v>
      </c>
      <c r="CB108" s="19">
        <f t="shared" si="1470"/>
        <v>2.6645352591003757E-14</v>
      </c>
      <c r="CC108" s="19">
        <f t="shared" si="1470"/>
        <v>2.6645352591003757E-14</v>
      </c>
      <c r="CD108" s="19">
        <f t="shared" si="1470"/>
        <v>2.6645352591003757E-14</v>
      </c>
      <c r="CE108" s="19">
        <f t="shared" si="1470"/>
        <v>2.6645352591003757E-14</v>
      </c>
      <c r="CF108" s="19">
        <f t="shared" si="1470"/>
        <v>2.6645352591003757E-14</v>
      </c>
      <c r="CG108" s="19">
        <f t="shared" si="1470"/>
        <v>2.6645352591003757E-14</v>
      </c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</row>
    <row r="109" spans="1:115" ht="15" x14ac:dyDescent="0.2">
      <c r="B109" s="48"/>
      <c r="C109" s="48"/>
      <c r="D109" s="48"/>
      <c r="E109" s="48"/>
      <c r="F109" s="48"/>
      <c r="G109" s="48"/>
      <c r="H109" s="48"/>
      <c r="I109" s="48"/>
      <c r="J109" s="42">
        <f t="shared" ref="J109" si="1471">MAX(0,+J108-J110)</f>
        <v>0</v>
      </c>
      <c r="K109" s="19">
        <f t="shared" ref="K109" si="1472">MAX(0,+K108-K110)</f>
        <v>0</v>
      </c>
      <c r="L109" s="19">
        <f t="shared" ref="L109" si="1473">MAX(0,+L108-L110)</f>
        <v>0</v>
      </c>
      <c r="M109" s="19">
        <f t="shared" ref="M109" si="1474">MAX(0,+M108-M110)</f>
        <v>0</v>
      </c>
      <c r="N109" s="19">
        <f t="shared" ref="N109" si="1475">MAX(0,+N108-N110)</f>
        <v>0</v>
      </c>
      <c r="O109" s="19">
        <f t="shared" ref="O109" si="1476">MAX(0,+O108-O110)</f>
        <v>0</v>
      </c>
      <c r="P109" s="19">
        <f t="shared" ref="P109" si="1477">MAX(0,+P108-P110)</f>
        <v>0</v>
      </c>
      <c r="Q109" s="19">
        <f t="shared" ref="Q109" si="1478">MAX(0,+Q108-Q110)</f>
        <v>0</v>
      </c>
      <c r="R109" s="19">
        <f t="shared" ref="R109" si="1479">MAX(0,+R108-R110)</f>
        <v>0</v>
      </c>
      <c r="S109" s="19">
        <f t="shared" ref="S109" si="1480">MAX(0,+S108-S110)</f>
        <v>0</v>
      </c>
      <c r="T109" s="19">
        <f t="shared" ref="T109" si="1481">MAX(0,+T108-T110)</f>
        <v>0</v>
      </c>
      <c r="U109" s="19">
        <f t="shared" ref="U109" si="1482">MAX(0,+U108-U110)</f>
        <v>0</v>
      </c>
      <c r="V109" s="19">
        <f t="shared" ref="V109" si="1483">MAX(0,+V108-V110)</f>
        <v>0</v>
      </c>
      <c r="W109" s="42">
        <f t="shared" ref="W109" si="1484">MAX(0,+W108-W110)</f>
        <v>0</v>
      </c>
      <c r="X109" s="42">
        <f t="shared" ref="X109" si="1485">MAX(0,+X108-X110)</f>
        <v>0</v>
      </c>
      <c r="Y109" s="42">
        <f t="shared" ref="Y109" si="1486">MAX(0,+Y108-Y110)</f>
        <v>0</v>
      </c>
      <c r="Z109" s="42">
        <f t="shared" ref="Z109" si="1487">MAX(0,+Z108-Z110)</f>
        <v>0</v>
      </c>
      <c r="AA109" s="42">
        <f t="shared" ref="AA109" si="1488">MAX(0,+AA108-AA110)</f>
        <v>0</v>
      </c>
      <c r="AB109" s="42">
        <f t="shared" ref="AB109" si="1489">MAX(0,+AB108-AB110)</f>
        <v>0</v>
      </c>
      <c r="AC109" s="42">
        <f t="shared" ref="AC109" si="1490">MAX(0,+AC108-AC110)</f>
        <v>103.28208488753079</v>
      </c>
      <c r="AD109" s="42">
        <f t="shared" ref="AD109" si="1491">MAX(0,+AD108-AD110)</f>
        <v>95.904793109850019</v>
      </c>
      <c r="AE109" s="42">
        <f t="shared" ref="AE109" si="1492">MAX(0,+AE108-AE110)</f>
        <v>88.527501332169251</v>
      </c>
      <c r="AF109" s="42">
        <f t="shared" ref="AF109" si="1493">MAX(0,+AF108-AF110)</f>
        <v>81.150209554488484</v>
      </c>
      <c r="AG109" s="42">
        <f t="shared" ref="AG109" si="1494">MAX(0,+AG108-AG110)</f>
        <v>73.772917776807716</v>
      </c>
      <c r="AH109" s="42">
        <f t="shared" ref="AH109" si="1495">MAX(0,+AH108-AH110)</f>
        <v>66.395625999126949</v>
      </c>
      <c r="AI109" s="42">
        <f t="shared" ref="AI109" si="1496">MAX(0,+AI108-AI110)</f>
        <v>59.018334221446182</v>
      </c>
      <c r="AJ109" s="42">
        <f t="shared" ref="AJ109" si="1497">MAX(0,+AJ108-AJ110)</f>
        <v>51.641042443765414</v>
      </c>
      <c r="AK109" s="42">
        <f t="shared" ref="AK109" si="1498">MAX(0,+AK108-AK110)</f>
        <v>44.263750666084647</v>
      </c>
      <c r="AL109" s="42">
        <f t="shared" ref="AL109" si="1499">MAX(0,+AL108-AL110)</f>
        <v>36.88645888840388</v>
      </c>
      <c r="AM109" s="42">
        <f t="shared" ref="AM109" si="1500">MAX(0,+AM108-AM110)</f>
        <v>29.509167110723109</v>
      </c>
      <c r="AN109" s="42">
        <f t="shared" ref="AN109" si="1501">MAX(0,+AN108-AN110)</f>
        <v>22.131875333042338</v>
      </c>
      <c r="AO109" s="42">
        <f t="shared" ref="AO109" si="1502">MAX(0,+AO108-AO110)</f>
        <v>14.754583555361567</v>
      </c>
      <c r="AP109" s="42">
        <f t="shared" ref="AP109" si="1503">MAX(0,+AP108-AP110)</f>
        <v>7.3772917776807967</v>
      </c>
      <c r="AQ109" s="42">
        <f t="shared" ref="AQ109" si="1504">MAX(0,+AQ108-AQ110)</f>
        <v>2.6645352591003757E-14</v>
      </c>
      <c r="AR109" s="42">
        <f t="shared" ref="AR109" si="1505">MAX(0,+AR108-AR110)</f>
        <v>2.6645352591003757E-14</v>
      </c>
      <c r="AS109" s="42">
        <f t="shared" ref="AS109" si="1506">MAX(0,+AS108-AS110)</f>
        <v>2.6645352591003757E-14</v>
      </c>
      <c r="AT109" s="42">
        <f t="shared" ref="AT109" si="1507">MAX(0,+AT108-AT110)</f>
        <v>2.6645352591003757E-14</v>
      </c>
      <c r="AU109" s="42">
        <f t="shared" ref="AU109" si="1508">MAX(0,+AU108-AU110)</f>
        <v>2.6645352591003757E-14</v>
      </c>
      <c r="AV109" s="42">
        <f t="shared" ref="AV109" si="1509">MAX(0,+AV108-AV110)</f>
        <v>2.6645352591003757E-14</v>
      </c>
      <c r="AW109" s="42">
        <f t="shared" ref="AW109" si="1510">MAX(0,+AW108-AW110)</f>
        <v>2.6645352591003757E-14</v>
      </c>
      <c r="AX109" s="42">
        <f t="shared" ref="AX109" si="1511">MAX(0,+AX108-AX110)</f>
        <v>2.6645352591003757E-14</v>
      </c>
      <c r="AY109" s="42">
        <f t="shared" ref="AY109" si="1512">MAX(0,+AY108-AY110)</f>
        <v>2.6645352591003757E-14</v>
      </c>
      <c r="AZ109" s="42">
        <f t="shared" ref="AZ109" si="1513">MAX(0,+AZ108-AZ110)</f>
        <v>2.6645352591003757E-14</v>
      </c>
      <c r="BA109" s="42">
        <f t="shared" ref="BA109" si="1514">MAX(0,+BA108-BA110)</f>
        <v>2.6645352591003757E-14</v>
      </c>
      <c r="BB109" s="42">
        <f t="shared" ref="BB109" si="1515">MAX(0,+BB108-BB110)</f>
        <v>2.6645352591003757E-14</v>
      </c>
      <c r="BC109" s="42">
        <f t="shared" ref="BC109" si="1516">MAX(0,+BC108-BC110)</f>
        <v>2.6645352591003757E-14</v>
      </c>
      <c r="BD109" s="42">
        <f t="shared" ref="BD109" si="1517">MAX(0,+BD108-BD110)</f>
        <v>2.6645352591003757E-14</v>
      </c>
      <c r="BE109" s="42">
        <f t="shared" ref="BE109" si="1518">MAX(0,+BE108-BE110)</f>
        <v>2.6645352591003757E-14</v>
      </c>
      <c r="BF109" s="42">
        <f t="shared" ref="BF109" si="1519">MAX(0,+BF108-BF110)</f>
        <v>2.6645352591003757E-14</v>
      </c>
      <c r="BG109" s="42">
        <f t="shared" ref="BG109" si="1520">MAX(0,+BG108-BG110)</f>
        <v>2.6645352591003757E-14</v>
      </c>
      <c r="BH109" s="42">
        <f t="shared" ref="BH109" si="1521">MAX(0,+BH108-BH110)</f>
        <v>2.6645352591003757E-14</v>
      </c>
      <c r="BI109" s="42">
        <f t="shared" ref="BI109" si="1522">MAX(0,+BI108-BI110)</f>
        <v>2.6645352591003757E-14</v>
      </c>
      <c r="BJ109" s="42">
        <f t="shared" ref="BJ109" si="1523">MAX(0,+BJ108-BJ110)</f>
        <v>2.6645352591003757E-14</v>
      </c>
      <c r="BK109" s="42">
        <f t="shared" ref="BK109" si="1524">MAX(0,+BK108-BK110)</f>
        <v>2.6645352591003757E-14</v>
      </c>
      <c r="BL109" s="42">
        <f t="shared" ref="BL109" si="1525">MAX(0,+BL108-BL110)</f>
        <v>2.6645352591003757E-14</v>
      </c>
      <c r="BM109" s="42">
        <f t="shared" ref="BM109" si="1526">MAX(0,+BM108-BM110)</f>
        <v>2.6645352591003757E-14</v>
      </c>
      <c r="BN109" s="42">
        <f t="shared" ref="BN109" si="1527">MAX(0,+BN108-BN110)</f>
        <v>2.6645352591003757E-14</v>
      </c>
      <c r="BO109" s="42">
        <f t="shared" ref="BO109" si="1528">MAX(0,+BO108-BO110)</f>
        <v>2.6645352591003757E-14</v>
      </c>
      <c r="BP109" s="42">
        <f t="shared" ref="BP109" si="1529">MAX(0,+BP108-BP110)</f>
        <v>2.6645352591003757E-14</v>
      </c>
      <c r="BQ109" s="42">
        <f t="shared" ref="BQ109" si="1530">MAX(0,+BQ108-BQ110)</f>
        <v>2.6645352591003757E-14</v>
      </c>
      <c r="BR109" s="42">
        <f t="shared" ref="BR109" si="1531">MAX(0,+BR108-BR110)</f>
        <v>2.6645352591003757E-14</v>
      </c>
      <c r="BS109" s="42">
        <f t="shared" ref="BS109" si="1532">MAX(0,+BS108-BS110)</f>
        <v>2.6645352591003757E-14</v>
      </c>
      <c r="BT109" s="42">
        <f t="shared" ref="BT109" si="1533">MAX(0,+BT108-BT110)</f>
        <v>2.6645352591003757E-14</v>
      </c>
      <c r="BU109" s="42">
        <f t="shared" ref="BU109" si="1534">MAX(0,+BU108-BU110)</f>
        <v>2.6645352591003757E-14</v>
      </c>
      <c r="BV109" s="42">
        <f t="shared" ref="BV109" si="1535">MAX(0,+BV108-BV110)</f>
        <v>2.6645352591003757E-14</v>
      </c>
      <c r="BW109" s="42">
        <f t="shared" ref="BW109" si="1536">MAX(0,+BW108-BW110)</f>
        <v>2.6645352591003757E-14</v>
      </c>
      <c r="BX109" s="42">
        <f t="shared" ref="BX109" si="1537">MAX(0,+BX108-BX110)</f>
        <v>2.6645352591003757E-14</v>
      </c>
      <c r="BY109" s="42">
        <f t="shared" ref="BY109" si="1538">MAX(0,+BY108-BY110)</f>
        <v>2.6645352591003757E-14</v>
      </c>
      <c r="BZ109" s="42">
        <f t="shared" ref="BZ109" si="1539">MAX(0,+BZ108-BZ110)</f>
        <v>2.6645352591003757E-14</v>
      </c>
      <c r="CA109" s="42">
        <f t="shared" ref="CA109" si="1540">MAX(0,+CA108-CA110)</f>
        <v>2.6645352591003757E-14</v>
      </c>
      <c r="CB109" s="42">
        <f t="shared" ref="CB109" si="1541">MAX(0,+CB108-CB110)</f>
        <v>2.6645352591003757E-14</v>
      </c>
      <c r="CC109" s="42">
        <f t="shared" ref="CC109" si="1542">MAX(0,+CC108-CC110)</f>
        <v>2.6645352591003757E-14</v>
      </c>
      <c r="CD109" s="42">
        <f t="shared" ref="CD109" si="1543">MAX(0,+CD108-CD110)</f>
        <v>2.6645352591003757E-14</v>
      </c>
      <c r="CE109" s="42">
        <f t="shared" ref="CE109" si="1544">MAX(0,+CE108-CE110)</f>
        <v>2.6645352591003757E-14</v>
      </c>
      <c r="CF109" s="42">
        <f t="shared" ref="CF109" si="1545">MAX(0,+CF108-CF110)</f>
        <v>2.6645352591003757E-14</v>
      </c>
      <c r="CG109" s="42">
        <f t="shared" ref="CG109" si="1546">MAX(0,+CG108-CG110)</f>
        <v>2.6645352591003757E-14</v>
      </c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</row>
    <row r="110" spans="1:115" ht="15" x14ac:dyDescent="0.2">
      <c r="A110" s="17"/>
      <c r="B110" s="48"/>
      <c r="C110" s="48"/>
      <c r="D110" s="48"/>
      <c r="E110" s="48"/>
      <c r="F110" s="48"/>
      <c r="G110" s="48"/>
      <c r="H110" s="48"/>
      <c r="I110" s="48"/>
      <c r="J110" s="42">
        <f>IF(J108&gt;0.5,IF($B108=J$10,$C108/$D108,I110),0)</f>
        <v>0</v>
      </c>
      <c r="K110" s="19">
        <f>IF(K108&gt;0.5,IF($B108=K$10-1,$C108/$D108,J110),0)</f>
        <v>0</v>
      </c>
      <c r="L110" s="19">
        <f t="shared" ref="L110:BW110" si="1547">IF(L108&gt;0.5,IF($B108=L$10-1,$C108/$D108,K110),0)</f>
        <v>0</v>
      </c>
      <c r="M110" s="19">
        <f t="shared" si="1547"/>
        <v>0</v>
      </c>
      <c r="N110" s="19">
        <f t="shared" si="1547"/>
        <v>0</v>
      </c>
      <c r="O110" s="19">
        <f t="shared" si="1547"/>
        <v>0</v>
      </c>
      <c r="P110" s="19">
        <f t="shared" si="1547"/>
        <v>0</v>
      </c>
      <c r="Q110" s="19">
        <f t="shared" si="1547"/>
        <v>0</v>
      </c>
      <c r="R110" s="19">
        <f t="shared" si="1547"/>
        <v>0</v>
      </c>
      <c r="S110" s="19">
        <f t="shared" si="1547"/>
        <v>0</v>
      </c>
      <c r="T110" s="19">
        <f t="shared" si="1547"/>
        <v>0</v>
      </c>
      <c r="U110" s="19">
        <f t="shared" si="1547"/>
        <v>0</v>
      </c>
      <c r="V110" s="19">
        <f t="shared" si="1547"/>
        <v>0</v>
      </c>
      <c r="W110" s="19">
        <f t="shared" si="1547"/>
        <v>0</v>
      </c>
      <c r="X110" s="19">
        <f t="shared" si="1547"/>
        <v>0</v>
      </c>
      <c r="Y110" s="19">
        <f t="shared" si="1547"/>
        <v>0</v>
      </c>
      <c r="Z110" s="19">
        <f t="shared" si="1547"/>
        <v>0</v>
      </c>
      <c r="AA110" s="19">
        <f t="shared" si="1547"/>
        <v>0</v>
      </c>
      <c r="AB110" s="19">
        <f t="shared" si="1547"/>
        <v>0</v>
      </c>
      <c r="AC110" s="19">
        <f t="shared" si="1547"/>
        <v>7.37729177768077</v>
      </c>
      <c r="AD110" s="19">
        <f t="shared" si="1547"/>
        <v>7.37729177768077</v>
      </c>
      <c r="AE110" s="19">
        <f t="shared" si="1547"/>
        <v>7.37729177768077</v>
      </c>
      <c r="AF110" s="19">
        <f t="shared" si="1547"/>
        <v>7.37729177768077</v>
      </c>
      <c r="AG110" s="19">
        <f t="shared" si="1547"/>
        <v>7.37729177768077</v>
      </c>
      <c r="AH110" s="19">
        <f t="shared" si="1547"/>
        <v>7.37729177768077</v>
      </c>
      <c r="AI110" s="19">
        <f t="shared" si="1547"/>
        <v>7.37729177768077</v>
      </c>
      <c r="AJ110" s="19">
        <f t="shared" si="1547"/>
        <v>7.37729177768077</v>
      </c>
      <c r="AK110" s="19">
        <f t="shared" si="1547"/>
        <v>7.37729177768077</v>
      </c>
      <c r="AL110" s="19">
        <f t="shared" si="1547"/>
        <v>7.37729177768077</v>
      </c>
      <c r="AM110" s="19">
        <f t="shared" si="1547"/>
        <v>7.37729177768077</v>
      </c>
      <c r="AN110" s="19">
        <f t="shared" si="1547"/>
        <v>7.37729177768077</v>
      </c>
      <c r="AO110" s="19">
        <f t="shared" si="1547"/>
        <v>7.37729177768077</v>
      </c>
      <c r="AP110" s="19">
        <f t="shared" si="1547"/>
        <v>7.37729177768077</v>
      </c>
      <c r="AQ110" s="19">
        <f t="shared" si="1547"/>
        <v>7.37729177768077</v>
      </c>
      <c r="AR110" s="19">
        <f t="shared" si="1547"/>
        <v>0</v>
      </c>
      <c r="AS110" s="19">
        <f t="shared" si="1547"/>
        <v>0</v>
      </c>
      <c r="AT110" s="19">
        <f t="shared" si="1547"/>
        <v>0</v>
      </c>
      <c r="AU110" s="19">
        <f t="shared" si="1547"/>
        <v>0</v>
      </c>
      <c r="AV110" s="19">
        <f t="shared" si="1547"/>
        <v>0</v>
      </c>
      <c r="AW110" s="19">
        <f t="shared" si="1547"/>
        <v>0</v>
      </c>
      <c r="AX110" s="19">
        <f t="shared" si="1547"/>
        <v>0</v>
      </c>
      <c r="AY110" s="19">
        <f t="shared" si="1547"/>
        <v>0</v>
      </c>
      <c r="AZ110" s="19">
        <f t="shared" si="1547"/>
        <v>0</v>
      </c>
      <c r="BA110" s="19">
        <f t="shared" si="1547"/>
        <v>0</v>
      </c>
      <c r="BB110" s="19">
        <f t="shared" si="1547"/>
        <v>0</v>
      </c>
      <c r="BC110" s="19">
        <f t="shared" si="1547"/>
        <v>0</v>
      </c>
      <c r="BD110" s="19">
        <f t="shared" si="1547"/>
        <v>0</v>
      </c>
      <c r="BE110" s="19">
        <f t="shared" si="1547"/>
        <v>0</v>
      </c>
      <c r="BF110" s="19">
        <f t="shared" si="1547"/>
        <v>0</v>
      </c>
      <c r="BG110" s="19">
        <f t="shared" si="1547"/>
        <v>0</v>
      </c>
      <c r="BH110" s="19">
        <f t="shared" si="1547"/>
        <v>0</v>
      </c>
      <c r="BI110" s="19">
        <f t="shared" si="1547"/>
        <v>0</v>
      </c>
      <c r="BJ110" s="19">
        <f t="shared" si="1547"/>
        <v>0</v>
      </c>
      <c r="BK110" s="19">
        <f t="shared" si="1547"/>
        <v>0</v>
      </c>
      <c r="BL110" s="19">
        <f t="shared" si="1547"/>
        <v>0</v>
      </c>
      <c r="BM110" s="19">
        <f t="shared" si="1547"/>
        <v>0</v>
      </c>
      <c r="BN110" s="19">
        <f t="shared" si="1547"/>
        <v>0</v>
      </c>
      <c r="BO110" s="19">
        <f t="shared" si="1547"/>
        <v>0</v>
      </c>
      <c r="BP110" s="19">
        <f t="shared" si="1547"/>
        <v>0</v>
      </c>
      <c r="BQ110" s="19">
        <f t="shared" si="1547"/>
        <v>0</v>
      </c>
      <c r="BR110" s="19">
        <f t="shared" si="1547"/>
        <v>0</v>
      </c>
      <c r="BS110" s="19">
        <f t="shared" si="1547"/>
        <v>0</v>
      </c>
      <c r="BT110" s="19">
        <f t="shared" si="1547"/>
        <v>0</v>
      </c>
      <c r="BU110" s="19">
        <f t="shared" si="1547"/>
        <v>0</v>
      </c>
      <c r="BV110" s="19">
        <f t="shared" si="1547"/>
        <v>0</v>
      </c>
      <c r="BW110" s="19">
        <f t="shared" si="1547"/>
        <v>0</v>
      </c>
      <c r="BX110" s="19">
        <f t="shared" ref="BX110:CG110" si="1548">IF(BX108&gt;0.5,IF($B108=BX$10-1,$C108/$D108,BW110),0)</f>
        <v>0</v>
      </c>
      <c r="BY110" s="19">
        <f t="shared" si="1548"/>
        <v>0</v>
      </c>
      <c r="BZ110" s="19">
        <f t="shared" si="1548"/>
        <v>0</v>
      </c>
      <c r="CA110" s="19">
        <f t="shared" si="1548"/>
        <v>0</v>
      </c>
      <c r="CB110" s="19">
        <f t="shared" si="1548"/>
        <v>0</v>
      </c>
      <c r="CC110" s="19">
        <f t="shared" si="1548"/>
        <v>0</v>
      </c>
      <c r="CD110" s="19">
        <f t="shared" si="1548"/>
        <v>0</v>
      </c>
      <c r="CE110" s="19">
        <f t="shared" si="1548"/>
        <v>0</v>
      </c>
      <c r="CF110" s="19">
        <f t="shared" si="1548"/>
        <v>0</v>
      </c>
      <c r="CG110" s="19">
        <f t="shared" si="1548"/>
        <v>0</v>
      </c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</row>
    <row r="111" spans="1:115" ht="15" x14ac:dyDescent="0.2">
      <c r="A111" s="17" t="s">
        <v>142</v>
      </c>
      <c r="B111" s="104">
        <f>B108+1</f>
        <v>2038</v>
      </c>
      <c r="C111" s="82">
        <f>HLOOKUP(B111,$J$10:$CG$23,14)</f>
        <v>118.90551062618792</v>
      </c>
      <c r="D111" s="52">
        <f>$D$52</f>
        <v>15</v>
      </c>
      <c r="E111" s="48"/>
      <c r="F111" s="48"/>
      <c r="G111" s="48"/>
      <c r="H111" s="48"/>
      <c r="I111" s="48"/>
      <c r="J111" s="42">
        <f>IF($B111=J$10,$C111,I112)</f>
        <v>0</v>
      </c>
      <c r="K111" s="19">
        <f>IF($B111=K$10-1,$C111,J112)</f>
        <v>0</v>
      </c>
      <c r="L111" s="19">
        <f t="shared" ref="L111:BW111" si="1549">IF($B111=L$10-1,$C111,K112)</f>
        <v>0</v>
      </c>
      <c r="M111" s="19">
        <f t="shared" si="1549"/>
        <v>0</v>
      </c>
      <c r="N111" s="19">
        <f t="shared" si="1549"/>
        <v>0</v>
      </c>
      <c r="O111" s="19">
        <f t="shared" si="1549"/>
        <v>0</v>
      </c>
      <c r="P111" s="19">
        <f t="shared" si="1549"/>
        <v>0</v>
      </c>
      <c r="Q111" s="19">
        <f t="shared" si="1549"/>
        <v>0</v>
      </c>
      <c r="R111" s="19">
        <f t="shared" si="1549"/>
        <v>0</v>
      </c>
      <c r="S111" s="19">
        <f t="shared" si="1549"/>
        <v>0</v>
      </c>
      <c r="T111" s="19">
        <f t="shared" si="1549"/>
        <v>0</v>
      </c>
      <c r="U111" s="19">
        <f t="shared" si="1549"/>
        <v>0</v>
      </c>
      <c r="V111" s="19">
        <f t="shared" si="1549"/>
        <v>0</v>
      </c>
      <c r="W111" s="19">
        <f t="shared" si="1549"/>
        <v>0</v>
      </c>
      <c r="X111" s="19">
        <f t="shared" si="1549"/>
        <v>0</v>
      </c>
      <c r="Y111" s="19">
        <f t="shared" si="1549"/>
        <v>0</v>
      </c>
      <c r="Z111" s="19">
        <f t="shared" si="1549"/>
        <v>0</v>
      </c>
      <c r="AA111" s="19">
        <f t="shared" si="1549"/>
        <v>0</v>
      </c>
      <c r="AB111" s="19">
        <f t="shared" si="1549"/>
        <v>0</v>
      </c>
      <c r="AC111" s="19">
        <f t="shared" si="1549"/>
        <v>0</v>
      </c>
      <c r="AD111" s="19">
        <f t="shared" si="1549"/>
        <v>118.90551062618792</v>
      </c>
      <c r="AE111" s="19">
        <f t="shared" si="1549"/>
        <v>110.97847658444206</v>
      </c>
      <c r="AF111" s="19">
        <f t="shared" si="1549"/>
        <v>103.05144254269621</v>
      </c>
      <c r="AG111" s="19">
        <f t="shared" si="1549"/>
        <v>95.124408500950352</v>
      </c>
      <c r="AH111" s="19">
        <f t="shared" si="1549"/>
        <v>87.197374459204497</v>
      </c>
      <c r="AI111" s="19">
        <f t="shared" si="1549"/>
        <v>79.270340417458641</v>
      </c>
      <c r="AJ111" s="19">
        <f t="shared" si="1549"/>
        <v>71.343306375712785</v>
      </c>
      <c r="AK111" s="19">
        <f t="shared" si="1549"/>
        <v>63.416272333966923</v>
      </c>
      <c r="AL111" s="19">
        <f t="shared" si="1549"/>
        <v>55.48923829222106</v>
      </c>
      <c r="AM111" s="19">
        <f t="shared" si="1549"/>
        <v>47.562204250475197</v>
      </c>
      <c r="AN111" s="19">
        <f t="shared" si="1549"/>
        <v>39.635170208729335</v>
      </c>
      <c r="AO111" s="19">
        <f t="shared" si="1549"/>
        <v>31.708136166983472</v>
      </c>
      <c r="AP111" s="19">
        <f t="shared" si="1549"/>
        <v>23.781102125237609</v>
      </c>
      <c r="AQ111" s="19">
        <f t="shared" si="1549"/>
        <v>15.854068083491748</v>
      </c>
      <c r="AR111" s="19">
        <f t="shared" si="1549"/>
        <v>7.9270340417458875</v>
      </c>
      <c r="AS111" s="19">
        <f t="shared" si="1549"/>
        <v>2.6645352591003757E-14</v>
      </c>
      <c r="AT111" s="19">
        <f t="shared" si="1549"/>
        <v>2.6645352591003757E-14</v>
      </c>
      <c r="AU111" s="19">
        <f t="shared" si="1549"/>
        <v>2.6645352591003757E-14</v>
      </c>
      <c r="AV111" s="19">
        <f t="shared" si="1549"/>
        <v>2.6645352591003757E-14</v>
      </c>
      <c r="AW111" s="19">
        <f t="shared" si="1549"/>
        <v>2.6645352591003757E-14</v>
      </c>
      <c r="AX111" s="19">
        <f t="shared" si="1549"/>
        <v>2.6645352591003757E-14</v>
      </c>
      <c r="AY111" s="19">
        <f t="shared" si="1549"/>
        <v>2.6645352591003757E-14</v>
      </c>
      <c r="AZ111" s="19">
        <f t="shared" si="1549"/>
        <v>2.6645352591003757E-14</v>
      </c>
      <c r="BA111" s="19">
        <f t="shared" si="1549"/>
        <v>2.6645352591003757E-14</v>
      </c>
      <c r="BB111" s="19">
        <f t="shared" si="1549"/>
        <v>2.6645352591003757E-14</v>
      </c>
      <c r="BC111" s="19">
        <f t="shared" si="1549"/>
        <v>2.6645352591003757E-14</v>
      </c>
      <c r="BD111" s="19">
        <f t="shared" si="1549"/>
        <v>2.6645352591003757E-14</v>
      </c>
      <c r="BE111" s="19">
        <f t="shared" si="1549"/>
        <v>2.6645352591003757E-14</v>
      </c>
      <c r="BF111" s="19">
        <f t="shared" si="1549"/>
        <v>2.6645352591003757E-14</v>
      </c>
      <c r="BG111" s="19">
        <f t="shared" si="1549"/>
        <v>2.6645352591003757E-14</v>
      </c>
      <c r="BH111" s="19">
        <f t="shared" si="1549"/>
        <v>2.6645352591003757E-14</v>
      </c>
      <c r="BI111" s="19">
        <f t="shared" si="1549"/>
        <v>2.6645352591003757E-14</v>
      </c>
      <c r="BJ111" s="19">
        <f t="shared" si="1549"/>
        <v>2.6645352591003757E-14</v>
      </c>
      <c r="BK111" s="19">
        <f t="shared" si="1549"/>
        <v>2.6645352591003757E-14</v>
      </c>
      <c r="BL111" s="19">
        <f t="shared" si="1549"/>
        <v>2.6645352591003757E-14</v>
      </c>
      <c r="BM111" s="19">
        <f t="shared" si="1549"/>
        <v>2.6645352591003757E-14</v>
      </c>
      <c r="BN111" s="19">
        <f t="shared" si="1549"/>
        <v>2.6645352591003757E-14</v>
      </c>
      <c r="BO111" s="19">
        <f t="shared" si="1549"/>
        <v>2.6645352591003757E-14</v>
      </c>
      <c r="BP111" s="19">
        <f t="shared" si="1549"/>
        <v>2.6645352591003757E-14</v>
      </c>
      <c r="BQ111" s="19">
        <f t="shared" si="1549"/>
        <v>2.6645352591003757E-14</v>
      </c>
      <c r="BR111" s="19">
        <f t="shared" si="1549"/>
        <v>2.6645352591003757E-14</v>
      </c>
      <c r="BS111" s="19">
        <f t="shared" si="1549"/>
        <v>2.6645352591003757E-14</v>
      </c>
      <c r="BT111" s="19">
        <f t="shared" si="1549"/>
        <v>2.6645352591003757E-14</v>
      </c>
      <c r="BU111" s="19">
        <f t="shared" si="1549"/>
        <v>2.6645352591003757E-14</v>
      </c>
      <c r="BV111" s="19">
        <f t="shared" si="1549"/>
        <v>2.6645352591003757E-14</v>
      </c>
      <c r="BW111" s="19">
        <f t="shared" si="1549"/>
        <v>2.6645352591003757E-14</v>
      </c>
      <c r="BX111" s="19">
        <f t="shared" ref="BX111:CG111" si="1550">IF($B111=BX$10-1,$C111,BW112)</f>
        <v>2.6645352591003757E-14</v>
      </c>
      <c r="BY111" s="19">
        <f t="shared" si="1550"/>
        <v>2.6645352591003757E-14</v>
      </c>
      <c r="BZ111" s="19">
        <f t="shared" si="1550"/>
        <v>2.6645352591003757E-14</v>
      </c>
      <c r="CA111" s="19">
        <f t="shared" si="1550"/>
        <v>2.6645352591003757E-14</v>
      </c>
      <c r="CB111" s="19">
        <f t="shared" si="1550"/>
        <v>2.6645352591003757E-14</v>
      </c>
      <c r="CC111" s="19">
        <f t="shared" si="1550"/>
        <v>2.6645352591003757E-14</v>
      </c>
      <c r="CD111" s="19">
        <f t="shared" si="1550"/>
        <v>2.6645352591003757E-14</v>
      </c>
      <c r="CE111" s="19">
        <f t="shared" si="1550"/>
        <v>2.6645352591003757E-14</v>
      </c>
      <c r="CF111" s="19">
        <f t="shared" si="1550"/>
        <v>2.6645352591003757E-14</v>
      </c>
      <c r="CG111" s="19">
        <f t="shared" si="1550"/>
        <v>2.6645352591003757E-14</v>
      </c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</row>
    <row r="112" spans="1:115" ht="15" x14ac:dyDescent="0.2">
      <c r="A112" s="17"/>
      <c r="B112" s="48"/>
      <c r="C112" s="48"/>
      <c r="D112" s="48"/>
      <c r="E112" s="48"/>
      <c r="F112" s="48"/>
      <c r="G112" s="48"/>
      <c r="H112" s="48"/>
      <c r="I112" s="48"/>
      <c r="J112" s="42">
        <f t="shared" ref="J112" si="1551">MAX(0,+J111-J113)</f>
        <v>0</v>
      </c>
      <c r="K112" s="19">
        <f t="shared" ref="K112" si="1552">MAX(0,+K111-K113)</f>
        <v>0</v>
      </c>
      <c r="L112" s="19">
        <f t="shared" ref="L112" si="1553">MAX(0,+L111-L113)</f>
        <v>0</v>
      </c>
      <c r="M112" s="19">
        <f t="shared" ref="M112" si="1554">MAX(0,+M111-M113)</f>
        <v>0</v>
      </c>
      <c r="N112" s="19">
        <f t="shared" ref="N112" si="1555">MAX(0,+N111-N113)</f>
        <v>0</v>
      </c>
      <c r="O112" s="19">
        <f t="shared" ref="O112" si="1556">MAX(0,+O111-O113)</f>
        <v>0</v>
      </c>
      <c r="P112" s="19">
        <f t="shared" ref="P112" si="1557">MAX(0,+P111-P113)</f>
        <v>0</v>
      </c>
      <c r="Q112" s="19">
        <f t="shared" ref="Q112" si="1558">MAX(0,+Q111-Q113)</f>
        <v>0</v>
      </c>
      <c r="R112" s="19">
        <f t="shared" ref="R112" si="1559">MAX(0,+R111-R113)</f>
        <v>0</v>
      </c>
      <c r="S112" s="19">
        <f t="shared" ref="S112" si="1560">MAX(0,+S111-S113)</f>
        <v>0</v>
      </c>
      <c r="T112" s="19">
        <f t="shared" ref="T112" si="1561">MAX(0,+T111-T113)</f>
        <v>0</v>
      </c>
      <c r="U112" s="19">
        <f t="shared" ref="U112" si="1562">MAX(0,+U111-U113)</f>
        <v>0</v>
      </c>
      <c r="V112" s="19">
        <f t="shared" ref="V112" si="1563">MAX(0,+V111-V113)</f>
        <v>0</v>
      </c>
      <c r="W112" s="42">
        <f t="shared" ref="W112" si="1564">MAX(0,+W111-W113)</f>
        <v>0</v>
      </c>
      <c r="X112" s="42">
        <f t="shared" ref="X112" si="1565">MAX(0,+X111-X113)</f>
        <v>0</v>
      </c>
      <c r="Y112" s="42">
        <f t="shared" ref="Y112" si="1566">MAX(0,+Y111-Y113)</f>
        <v>0</v>
      </c>
      <c r="Z112" s="42">
        <f t="shared" ref="Z112" si="1567">MAX(0,+Z111-Z113)</f>
        <v>0</v>
      </c>
      <c r="AA112" s="42">
        <f t="shared" ref="AA112" si="1568">MAX(0,+AA111-AA113)</f>
        <v>0</v>
      </c>
      <c r="AB112" s="42">
        <f t="shared" ref="AB112" si="1569">MAX(0,+AB111-AB113)</f>
        <v>0</v>
      </c>
      <c r="AC112" s="42">
        <f t="shared" ref="AC112" si="1570">MAX(0,+AC111-AC113)</f>
        <v>0</v>
      </c>
      <c r="AD112" s="42">
        <f t="shared" ref="AD112" si="1571">MAX(0,+AD111-AD113)</f>
        <v>110.97847658444206</v>
      </c>
      <c r="AE112" s="42">
        <f t="shared" ref="AE112" si="1572">MAX(0,+AE111-AE113)</f>
        <v>103.05144254269621</v>
      </c>
      <c r="AF112" s="42">
        <f t="shared" ref="AF112" si="1573">MAX(0,+AF111-AF113)</f>
        <v>95.124408500950352</v>
      </c>
      <c r="AG112" s="42">
        <f t="shared" ref="AG112" si="1574">MAX(0,+AG111-AG113)</f>
        <v>87.197374459204497</v>
      </c>
      <c r="AH112" s="42">
        <f t="shared" ref="AH112" si="1575">MAX(0,+AH111-AH113)</f>
        <v>79.270340417458641</v>
      </c>
      <c r="AI112" s="42">
        <f t="shared" ref="AI112" si="1576">MAX(0,+AI111-AI113)</f>
        <v>71.343306375712785</v>
      </c>
      <c r="AJ112" s="42">
        <f t="shared" ref="AJ112" si="1577">MAX(0,+AJ111-AJ113)</f>
        <v>63.416272333966923</v>
      </c>
      <c r="AK112" s="42">
        <f t="shared" ref="AK112" si="1578">MAX(0,+AK111-AK113)</f>
        <v>55.48923829222106</v>
      </c>
      <c r="AL112" s="42">
        <f t="shared" ref="AL112" si="1579">MAX(0,+AL111-AL113)</f>
        <v>47.562204250475197</v>
      </c>
      <c r="AM112" s="42">
        <f t="shared" ref="AM112" si="1580">MAX(0,+AM111-AM113)</f>
        <v>39.635170208729335</v>
      </c>
      <c r="AN112" s="42">
        <f t="shared" ref="AN112" si="1581">MAX(0,+AN111-AN113)</f>
        <v>31.708136166983472</v>
      </c>
      <c r="AO112" s="42">
        <f t="shared" ref="AO112" si="1582">MAX(0,+AO111-AO113)</f>
        <v>23.781102125237609</v>
      </c>
      <c r="AP112" s="42">
        <f t="shared" ref="AP112" si="1583">MAX(0,+AP111-AP113)</f>
        <v>15.854068083491748</v>
      </c>
      <c r="AQ112" s="42">
        <f t="shared" ref="AQ112" si="1584">MAX(0,+AQ111-AQ113)</f>
        <v>7.9270340417458875</v>
      </c>
      <c r="AR112" s="42">
        <f t="shared" ref="AR112" si="1585">MAX(0,+AR111-AR113)</f>
        <v>2.6645352591003757E-14</v>
      </c>
      <c r="AS112" s="42">
        <f t="shared" ref="AS112" si="1586">MAX(0,+AS111-AS113)</f>
        <v>2.6645352591003757E-14</v>
      </c>
      <c r="AT112" s="42">
        <f t="shared" ref="AT112" si="1587">MAX(0,+AT111-AT113)</f>
        <v>2.6645352591003757E-14</v>
      </c>
      <c r="AU112" s="42">
        <f t="shared" ref="AU112" si="1588">MAX(0,+AU111-AU113)</f>
        <v>2.6645352591003757E-14</v>
      </c>
      <c r="AV112" s="42">
        <f t="shared" ref="AV112" si="1589">MAX(0,+AV111-AV113)</f>
        <v>2.6645352591003757E-14</v>
      </c>
      <c r="AW112" s="42">
        <f t="shared" ref="AW112" si="1590">MAX(0,+AW111-AW113)</f>
        <v>2.6645352591003757E-14</v>
      </c>
      <c r="AX112" s="42">
        <f t="shared" ref="AX112" si="1591">MAX(0,+AX111-AX113)</f>
        <v>2.6645352591003757E-14</v>
      </c>
      <c r="AY112" s="42">
        <f t="shared" ref="AY112" si="1592">MAX(0,+AY111-AY113)</f>
        <v>2.6645352591003757E-14</v>
      </c>
      <c r="AZ112" s="42">
        <f t="shared" ref="AZ112" si="1593">MAX(0,+AZ111-AZ113)</f>
        <v>2.6645352591003757E-14</v>
      </c>
      <c r="BA112" s="42">
        <f t="shared" ref="BA112" si="1594">MAX(0,+BA111-BA113)</f>
        <v>2.6645352591003757E-14</v>
      </c>
      <c r="BB112" s="42">
        <f t="shared" ref="BB112" si="1595">MAX(0,+BB111-BB113)</f>
        <v>2.6645352591003757E-14</v>
      </c>
      <c r="BC112" s="42">
        <f t="shared" ref="BC112" si="1596">MAX(0,+BC111-BC113)</f>
        <v>2.6645352591003757E-14</v>
      </c>
      <c r="BD112" s="42">
        <f t="shared" ref="BD112" si="1597">MAX(0,+BD111-BD113)</f>
        <v>2.6645352591003757E-14</v>
      </c>
      <c r="BE112" s="42">
        <f t="shared" ref="BE112" si="1598">MAX(0,+BE111-BE113)</f>
        <v>2.6645352591003757E-14</v>
      </c>
      <c r="BF112" s="42">
        <f t="shared" ref="BF112" si="1599">MAX(0,+BF111-BF113)</f>
        <v>2.6645352591003757E-14</v>
      </c>
      <c r="BG112" s="42">
        <f t="shared" ref="BG112" si="1600">MAX(0,+BG111-BG113)</f>
        <v>2.6645352591003757E-14</v>
      </c>
      <c r="BH112" s="42">
        <f t="shared" ref="BH112" si="1601">MAX(0,+BH111-BH113)</f>
        <v>2.6645352591003757E-14</v>
      </c>
      <c r="BI112" s="42">
        <f t="shared" ref="BI112" si="1602">MAX(0,+BI111-BI113)</f>
        <v>2.6645352591003757E-14</v>
      </c>
      <c r="BJ112" s="42">
        <f t="shared" ref="BJ112" si="1603">MAX(0,+BJ111-BJ113)</f>
        <v>2.6645352591003757E-14</v>
      </c>
      <c r="BK112" s="42">
        <f t="shared" ref="BK112" si="1604">MAX(0,+BK111-BK113)</f>
        <v>2.6645352591003757E-14</v>
      </c>
      <c r="BL112" s="42">
        <f t="shared" ref="BL112" si="1605">MAX(0,+BL111-BL113)</f>
        <v>2.6645352591003757E-14</v>
      </c>
      <c r="BM112" s="42">
        <f t="shared" ref="BM112" si="1606">MAX(0,+BM111-BM113)</f>
        <v>2.6645352591003757E-14</v>
      </c>
      <c r="BN112" s="42">
        <f t="shared" ref="BN112" si="1607">MAX(0,+BN111-BN113)</f>
        <v>2.6645352591003757E-14</v>
      </c>
      <c r="BO112" s="42">
        <f t="shared" ref="BO112" si="1608">MAX(0,+BO111-BO113)</f>
        <v>2.6645352591003757E-14</v>
      </c>
      <c r="BP112" s="42">
        <f t="shared" ref="BP112" si="1609">MAX(0,+BP111-BP113)</f>
        <v>2.6645352591003757E-14</v>
      </c>
      <c r="BQ112" s="42">
        <f t="shared" ref="BQ112" si="1610">MAX(0,+BQ111-BQ113)</f>
        <v>2.6645352591003757E-14</v>
      </c>
      <c r="BR112" s="42">
        <f t="shared" ref="BR112" si="1611">MAX(0,+BR111-BR113)</f>
        <v>2.6645352591003757E-14</v>
      </c>
      <c r="BS112" s="42">
        <f t="shared" ref="BS112" si="1612">MAX(0,+BS111-BS113)</f>
        <v>2.6645352591003757E-14</v>
      </c>
      <c r="BT112" s="42">
        <f t="shared" ref="BT112" si="1613">MAX(0,+BT111-BT113)</f>
        <v>2.6645352591003757E-14</v>
      </c>
      <c r="BU112" s="42">
        <f t="shared" ref="BU112" si="1614">MAX(0,+BU111-BU113)</f>
        <v>2.6645352591003757E-14</v>
      </c>
      <c r="BV112" s="42">
        <f t="shared" ref="BV112" si="1615">MAX(0,+BV111-BV113)</f>
        <v>2.6645352591003757E-14</v>
      </c>
      <c r="BW112" s="42">
        <f t="shared" ref="BW112" si="1616">MAX(0,+BW111-BW113)</f>
        <v>2.6645352591003757E-14</v>
      </c>
      <c r="BX112" s="42">
        <f t="shared" ref="BX112" si="1617">MAX(0,+BX111-BX113)</f>
        <v>2.6645352591003757E-14</v>
      </c>
      <c r="BY112" s="42">
        <f t="shared" ref="BY112" si="1618">MAX(0,+BY111-BY113)</f>
        <v>2.6645352591003757E-14</v>
      </c>
      <c r="BZ112" s="42">
        <f t="shared" ref="BZ112" si="1619">MAX(0,+BZ111-BZ113)</f>
        <v>2.6645352591003757E-14</v>
      </c>
      <c r="CA112" s="42">
        <f t="shared" ref="CA112" si="1620">MAX(0,+CA111-CA113)</f>
        <v>2.6645352591003757E-14</v>
      </c>
      <c r="CB112" s="42">
        <f t="shared" ref="CB112" si="1621">MAX(0,+CB111-CB113)</f>
        <v>2.6645352591003757E-14</v>
      </c>
      <c r="CC112" s="42">
        <f t="shared" ref="CC112" si="1622">MAX(0,+CC111-CC113)</f>
        <v>2.6645352591003757E-14</v>
      </c>
      <c r="CD112" s="42">
        <f t="shared" ref="CD112" si="1623">MAX(0,+CD111-CD113)</f>
        <v>2.6645352591003757E-14</v>
      </c>
      <c r="CE112" s="42">
        <f t="shared" ref="CE112" si="1624">MAX(0,+CE111-CE113)</f>
        <v>2.6645352591003757E-14</v>
      </c>
      <c r="CF112" s="42">
        <f t="shared" ref="CF112" si="1625">MAX(0,+CF111-CF113)</f>
        <v>2.6645352591003757E-14</v>
      </c>
      <c r="CG112" s="42">
        <f t="shared" ref="CG112" si="1626">MAX(0,+CG111-CG113)</f>
        <v>2.6645352591003757E-14</v>
      </c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</row>
    <row r="113" spans="1:115" ht="15" x14ac:dyDescent="0.2">
      <c r="A113" s="17"/>
      <c r="B113" s="48"/>
      <c r="C113" s="48"/>
      <c r="D113" s="48"/>
      <c r="E113" s="48"/>
      <c r="F113" s="48"/>
      <c r="G113" s="48"/>
      <c r="H113" s="48"/>
      <c r="I113" s="48"/>
      <c r="J113" s="42">
        <f>IF(J111&gt;0.5,IF($B111=J$10,$C111/$D111,I113),0)</f>
        <v>0</v>
      </c>
      <c r="K113" s="19">
        <f>IF(K111&gt;0.5,IF($B111=K$10-1,$C111/$D111,J113),0)</f>
        <v>0</v>
      </c>
      <c r="L113" s="19">
        <f t="shared" ref="L113:BW113" si="1627">IF(L111&gt;0.5,IF($B111=L$10-1,$C111/$D111,K113),0)</f>
        <v>0</v>
      </c>
      <c r="M113" s="19">
        <f t="shared" si="1627"/>
        <v>0</v>
      </c>
      <c r="N113" s="19">
        <f t="shared" si="1627"/>
        <v>0</v>
      </c>
      <c r="O113" s="19">
        <f t="shared" si="1627"/>
        <v>0</v>
      </c>
      <c r="P113" s="19">
        <f t="shared" si="1627"/>
        <v>0</v>
      </c>
      <c r="Q113" s="19">
        <f t="shared" si="1627"/>
        <v>0</v>
      </c>
      <c r="R113" s="19">
        <f t="shared" si="1627"/>
        <v>0</v>
      </c>
      <c r="S113" s="19">
        <f t="shared" si="1627"/>
        <v>0</v>
      </c>
      <c r="T113" s="19">
        <f t="shared" si="1627"/>
        <v>0</v>
      </c>
      <c r="U113" s="19">
        <f t="shared" si="1627"/>
        <v>0</v>
      </c>
      <c r="V113" s="19">
        <f t="shared" si="1627"/>
        <v>0</v>
      </c>
      <c r="W113" s="19">
        <f t="shared" si="1627"/>
        <v>0</v>
      </c>
      <c r="X113" s="19">
        <f t="shared" si="1627"/>
        <v>0</v>
      </c>
      <c r="Y113" s="19">
        <f t="shared" si="1627"/>
        <v>0</v>
      </c>
      <c r="Z113" s="19">
        <f t="shared" si="1627"/>
        <v>0</v>
      </c>
      <c r="AA113" s="19">
        <f t="shared" si="1627"/>
        <v>0</v>
      </c>
      <c r="AB113" s="19">
        <f t="shared" si="1627"/>
        <v>0</v>
      </c>
      <c r="AC113" s="19">
        <f t="shared" si="1627"/>
        <v>0</v>
      </c>
      <c r="AD113" s="19">
        <f t="shared" si="1627"/>
        <v>7.9270340417458609</v>
      </c>
      <c r="AE113" s="19">
        <f t="shared" si="1627"/>
        <v>7.9270340417458609</v>
      </c>
      <c r="AF113" s="19">
        <f t="shared" si="1627"/>
        <v>7.9270340417458609</v>
      </c>
      <c r="AG113" s="19">
        <f t="shared" si="1627"/>
        <v>7.9270340417458609</v>
      </c>
      <c r="AH113" s="19">
        <f t="shared" si="1627"/>
        <v>7.9270340417458609</v>
      </c>
      <c r="AI113" s="19">
        <f t="shared" si="1627"/>
        <v>7.9270340417458609</v>
      </c>
      <c r="AJ113" s="19">
        <f t="shared" si="1627"/>
        <v>7.9270340417458609</v>
      </c>
      <c r="AK113" s="19">
        <f t="shared" si="1627"/>
        <v>7.9270340417458609</v>
      </c>
      <c r="AL113" s="19">
        <f t="shared" si="1627"/>
        <v>7.9270340417458609</v>
      </c>
      <c r="AM113" s="19">
        <f t="shared" si="1627"/>
        <v>7.9270340417458609</v>
      </c>
      <c r="AN113" s="19">
        <f t="shared" si="1627"/>
        <v>7.9270340417458609</v>
      </c>
      <c r="AO113" s="19">
        <f t="shared" si="1627"/>
        <v>7.9270340417458609</v>
      </c>
      <c r="AP113" s="19">
        <f t="shared" si="1627"/>
        <v>7.9270340417458609</v>
      </c>
      <c r="AQ113" s="19">
        <f t="shared" si="1627"/>
        <v>7.9270340417458609</v>
      </c>
      <c r="AR113" s="19">
        <f t="shared" si="1627"/>
        <v>7.9270340417458609</v>
      </c>
      <c r="AS113" s="19">
        <f t="shared" si="1627"/>
        <v>0</v>
      </c>
      <c r="AT113" s="19">
        <f t="shared" si="1627"/>
        <v>0</v>
      </c>
      <c r="AU113" s="19">
        <f t="shared" si="1627"/>
        <v>0</v>
      </c>
      <c r="AV113" s="19">
        <f t="shared" si="1627"/>
        <v>0</v>
      </c>
      <c r="AW113" s="19">
        <f t="shared" si="1627"/>
        <v>0</v>
      </c>
      <c r="AX113" s="19">
        <f t="shared" si="1627"/>
        <v>0</v>
      </c>
      <c r="AY113" s="19">
        <f t="shared" si="1627"/>
        <v>0</v>
      </c>
      <c r="AZ113" s="19">
        <f t="shared" si="1627"/>
        <v>0</v>
      </c>
      <c r="BA113" s="19">
        <f t="shared" si="1627"/>
        <v>0</v>
      </c>
      <c r="BB113" s="19">
        <f t="shared" si="1627"/>
        <v>0</v>
      </c>
      <c r="BC113" s="19">
        <f t="shared" si="1627"/>
        <v>0</v>
      </c>
      <c r="BD113" s="19">
        <f t="shared" si="1627"/>
        <v>0</v>
      </c>
      <c r="BE113" s="19">
        <f t="shared" si="1627"/>
        <v>0</v>
      </c>
      <c r="BF113" s="19">
        <f t="shared" si="1627"/>
        <v>0</v>
      </c>
      <c r="BG113" s="19">
        <f t="shared" si="1627"/>
        <v>0</v>
      </c>
      <c r="BH113" s="19">
        <f t="shared" si="1627"/>
        <v>0</v>
      </c>
      <c r="BI113" s="19">
        <f t="shared" si="1627"/>
        <v>0</v>
      </c>
      <c r="BJ113" s="19">
        <f t="shared" si="1627"/>
        <v>0</v>
      </c>
      <c r="BK113" s="19">
        <f t="shared" si="1627"/>
        <v>0</v>
      </c>
      <c r="BL113" s="19">
        <f t="shared" si="1627"/>
        <v>0</v>
      </c>
      <c r="BM113" s="19">
        <f t="shared" si="1627"/>
        <v>0</v>
      </c>
      <c r="BN113" s="19">
        <f t="shared" si="1627"/>
        <v>0</v>
      </c>
      <c r="BO113" s="19">
        <f t="shared" si="1627"/>
        <v>0</v>
      </c>
      <c r="BP113" s="19">
        <f t="shared" si="1627"/>
        <v>0</v>
      </c>
      <c r="BQ113" s="19">
        <f t="shared" si="1627"/>
        <v>0</v>
      </c>
      <c r="BR113" s="19">
        <f t="shared" si="1627"/>
        <v>0</v>
      </c>
      <c r="BS113" s="19">
        <f t="shared" si="1627"/>
        <v>0</v>
      </c>
      <c r="BT113" s="19">
        <f t="shared" si="1627"/>
        <v>0</v>
      </c>
      <c r="BU113" s="19">
        <f t="shared" si="1627"/>
        <v>0</v>
      </c>
      <c r="BV113" s="19">
        <f t="shared" si="1627"/>
        <v>0</v>
      </c>
      <c r="BW113" s="19">
        <f t="shared" si="1627"/>
        <v>0</v>
      </c>
      <c r="BX113" s="19">
        <f t="shared" ref="BX113:CG113" si="1628">IF(BX111&gt;0.5,IF($B111=BX$10-1,$C111/$D111,BW113),0)</f>
        <v>0</v>
      </c>
      <c r="BY113" s="19">
        <f t="shared" si="1628"/>
        <v>0</v>
      </c>
      <c r="BZ113" s="19">
        <f t="shared" si="1628"/>
        <v>0</v>
      </c>
      <c r="CA113" s="19">
        <f t="shared" si="1628"/>
        <v>0</v>
      </c>
      <c r="CB113" s="19">
        <f t="shared" si="1628"/>
        <v>0</v>
      </c>
      <c r="CC113" s="19">
        <f t="shared" si="1628"/>
        <v>0</v>
      </c>
      <c r="CD113" s="19">
        <f t="shared" si="1628"/>
        <v>0</v>
      </c>
      <c r="CE113" s="19">
        <f t="shared" si="1628"/>
        <v>0</v>
      </c>
      <c r="CF113" s="19">
        <f t="shared" si="1628"/>
        <v>0</v>
      </c>
      <c r="CG113" s="19">
        <f t="shared" si="1628"/>
        <v>0</v>
      </c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</row>
    <row r="114" spans="1:115" ht="15" x14ac:dyDescent="0.2">
      <c r="A114" s="17" t="s">
        <v>143</v>
      </c>
      <c r="B114" s="104">
        <f>B111+1</f>
        <v>2039</v>
      </c>
      <c r="C114" s="82">
        <f>HLOOKUP(B114,$J$10:$CG$23,14)</f>
        <v>142.59388963391643</v>
      </c>
      <c r="D114" s="52">
        <f>$D$52</f>
        <v>15</v>
      </c>
      <c r="E114" s="48"/>
      <c r="F114" s="48"/>
      <c r="G114" s="48"/>
      <c r="H114" s="48"/>
      <c r="I114" s="48"/>
      <c r="J114" s="42">
        <f>IF($B114=J$10,$C114,I115)</f>
        <v>0</v>
      </c>
      <c r="K114" s="19">
        <f>IF($B114=K$10-1,$C114,J115)</f>
        <v>0</v>
      </c>
      <c r="L114" s="19">
        <f t="shared" ref="L114:BW114" si="1629">IF($B114=L$10-1,$C114,K115)</f>
        <v>0</v>
      </c>
      <c r="M114" s="19">
        <f t="shared" si="1629"/>
        <v>0</v>
      </c>
      <c r="N114" s="19">
        <f t="shared" si="1629"/>
        <v>0</v>
      </c>
      <c r="O114" s="19">
        <f t="shared" si="1629"/>
        <v>0</v>
      </c>
      <c r="P114" s="19">
        <f t="shared" si="1629"/>
        <v>0</v>
      </c>
      <c r="Q114" s="19">
        <f t="shared" si="1629"/>
        <v>0</v>
      </c>
      <c r="R114" s="19">
        <f t="shared" si="1629"/>
        <v>0</v>
      </c>
      <c r="S114" s="19">
        <f t="shared" si="1629"/>
        <v>0</v>
      </c>
      <c r="T114" s="19">
        <f t="shared" si="1629"/>
        <v>0</v>
      </c>
      <c r="U114" s="19">
        <f t="shared" si="1629"/>
        <v>0</v>
      </c>
      <c r="V114" s="19">
        <f t="shared" si="1629"/>
        <v>0</v>
      </c>
      <c r="W114" s="19">
        <f t="shared" si="1629"/>
        <v>0</v>
      </c>
      <c r="X114" s="19">
        <f t="shared" si="1629"/>
        <v>0</v>
      </c>
      <c r="Y114" s="19">
        <f t="shared" si="1629"/>
        <v>0</v>
      </c>
      <c r="Z114" s="19">
        <f t="shared" si="1629"/>
        <v>0</v>
      </c>
      <c r="AA114" s="19">
        <f t="shared" si="1629"/>
        <v>0</v>
      </c>
      <c r="AB114" s="19">
        <f t="shared" si="1629"/>
        <v>0</v>
      </c>
      <c r="AC114" s="19">
        <f t="shared" si="1629"/>
        <v>0</v>
      </c>
      <c r="AD114" s="19">
        <f t="shared" si="1629"/>
        <v>0</v>
      </c>
      <c r="AE114" s="19">
        <f t="shared" si="1629"/>
        <v>142.59388963391643</v>
      </c>
      <c r="AF114" s="19">
        <f t="shared" si="1629"/>
        <v>133.08763032498868</v>
      </c>
      <c r="AG114" s="19">
        <f t="shared" si="1629"/>
        <v>123.58137101606091</v>
      </c>
      <c r="AH114" s="19">
        <f t="shared" si="1629"/>
        <v>114.07511170713315</v>
      </c>
      <c r="AI114" s="19">
        <f t="shared" si="1629"/>
        <v>104.56885239820538</v>
      </c>
      <c r="AJ114" s="19">
        <f t="shared" si="1629"/>
        <v>95.062593089277613</v>
      </c>
      <c r="AK114" s="19">
        <f t="shared" si="1629"/>
        <v>85.556333780349846</v>
      </c>
      <c r="AL114" s="19">
        <f t="shared" si="1629"/>
        <v>76.050074471422079</v>
      </c>
      <c r="AM114" s="19">
        <f t="shared" si="1629"/>
        <v>66.543815162494312</v>
      </c>
      <c r="AN114" s="19">
        <f t="shared" si="1629"/>
        <v>57.037555853566552</v>
      </c>
      <c r="AO114" s="19">
        <f t="shared" si="1629"/>
        <v>47.531296544638792</v>
      </c>
      <c r="AP114" s="19">
        <f t="shared" si="1629"/>
        <v>38.025037235711032</v>
      </c>
      <c r="AQ114" s="19">
        <f t="shared" si="1629"/>
        <v>28.518777926783272</v>
      </c>
      <c r="AR114" s="19">
        <f t="shared" si="1629"/>
        <v>19.012518617855513</v>
      </c>
      <c r="AS114" s="19">
        <f t="shared" si="1629"/>
        <v>9.506259308927751</v>
      </c>
      <c r="AT114" s="19">
        <f t="shared" si="1629"/>
        <v>0</v>
      </c>
      <c r="AU114" s="19">
        <f t="shared" si="1629"/>
        <v>0</v>
      </c>
      <c r="AV114" s="19">
        <f t="shared" si="1629"/>
        <v>0</v>
      </c>
      <c r="AW114" s="19">
        <f t="shared" si="1629"/>
        <v>0</v>
      </c>
      <c r="AX114" s="19">
        <f t="shared" si="1629"/>
        <v>0</v>
      </c>
      <c r="AY114" s="19">
        <f t="shared" si="1629"/>
        <v>0</v>
      </c>
      <c r="AZ114" s="19">
        <f t="shared" si="1629"/>
        <v>0</v>
      </c>
      <c r="BA114" s="19">
        <f t="shared" si="1629"/>
        <v>0</v>
      </c>
      <c r="BB114" s="19">
        <f t="shared" si="1629"/>
        <v>0</v>
      </c>
      <c r="BC114" s="19">
        <f t="shared" si="1629"/>
        <v>0</v>
      </c>
      <c r="BD114" s="19">
        <f t="shared" si="1629"/>
        <v>0</v>
      </c>
      <c r="BE114" s="19">
        <f t="shared" si="1629"/>
        <v>0</v>
      </c>
      <c r="BF114" s="19">
        <f t="shared" si="1629"/>
        <v>0</v>
      </c>
      <c r="BG114" s="19">
        <f t="shared" si="1629"/>
        <v>0</v>
      </c>
      <c r="BH114" s="19">
        <f t="shared" si="1629"/>
        <v>0</v>
      </c>
      <c r="BI114" s="19">
        <f t="shared" si="1629"/>
        <v>0</v>
      </c>
      <c r="BJ114" s="19">
        <f t="shared" si="1629"/>
        <v>0</v>
      </c>
      <c r="BK114" s="19">
        <f t="shared" si="1629"/>
        <v>0</v>
      </c>
      <c r="BL114" s="19">
        <f t="shared" si="1629"/>
        <v>0</v>
      </c>
      <c r="BM114" s="19">
        <f t="shared" si="1629"/>
        <v>0</v>
      </c>
      <c r="BN114" s="19">
        <f t="shared" si="1629"/>
        <v>0</v>
      </c>
      <c r="BO114" s="19">
        <f t="shared" si="1629"/>
        <v>0</v>
      </c>
      <c r="BP114" s="19">
        <f t="shared" si="1629"/>
        <v>0</v>
      </c>
      <c r="BQ114" s="19">
        <f t="shared" si="1629"/>
        <v>0</v>
      </c>
      <c r="BR114" s="19">
        <f t="shared" si="1629"/>
        <v>0</v>
      </c>
      <c r="BS114" s="19">
        <f t="shared" si="1629"/>
        <v>0</v>
      </c>
      <c r="BT114" s="19">
        <f t="shared" si="1629"/>
        <v>0</v>
      </c>
      <c r="BU114" s="19">
        <f t="shared" si="1629"/>
        <v>0</v>
      </c>
      <c r="BV114" s="19">
        <f t="shared" si="1629"/>
        <v>0</v>
      </c>
      <c r="BW114" s="19">
        <f t="shared" si="1629"/>
        <v>0</v>
      </c>
      <c r="BX114" s="19">
        <f t="shared" ref="BX114:CG114" si="1630">IF($B114=BX$10-1,$C114,BW115)</f>
        <v>0</v>
      </c>
      <c r="BY114" s="19">
        <f t="shared" si="1630"/>
        <v>0</v>
      </c>
      <c r="BZ114" s="19">
        <f t="shared" si="1630"/>
        <v>0</v>
      </c>
      <c r="CA114" s="19">
        <f t="shared" si="1630"/>
        <v>0</v>
      </c>
      <c r="CB114" s="19">
        <f t="shared" si="1630"/>
        <v>0</v>
      </c>
      <c r="CC114" s="19">
        <f t="shared" si="1630"/>
        <v>0</v>
      </c>
      <c r="CD114" s="19">
        <f t="shared" si="1630"/>
        <v>0</v>
      </c>
      <c r="CE114" s="19">
        <f t="shared" si="1630"/>
        <v>0</v>
      </c>
      <c r="CF114" s="19">
        <f t="shared" si="1630"/>
        <v>0</v>
      </c>
      <c r="CG114" s="19">
        <f t="shared" si="1630"/>
        <v>0</v>
      </c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</row>
    <row r="115" spans="1:115" ht="15" x14ac:dyDescent="0.2">
      <c r="B115" s="48"/>
      <c r="C115" s="48"/>
      <c r="D115" s="48"/>
      <c r="E115" s="48"/>
      <c r="F115" s="48"/>
      <c r="G115" s="48"/>
      <c r="H115" s="48"/>
      <c r="I115" s="48"/>
      <c r="J115" s="42">
        <f t="shared" ref="J115" si="1631">MAX(0,+J114-J116)</f>
        <v>0</v>
      </c>
      <c r="K115" s="19">
        <f t="shared" ref="K115" si="1632">MAX(0,+K114-K116)</f>
        <v>0</v>
      </c>
      <c r="L115" s="19">
        <f t="shared" ref="L115" si="1633">MAX(0,+L114-L116)</f>
        <v>0</v>
      </c>
      <c r="M115" s="19">
        <f t="shared" ref="M115" si="1634">MAX(0,+M114-M116)</f>
        <v>0</v>
      </c>
      <c r="N115" s="19">
        <f t="shared" ref="N115" si="1635">MAX(0,+N114-N116)</f>
        <v>0</v>
      </c>
      <c r="O115" s="19">
        <f t="shared" ref="O115" si="1636">MAX(0,+O114-O116)</f>
        <v>0</v>
      </c>
      <c r="P115" s="19">
        <f t="shared" ref="P115" si="1637">MAX(0,+P114-P116)</f>
        <v>0</v>
      </c>
      <c r="Q115" s="19">
        <f t="shared" ref="Q115" si="1638">MAX(0,+Q114-Q116)</f>
        <v>0</v>
      </c>
      <c r="R115" s="19">
        <f t="shared" ref="R115" si="1639">MAX(0,+R114-R116)</f>
        <v>0</v>
      </c>
      <c r="S115" s="19">
        <f t="shared" ref="S115" si="1640">MAX(0,+S114-S116)</f>
        <v>0</v>
      </c>
      <c r="T115" s="19">
        <f t="shared" ref="T115" si="1641">MAX(0,+T114-T116)</f>
        <v>0</v>
      </c>
      <c r="U115" s="19">
        <f t="shared" ref="U115" si="1642">MAX(0,+U114-U116)</f>
        <v>0</v>
      </c>
      <c r="V115" s="19">
        <f t="shared" ref="V115" si="1643">MAX(0,+V114-V116)</f>
        <v>0</v>
      </c>
      <c r="W115" s="42">
        <f t="shared" ref="W115" si="1644">MAX(0,+W114-W116)</f>
        <v>0</v>
      </c>
      <c r="X115" s="42">
        <f t="shared" ref="X115" si="1645">MAX(0,+X114-X116)</f>
        <v>0</v>
      </c>
      <c r="Y115" s="42">
        <f t="shared" ref="Y115" si="1646">MAX(0,+Y114-Y116)</f>
        <v>0</v>
      </c>
      <c r="Z115" s="42">
        <f t="shared" ref="Z115" si="1647">MAX(0,+Z114-Z116)</f>
        <v>0</v>
      </c>
      <c r="AA115" s="42">
        <f t="shared" ref="AA115" si="1648">MAX(0,+AA114-AA116)</f>
        <v>0</v>
      </c>
      <c r="AB115" s="42">
        <f t="shared" ref="AB115" si="1649">MAX(0,+AB114-AB116)</f>
        <v>0</v>
      </c>
      <c r="AC115" s="42">
        <f t="shared" ref="AC115" si="1650">MAX(0,+AC114-AC116)</f>
        <v>0</v>
      </c>
      <c r="AD115" s="42">
        <f t="shared" ref="AD115" si="1651">MAX(0,+AD114-AD116)</f>
        <v>0</v>
      </c>
      <c r="AE115" s="42">
        <f t="shared" ref="AE115" si="1652">MAX(0,+AE114-AE116)</f>
        <v>133.08763032498868</v>
      </c>
      <c r="AF115" s="42">
        <f t="shared" ref="AF115" si="1653">MAX(0,+AF114-AF116)</f>
        <v>123.58137101606091</v>
      </c>
      <c r="AG115" s="42">
        <f t="shared" ref="AG115" si="1654">MAX(0,+AG114-AG116)</f>
        <v>114.07511170713315</v>
      </c>
      <c r="AH115" s="42">
        <f t="shared" ref="AH115" si="1655">MAX(0,+AH114-AH116)</f>
        <v>104.56885239820538</v>
      </c>
      <c r="AI115" s="42">
        <f t="shared" ref="AI115" si="1656">MAX(0,+AI114-AI116)</f>
        <v>95.062593089277613</v>
      </c>
      <c r="AJ115" s="42">
        <f t="shared" ref="AJ115" si="1657">MAX(0,+AJ114-AJ116)</f>
        <v>85.556333780349846</v>
      </c>
      <c r="AK115" s="42">
        <f t="shared" ref="AK115" si="1658">MAX(0,+AK114-AK116)</f>
        <v>76.050074471422079</v>
      </c>
      <c r="AL115" s="42">
        <f t="shared" ref="AL115" si="1659">MAX(0,+AL114-AL116)</f>
        <v>66.543815162494312</v>
      </c>
      <c r="AM115" s="42">
        <f t="shared" ref="AM115" si="1660">MAX(0,+AM114-AM116)</f>
        <v>57.037555853566552</v>
      </c>
      <c r="AN115" s="42">
        <f t="shared" ref="AN115" si="1661">MAX(0,+AN114-AN116)</f>
        <v>47.531296544638792</v>
      </c>
      <c r="AO115" s="42">
        <f t="shared" ref="AO115" si="1662">MAX(0,+AO114-AO116)</f>
        <v>38.025037235711032</v>
      </c>
      <c r="AP115" s="42">
        <f t="shared" ref="AP115" si="1663">MAX(0,+AP114-AP116)</f>
        <v>28.518777926783272</v>
      </c>
      <c r="AQ115" s="42">
        <f t="shared" ref="AQ115" si="1664">MAX(0,+AQ114-AQ116)</f>
        <v>19.012518617855513</v>
      </c>
      <c r="AR115" s="42">
        <f t="shared" ref="AR115" si="1665">MAX(0,+AR114-AR116)</f>
        <v>9.506259308927751</v>
      </c>
      <c r="AS115" s="42">
        <f t="shared" ref="AS115" si="1666">MAX(0,+AS114-AS116)</f>
        <v>0</v>
      </c>
      <c r="AT115" s="42">
        <f t="shared" ref="AT115" si="1667">MAX(0,+AT114-AT116)</f>
        <v>0</v>
      </c>
      <c r="AU115" s="42">
        <f t="shared" ref="AU115" si="1668">MAX(0,+AU114-AU116)</f>
        <v>0</v>
      </c>
      <c r="AV115" s="42">
        <f t="shared" ref="AV115" si="1669">MAX(0,+AV114-AV116)</f>
        <v>0</v>
      </c>
      <c r="AW115" s="42">
        <f t="shared" ref="AW115" si="1670">MAX(0,+AW114-AW116)</f>
        <v>0</v>
      </c>
      <c r="AX115" s="42">
        <f t="shared" ref="AX115" si="1671">MAX(0,+AX114-AX116)</f>
        <v>0</v>
      </c>
      <c r="AY115" s="42">
        <f t="shared" ref="AY115" si="1672">MAX(0,+AY114-AY116)</f>
        <v>0</v>
      </c>
      <c r="AZ115" s="42">
        <f t="shared" ref="AZ115" si="1673">MAX(0,+AZ114-AZ116)</f>
        <v>0</v>
      </c>
      <c r="BA115" s="42">
        <f t="shared" ref="BA115" si="1674">MAX(0,+BA114-BA116)</f>
        <v>0</v>
      </c>
      <c r="BB115" s="42">
        <f t="shared" ref="BB115" si="1675">MAX(0,+BB114-BB116)</f>
        <v>0</v>
      </c>
      <c r="BC115" s="42">
        <f t="shared" ref="BC115" si="1676">MAX(0,+BC114-BC116)</f>
        <v>0</v>
      </c>
      <c r="BD115" s="42">
        <f t="shared" ref="BD115" si="1677">MAX(0,+BD114-BD116)</f>
        <v>0</v>
      </c>
      <c r="BE115" s="42">
        <f t="shared" ref="BE115" si="1678">MAX(0,+BE114-BE116)</f>
        <v>0</v>
      </c>
      <c r="BF115" s="42">
        <f t="shared" ref="BF115" si="1679">MAX(0,+BF114-BF116)</f>
        <v>0</v>
      </c>
      <c r="BG115" s="42">
        <f t="shared" ref="BG115" si="1680">MAX(0,+BG114-BG116)</f>
        <v>0</v>
      </c>
      <c r="BH115" s="42">
        <f t="shared" ref="BH115" si="1681">MAX(0,+BH114-BH116)</f>
        <v>0</v>
      </c>
      <c r="BI115" s="42">
        <f t="shared" ref="BI115" si="1682">MAX(0,+BI114-BI116)</f>
        <v>0</v>
      </c>
      <c r="BJ115" s="42">
        <f t="shared" ref="BJ115" si="1683">MAX(0,+BJ114-BJ116)</f>
        <v>0</v>
      </c>
      <c r="BK115" s="42">
        <f t="shared" ref="BK115" si="1684">MAX(0,+BK114-BK116)</f>
        <v>0</v>
      </c>
      <c r="BL115" s="42">
        <f t="shared" ref="BL115" si="1685">MAX(0,+BL114-BL116)</f>
        <v>0</v>
      </c>
      <c r="BM115" s="42">
        <f t="shared" ref="BM115" si="1686">MAX(0,+BM114-BM116)</f>
        <v>0</v>
      </c>
      <c r="BN115" s="42">
        <f t="shared" ref="BN115" si="1687">MAX(0,+BN114-BN116)</f>
        <v>0</v>
      </c>
      <c r="BO115" s="42">
        <f t="shared" ref="BO115" si="1688">MAX(0,+BO114-BO116)</f>
        <v>0</v>
      </c>
      <c r="BP115" s="42">
        <f t="shared" ref="BP115" si="1689">MAX(0,+BP114-BP116)</f>
        <v>0</v>
      </c>
      <c r="BQ115" s="42">
        <f t="shared" ref="BQ115" si="1690">MAX(0,+BQ114-BQ116)</f>
        <v>0</v>
      </c>
      <c r="BR115" s="42">
        <f t="shared" ref="BR115" si="1691">MAX(0,+BR114-BR116)</f>
        <v>0</v>
      </c>
      <c r="BS115" s="42">
        <f t="shared" ref="BS115" si="1692">MAX(0,+BS114-BS116)</f>
        <v>0</v>
      </c>
      <c r="BT115" s="42">
        <f t="shared" ref="BT115" si="1693">MAX(0,+BT114-BT116)</f>
        <v>0</v>
      </c>
      <c r="BU115" s="42">
        <f t="shared" ref="BU115" si="1694">MAX(0,+BU114-BU116)</f>
        <v>0</v>
      </c>
      <c r="BV115" s="42">
        <f t="shared" ref="BV115" si="1695">MAX(0,+BV114-BV116)</f>
        <v>0</v>
      </c>
      <c r="BW115" s="42">
        <f t="shared" ref="BW115" si="1696">MAX(0,+BW114-BW116)</f>
        <v>0</v>
      </c>
      <c r="BX115" s="42">
        <f t="shared" ref="BX115" si="1697">MAX(0,+BX114-BX116)</f>
        <v>0</v>
      </c>
      <c r="BY115" s="42">
        <f t="shared" ref="BY115" si="1698">MAX(0,+BY114-BY116)</f>
        <v>0</v>
      </c>
      <c r="BZ115" s="42">
        <f t="shared" ref="BZ115" si="1699">MAX(0,+BZ114-BZ116)</f>
        <v>0</v>
      </c>
      <c r="CA115" s="42">
        <f t="shared" ref="CA115" si="1700">MAX(0,+CA114-CA116)</f>
        <v>0</v>
      </c>
      <c r="CB115" s="42">
        <f t="shared" ref="CB115" si="1701">MAX(0,+CB114-CB116)</f>
        <v>0</v>
      </c>
      <c r="CC115" s="42">
        <f t="shared" ref="CC115" si="1702">MAX(0,+CC114-CC116)</f>
        <v>0</v>
      </c>
      <c r="CD115" s="42">
        <f t="shared" ref="CD115" si="1703">MAX(0,+CD114-CD116)</f>
        <v>0</v>
      </c>
      <c r="CE115" s="42">
        <f t="shared" ref="CE115" si="1704">MAX(0,+CE114-CE116)</f>
        <v>0</v>
      </c>
      <c r="CF115" s="42">
        <f t="shared" ref="CF115" si="1705">MAX(0,+CF114-CF116)</f>
        <v>0</v>
      </c>
      <c r="CG115" s="42">
        <f t="shared" ref="CG115" si="1706">MAX(0,+CG114-CG116)</f>
        <v>0</v>
      </c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</row>
    <row r="116" spans="1:115" ht="15" x14ac:dyDescent="0.2">
      <c r="A116" s="17"/>
      <c r="B116" s="48"/>
      <c r="C116" s="48"/>
      <c r="D116" s="48"/>
      <c r="E116" s="48"/>
      <c r="F116" s="48"/>
      <c r="G116" s="48"/>
      <c r="H116" s="48"/>
      <c r="I116" s="48"/>
      <c r="J116" s="42">
        <f>IF(J114&gt;0.5,IF($B114=J$10,$C114/$D114,I116),0)</f>
        <v>0</v>
      </c>
      <c r="K116" s="19">
        <f>IF(K114&gt;0.5,IF($B114=K$10-1,$C114/$D114,J116),0)</f>
        <v>0</v>
      </c>
      <c r="L116" s="19">
        <f t="shared" ref="L116:BW116" si="1707">IF(L114&gt;0.5,IF($B114=L$10-1,$C114/$D114,K116),0)</f>
        <v>0</v>
      </c>
      <c r="M116" s="19">
        <f t="shared" si="1707"/>
        <v>0</v>
      </c>
      <c r="N116" s="19">
        <f t="shared" si="1707"/>
        <v>0</v>
      </c>
      <c r="O116" s="19">
        <f t="shared" si="1707"/>
        <v>0</v>
      </c>
      <c r="P116" s="19">
        <f t="shared" si="1707"/>
        <v>0</v>
      </c>
      <c r="Q116" s="19">
        <f t="shared" si="1707"/>
        <v>0</v>
      </c>
      <c r="R116" s="19">
        <f t="shared" si="1707"/>
        <v>0</v>
      </c>
      <c r="S116" s="19">
        <f t="shared" si="1707"/>
        <v>0</v>
      </c>
      <c r="T116" s="19">
        <f t="shared" si="1707"/>
        <v>0</v>
      </c>
      <c r="U116" s="19">
        <f t="shared" si="1707"/>
        <v>0</v>
      </c>
      <c r="V116" s="19">
        <f t="shared" si="1707"/>
        <v>0</v>
      </c>
      <c r="W116" s="19">
        <f t="shared" si="1707"/>
        <v>0</v>
      </c>
      <c r="X116" s="19">
        <f t="shared" si="1707"/>
        <v>0</v>
      </c>
      <c r="Y116" s="19">
        <f t="shared" si="1707"/>
        <v>0</v>
      </c>
      <c r="Z116" s="19">
        <f t="shared" si="1707"/>
        <v>0</v>
      </c>
      <c r="AA116" s="19">
        <f t="shared" si="1707"/>
        <v>0</v>
      </c>
      <c r="AB116" s="19">
        <f t="shared" si="1707"/>
        <v>0</v>
      </c>
      <c r="AC116" s="19">
        <f t="shared" si="1707"/>
        <v>0</v>
      </c>
      <c r="AD116" s="19">
        <f t="shared" si="1707"/>
        <v>0</v>
      </c>
      <c r="AE116" s="19">
        <f t="shared" si="1707"/>
        <v>9.5062593089277616</v>
      </c>
      <c r="AF116" s="19">
        <f t="shared" si="1707"/>
        <v>9.5062593089277616</v>
      </c>
      <c r="AG116" s="19">
        <f t="shared" si="1707"/>
        <v>9.5062593089277616</v>
      </c>
      <c r="AH116" s="19">
        <f t="shared" si="1707"/>
        <v>9.5062593089277616</v>
      </c>
      <c r="AI116" s="19">
        <f t="shared" si="1707"/>
        <v>9.5062593089277616</v>
      </c>
      <c r="AJ116" s="19">
        <f t="shared" si="1707"/>
        <v>9.5062593089277616</v>
      </c>
      <c r="AK116" s="19">
        <f t="shared" si="1707"/>
        <v>9.5062593089277616</v>
      </c>
      <c r="AL116" s="19">
        <f t="shared" si="1707"/>
        <v>9.5062593089277616</v>
      </c>
      <c r="AM116" s="19">
        <f t="shared" si="1707"/>
        <v>9.5062593089277616</v>
      </c>
      <c r="AN116" s="19">
        <f t="shared" si="1707"/>
        <v>9.5062593089277616</v>
      </c>
      <c r="AO116" s="19">
        <f t="shared" si="1707"/>
        <v>9.5062593089277616</v>
      </c>
      <c r="AP116" s="19">
        <f t="shared" si="1707"/>
        <v>9.5062593089277616</v>
      </c>
      <c r="AQ116" s="19">
        <f t="shared" si="1707"/>
        <v>9.5062593089277616</v>
      </c>
      <c r="AR116" s="19">
        <f t="shared" si="1707"/>
        <v>9.5062593089277616</v>
      </c>
      <c r="AS116" s="19">
        <f t="shared" si="1707"/>
        <v>9.5062593089277616</v>
      </c>
      <c r="AT116" s="19">
        <f t="shared" si="1707"/>
        <v>0</v>
      </c>
      <c r="AU116" s="19">
        <f t="shared" si="1707"/>
        <v>0</v>
      </c>
      <c r="AV116" s="19">
        <f t="shared" si="1707"/>
        <v>0</v>
      </c>
      <c r="AW116" s="19">
        <f t="shared" si="1707"/>
        <v>0</v>
      </c>
      <c r="AX116" s="19">
        <f t="shared" si="1707"/>
        <v>0</v>
      </c>
      <c r="AY116" s="19">
        <f t="shared" si="1707"/>
        <v>0</v>
      </c>
      <c r="AZ116" s="19">
        <f t="shared" si="1707"/>
        <v>0</v>
      </c>
      <c r="BA116" s="19">
        <f t="shared" si="1707"/>
        <v>0</v>
      </c>
      <c r="BB116" s="19">
        <f t="shared" si="1707"/>
        <v>0</v>
      </c>
      <c r="BC116" s="19">
        <f t="shared" si="1707"/>
        <v>0</v>
      </c>
      <c r="BD116" s="19">
        <f t="shared" si="1707"/>
        <v>0</v>
      </c>
      <c r="BE116" s="19">
        <f t="shared" si="1707"/>
        <v>0</v>
      </c>
      <c r="BF116" s="19">
        <f t="shared" si="1707"/>
        <v>0</v>
      </c>
      <c r="BG116" s="19">
        <f t="shared" si="1707"/>
        <v>0</v>
      </c>
      <c r="BH116" s="19">
        <f t="shared" si="1707"/>
        <v>0</v>
      </c>
      <c r="BI116" s="19">
        <f t="shared" si="1707"/>
        <v>0</v>
      </c>
      <c r="BJ116" s="19">
        <f t="shared" si="1707"/>
        <v>0</v>
      </c>
      <c r="BK116" s="19">
        <f t="shared" si="1707"/>
        <v>0</v>
      </c>
      <c r="BL116" s="19">
        <f t="shared" si="1707"/>
        <v>0</v>
      </c>
      <c r="BM116" s="19">
        <f t="shared" si="1707"/>
        <v>0</v>
      </c>
      <c r="BN116" s="19">
        <f t="shared" si="1707"/>
        <v>0</v>
      </c>
      <c r="BO116" s="19">
        <f t="shared" si="1707"/>
        <v>0</v>
      </c>
      <c r="BP116" s="19">
        <f t="shared" si="1707"/>
        <v>0</v>
      </c>
      <c r="BQ116" s="19">
        <f t="shared" si="1707"/>
        <v>0</v>
      </c>
      <c r="BR116" s="19">
        <f t="shared" si="1707"/>
        <v>0</v>
      </c>
      <c r="BS116" s="19">
        <f t="shared" si="1707"/>
        <v>0</v>
      </c>
      <c r="BT116" s="19">
        <f t="shared" si="1707"/>
        <v>0</v>
      </c>
      <c r="BU116" s="19">
        <f t="shared" si="1707"/>
        <v>0</v>
      </c>
      <c r="BV116" s="19">
        <f t="shared" si="1707"/>
        <v>0</v>
      </c>
      <c r="BW116" s="19">
        <f t="shared" si="1707"/>
        <v>0</v>
      </c>
      <c r="BX116" s="19">
        <f t="shared" ref="BX116:CG116" si="1708">IF(BX114&gt;0.5,IF($B114=BX$10-1,$C114/$D114,BW116),0)</f>
        <v>0</v>
      </c>
      <c r="BY116" s="19">
        <f t="shared" si="1708"/>
        <v>0</v>
      </c>
      <c r="BZ116" s="19">
        <f t="shared" si="1708"/>
        <v>0</v>
      </c>
      <c r="CA116" s="19">
        <f t="shared" si="1708"/>
        <v>0</v>
      </c>
      <c r="CB116" s="19">
        <f t="shared" si="1708"/>
        <v>0</v>
      </c>
      <c r="CC116" s="19">
        <f t="shared" si="1708"/>
        <v>0</v>
      </c>
      <c r="CD116" s="19">
        <f t="shared" si="1708"/>
        <v>0</v>
      </c>
      <c r="CE116" s="19">
        <f t="shared" si="1708"/>
        <v>0</v>
      </c>
      <c r="CF116" s="19">
        <f t="shared" si="1708"/>
        <v>0</v>
      </c>
      <c r="CG116" s="19">
        <f t="shared" si="1708"/>
        <v>0</v>
      </c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</row>
    <row r="117" spans="1:115" ht="15" x14ac:dyDescent="0.2">
      <c r="A117" s="17" t="s">
        <v>144</v>
      </c>
      <c r="B117" s="104">
        <f>B114+1</f>
        <v>2040</v>
      </c>
      <c r="C117" s="82">
        <f>HLOOKUP(B117,$J$10:$CG$23,14)</f>
        <v>148.69232473522413</v>
      </c>
      <c r="D117" s="52">
        <f>$D$52</f>
        <v>15</v>
      </c>
      <c r="E117" s="48"/>
      <c r="F117" s="48"/>
      <c r="G117" s="48"/>
      <c r="H117" s="48"/>
      <c r="I117" s="48"/>
      <c r="J117" s="42">
        <f>IF($B117=J$10,$C117,I118)</f>
        <v>0</v>
      </c>
      <c r="K117" s="19">
        <f>IF($B117=K$10-1,$C117,J118)</f>
        <v>0</v>
      </c>
      <c r="L117" s="19">
        <f t="shared" ref="L117:BW117" si="1709">IF($B117=L$10-1,$C117,K118)</f>
        <v>0</v>
      </c>
      <c r="M117" s="19">
        <f t="shared" si="1709"/>
        <v>0</v>
      </c>
      <c r="N117" s="19">
        <f t="shared" si="1709"/>
        <v>0</v>
      </c>
      <c r="O117" s="19">
        <f t="shared" si="1709"/>
        <v>0</v>
      </c>
      <c r="P117" s="19">
        <f t="shared" si="1709"/>
        <v>0</v>
      </c>
      <c r="Q117" s="19">
        <f t="shared" si="1709"/>
        <v>0</v>
      </c>
      <c r="R117" s="19">
        <f t="shared" si="1709"/>
        <v>0</v>
      </c>
      <c r="S117" s="19">
        <f t="shared" si="1709"/>
        <v>0</v>
      </c>
      <c r="T117" s="19">
        <f t="shared" si="1709"/>
        <v>0</v>
      </c>
      <c r="U117" s="19">
        <f t="shared" si="1709"/>
        <v>0</v>
      </c>
      <c r="V117" s="19">
        <f t="shared" si="1709"/>
        <v>0</v>
      </c>
      <c r="W117" s="19">
        <f t="shared" si="1709"/>
        <v>0</v>
      </c>
      <c r="X117" s="19">
        <f t="shared" si="1709"/>
        <v>0</v>
      </c>
      <c r="Y117" s="19">
        <f t="shared" si="1709"/>
        <v>0</v>
      </c>
      <c r="Z117" s="19">
        <f t="shared" si="1709"/>
        <v>0</v>
      </c>
      <c r="AA117" s="19">
        <f t="shared" si="1709"/>
        <v>0</v>
      </c>
      <c r="AB117" s="19">
        <f t="shared" si="1709"/>
        <v>0</v>
      </c>
      <c r="AC117" s="19">
        <f t="shared" si="1709"/>
        <v>0</v>
      </c>
      <c r="AD117" s="19">
        <f t="shared" si="1709"/>
        <v>0</v>
      </c>
      <c r="AE117" s="19">
        <f t="shared" si="1709"/>
        <v>0</v>
      </c>
      <c r="AF117" s="19">
        <f t="shared" si="1709"/>
        <v>148.69232473522413</v>
      </c>
      <c r="AG117" s="19">
        <f t="shared" si="1709"/>
        <v>138.77950308620919</v>
      </c>
      <c r="AH117" s="19">
        <f t="shared" si="1709"/>
        <v>128.86668143719425</v>
      </c>
      <c r="AI117" s="19">
        <f t="shared" si="1709"/>
        <v>118.9538597881793</v>
      </c>
      <c r="AJ117" s="19">
        <f t="shared" si="1709"/>
        <v>109.04103813916436</v>
      </c>
      <c r="AK117" s="19">
        <f t="shared" si="1709"/>
        <v>99.128216490149413</v>
      </c>
      <c r="AL117" s="19">
        <f t="shared" si="1709"/>
        <v>89.215394841134469</v>
      </c>
      <c r="AM117" s="19">
        <f t="shared" si="1709"/>
        <v>79.302573192119524</v>
      </c>
      <c r="AN117" s="19">
        <f t="shared" si="1709"/>
        <v>69.38975154310458</v>
      </c>
      <c r="AO117" s="19">
        <f t="shared" si="1709"/>
        <v>59.476929894089636</v>
      </c>
      <c r="AP117" s="19">
        <f t="shared" si="1709"/>
        <v>49.564108245074692</v>
      </c>
      <c r="AQ117" s="19">
        <f t="shared" si="1709"/>
        <v>39.651286596059748</v>
      </c>
      <c r="AR117" s="19">
        <f t="shared" si="1709"/>
        <v>29.738464947044804</v>
      </c>
      <c r="AS117" s="19">
        <f t="shared" si="1709"/>
        <v>19.82564329802986</v>
      </c>
      <c r="AT117" s="19">
        <f t="shared" si="1709"/>
        <v>9.9128216490149175</v>
      </c>
      <c r="AU117" s="19">
        <f t="shared" si="1709"/>
        <v>0</v>
      </c>
      <c r="AV117" s="19">
        <f t="shared" si="1709"/>
        <v>0</v>
      </c>
      <c r="AW117" s="19">
        <f t="shared" si="1709"/>
        <v>0</v>
      </c>
      <c r="AX117" s="19">
        <f t="shared" si="1709"/>
        <v>0</v>
      </c>
      <c r="AY117" s="19">
        <f t="shared" si="1709"/>
        <v>0</v>
      </c>
      <c r="AZ117" s="19">
        <f t="shared" si="1709"/>
        <v>0</v>
      </c>
      <c r="BA117" s="19">
        <f t="shared" si="1709"/>
        <v>0</v>
      </c>
      <c r="BB117" s="19">
        <f t="shared" si="1709"/>
        <v>0</v>
      </c>
      <c r="BC117" s="19">
        <f t="shared" si="1709"/>
        <v>0</v>
      </c>
      <c r="BD117" s="19">
        <f t="shared" si="1709"/>
        <v>0</v>
      </c>
      <c r="BE117" s="19">
        <f t="shared" si="1709"/>
        <v>0</v>
      </c>
      <c r="BF117" s="19">
        <f t="shared" si="1709"/>
        <v>0</v>
      </c>
      <c r="BG117" s="19">
        <f t="shared" si="1709"/>
        <v>0</v>
      </c>
      <c r="BH117" s="19">
        <f t="shared" si="1709"/>
        <v>0</v>
      </c>
      <c r="BI117" s="19">
        <f t="shared" si="1709"/>
        <v>0</v>
      </c>
      <c r="BJ117" s="19">
        <f t="shared" si="1709"/>
        <v>0</v>
      </c>
      <c r="BK117" s="19">
        <f t="shared" si="1709"/>
        <v>0</v>
      </c>
      <c r="BL117" s="19">
        <f t="shared" si="1709"/>
        <v>0</v>
      </c>
      <c r="BM117" s="19">
        <f t="shared" si="1709"/>
        <v>0</v>
      </c>
      <c r="BN117" s="19">
        <f t="shared" si="1709"/>
        <v>0</v>
      </c>
      <c r="BO117" s="19">
        <f t="shared" si="1709"/>
        <v>0</v>
      </c>
      <c r="BP117" s="19">
        <f t="shared" si="1709"/>
        <v>0</v>
      </c>
      <c r="BQ117" s="19">
        <f t="shared" si="1709"/>
        <v>0</v>
      </c>
      <c r="BR117" s="19">
        <f t="shared" si="1709"/>
        <v>0</v>
      </c>
      <c r="BS117" s="19">
        <f t="shared" si="1709"/>
        <v>0</v>
      </c>
      <c r="BT117" s="19">
        <f t="shared" si="1709"/>
        <v>0</v>
      </c>
      <c r="BU117" s="19">
        <f t="shared" si="1709"/>
        <v>0</v>
      </c>
      <c r="BV117" s="19">
        <f t="shared" si="1709"/>
        <v>0</v>
      </c>
      <c r="BW117" s="19">
        <f t="shared" si="1709"/>
        <v>0</v>
      </c>
      <c r="BX117" s="19">
        <f t="shared" ref="BX117:CG117" si="1710">IF($B117=BX$10-1,$C117,BW118)</f>
        <v>0</v>
      </c>
      <c r="BY117" s="19">
        <f t="shared" si="1710"/>
        <v>0</v>
      </c>
      <c r="BZ117" s="19">
        <f t="shared" si="1710"/>
        <v>0</v>
      </c>
      <c r="CA117" s="19">
        <f t="shared" si="1710"/>
        <v>0</v>
      </c>
      <c r="CB117" s="19">
        <f t="shared" si="1710"/>
        <v>0</v>
      </c>
      <c r="CC117" s="19">
        <f t="shared" si="1710"/>
        <v>0</v>
      </c>
      <c r="CD117" s="19">
        <f t="shared" si="1710"/>
        <v>0</v>
      </c>
      <c r="CE117" s="19">
        <f t="shared" si="1710"/>
        <v>0</v>
      </c>
      <c r="CF117" s="19">
        <f t="shared" si="1710"/>
        <v>0</v>
      </c>
      <c r="CG117" s="19">
        <f t="shared" si="1710"/>
        <v>0</v>
      </c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</row>
    <row r="118" spans="1:115" ht="15" x14ac:dyDescent="0.2">
      <c r="A118" s="17"/>
      <c r="B118" s="48"/>
      <c r="C118" s="48"/>
      <c r="D118" s="48"/>
      <c r="E118" s="48"/>
      <c r="F118" s="48"/>
      <c r="G118" s="48"/>
      <c r="H118" s="48"/>
      <c r="I118" s="48"/>
      <c r="J118" s="42">
        <f t="shared" ref="J118" si="1711">MAX(0,+J117-J119)</f>
        <v>0</v>
      </c>
      <c r="K118" s="19">
        <f t="shared" ref="K118" si="1712">MAX(0,+K117-K119)</f>
        <v>0</v>
      </c>
      <c r="L118" s="19">
        <f t="shared" ref="L118" si="1713">MAX(0,+L117-L119)</f>
        <v>0</v>
      </c>
      <c r="M118" s="19">
        <f t="shared" ref="M118" si="1714">MAX(0,+M117-M119)</f>
        <v>0</v>
      </c>
      <c r="N118" s="19">
        <f t="shared" ref="N118" si="1715">MAX(0,+N117-N119)</f>
        <v>0</v>
      </c>
      <c r="O118" s="19">
        <f t="shared" ref="O118" si="1716">MAX(0,+O117-O119)</f>
        <v>0</v>
      </c>
      <c r="P118" s="19">
        <f t="shared" ref="P118" si="1717">MAX(0,+P117-P119)</f>
        <v>0</v>
      </c>
      <c r="Q118" s="19">
        <f t="shared" ref="Q118" si="1718">MAX(0,+Q117-Q119)</f>
        <v>0</v>
      </c>
      <c r="R118" s="19">
        <f t="shared" ref="R118" si="1719">MAX(0,+R117-R119)</f>
        <v>0</v>
      </c>
      <c r="S118" s="19">
        <f t="shared" ref="S118" si="1720">MAX(0,+S117-S119)</f>
        <v>0</v>
      </c>
      <c r="T118" s="19">
        <f t="shared" ref="T118" si="1721">MAX(0,+T117-T119)</f>
        <v>0</v>
      </c>
      <c r="U118" s="19">
        <f t="shared" ref="U118" si="1722">MAX(0,+U117-U119)</f>
        <v>0</v>
      </c>
      <c r="V118" s="19">
        <f t="shared" ref="V118" si="1723">MAX(0,+V117-V119)</f>
        <v>0</v>
      </c>
      <c r="W118" s="42">
        <f t="shared" ref="W118" si="1724">MAX(0,+W117-W119)</f>
        <v>0</v>
      </c>
      <c r="X118" s="42">
        <f t="shared" ref="X118" si="1725">MAX(0,+X117-X119)</f>
        <v>0</v>
      </c>
      <c r="Y118" s="42">
        <f t="shared" ref="Y118" si="1726">MAX(0,+Y117-Y119)</f>
        <v>0</v>
      </c>
      <c r="Z118" s="42">
        <f t="shared" ref="Z118" si="1727">MAX(0,+Z117-Z119)</f>
        <v>0</v>
      </c>
      <c r="AA118" s="42">
        <f t="shared" ref="AA118" si="1728">MAX(0,+AA117-AA119)</f>
        <v>0</v>
      </c>
      <c r="AB118" s="42">
        <f t="shared" ref="AB118" si="1729">MAX(0,+AB117-AB119)</f>
        <v>0</v>
      </c>
      <c r="AC118" s="42">
        <f t="shared" ref="AC118" si="1730">MAX(0,+AC117-AC119)</f>
        <v>0</v>
      </c>
      <c r="AD118" s="42">
        <f t="shared" ref="AD118" si="1731">MAX(0,+AD117-AD119)</f>
        <v>0</v>
      </c>
      <c r="AE118" s="42">
        <f t="shared" ref="AE118" si="1732">MAX(0,+AE117-AE119)</f>
        <v>0</v>
      </c>
      <c r="AF118" s="42">
        <f t="shared" ref="AF118" si="1733">MAX(0,+AF117-AF119)</f>
        <v>138.77950308620919</v>
      </c>
      <c r="AG118" s="42">
        <f t="shared" ref="AG118" si="1734">MAX(0,+AG117-AG119)</f>
        <v>128.86668143719425</v>
      </c>
      <c r="AH118" s="42">
        <f t="shared" ref="AH118" si="1735">MAX(0,+AH117-AH119)</f>
        <v>118.9538597881793</v>
      </c>
      <c r="AI118" s="42">
        <f t="shared" ref="AI118" si="1736">MAX(0,+AI117-AI119)</f>
        <v>109.04103813916436</v>
      </c>
      <c r="AJ118" s="42">
        <f t="shared" ref="AJ118" si="1737">MAX(0,+AJ117-AJ119)</f>
        <v>99.128216490149413</v>
      </c>
      <c r="AK118" s="42">
        <f t="shared" ref="AK118" si="1738">MAX(0,+AK117-AK119)</f>
        <v>89.215394841134469</v>
      </c>
      <c r="AL118" s="42">
        <f t="shared" ref="AL118" si="1739">MAX(0,+AL117-AL119)</f>
        <v>79.302573192119524</v>
      </c>
      <c r="AM118" s="42">
        <f t="shared" ref="AM118" si="1740">MAX(0,+AM117-AM119)</f>
        <v>69.38975154310458</v>
      </c>
      <c r="AN118" s="42">
        <f t="shared" ref="AN118" si="1741">MAX(0,+AN117-AN119)</f>
        <v>59.476929894089636</v>
      </c>
      <c r="AO118" s="42">
        <f t="shared" ref="AO118" si="1742">MAX(0,+AO117-AO119)</f>
        <v>49.564108245074692</v>
      </c>
      <c r="AP118" s="42">
        <f t="shared" ref="AP118" si="1743">MAX(0,+AP117-AP119)</f>
        <v>39.651286596059748</v>
      </c>
      <c r="AQ118" s="42">
        <f t="shared" ref="AQ118" si="1744">MAX(0,+AQ117-AQ119)</f>
        <v>29.738464947044804</v>
      </c>
      <c r="AR118" s="42">
        <f t="shared" ref="AR118" si="1745">MAX(0,+AR117-AR119)</f>
        <v>19.82564329802986</v>
      </c>
      <c r="AS118" s="42">
        <f t="shared" ref="AS118" si="1746">MAX(0,+AS117-AS119)</f>
        <v>9.9128216490149175</v>
      </c>
      <c r="AT118" s="42">
        <f t="shared" ref="AT118" si="1747">MAX(0,+AT117-AT119)</f>
        <v>0</v>
      </c>
      <c r="AU118" s="42">
        <f t="shared" ref="AU118" si="1748">MAX(0,+AU117-AU119)</f>
        <v>0</v>
      </c>
      <c r="AV118" s="42">
        <f t="shared" ref="AV118" si="1749">MAX(0,+AV117-AV119)</f>
        <v>0</v>
      </c>
      <c r="AW118" s="42">
        <f t="shared" ref="AW118" si="1750">MAX(0,+AW117-AW119)</f>
        <v>0</v>
      </c>
      <c r="AX118" s="42">
        <f t="shared" ref="AX118" si="1751">MAX(0,+AX117-AX119)</f>
        <v>0</v>
      </c>
      <c r="AY118" s="42">
        <f t="shared" ref="AY118" si="1752">MAX(0,+AY117-AY119)</f>
        <v>0</v>
      </c>
      <c r="AZ118" s="42">
        <f t="shared" ref="AZ118" si="1753">MAX(0,+AZ117-AZ119)</f>
        <v>0</v>
      </c>
      <c r="BA118" s="42">
        <f t="shared" ref="BA118" si="1754">MAX(0,+BA117-BA119)</f>
        <v>0</v>
      </c>
      <c r="BB118" s="42">
        <f t="shared" ref="BB118" si="1755">MAX(0,+BB117-BB119)</f>
        <v>0</v>
      </c>
      <c r="BC118" s="42">
        <f t="shared" ref="BC118" si="1756">MAX(0,+BC117-BC119)</f>
        <v>0</v>
      </c>
      <c r="BD118" s="42">
        <f t="shared" ref="BD118" si="1757">MAX(0,+BD117-BD119)</f>
        <v>0</v>
      </c>
      <c r="BE118" s="42">
        <f t="shared" ref="BE118" si="1758">MAX(0,+BE117-BE119)</f>
        <v>0</v>
      </c>
      <c r="BF118" s="42">
        <f t="shared" ref="BF118" si="1759">MAX(0,+BF117-BF119)</f>
        <v>0</v>
      </c>
      <c r="BG118" s="42">
        <f t="shared" ref="BG118" si="1760">MAX(0,+BG117-BG119)</f>
        <v>0</v>
      </c>
      <c r="BH118" s="42">
        <f t="shared" ref="BH118" si="1761">MAX(0,+BH117-BH119)</f>
        <v>0</v>
      </c>
      <c r="BI118" s="42">
        <f t="shared" ref="BI118" si="1762">MAX(0,+BI117-BI119)</f>
        <v>0</v>
      </c>
      <c r="BJ118" s="42">
        <f t="shared" ref="BJ118" si="1763">MAX(0,+BJ117-BJ119)</f>
        <v>0</v>
      </c>
      <c r="BK118" s="42">
        <f t="shared" ref="BK118" si="1764">MAX(0,+BK117-BK119)</f>
        <v>0</v>
      </c>
      <c r="BL118" s="42">
        <f t="shared" ref="BL118" si="1765">MAX(0,+BL117-BL119)</f>
        <v>0</v>
      </c>
      <c r="BM118" s="42">
        <f t="shared" ref="BM118" si="1766">MAX(0,+BM117-BM119)</f>
        <v>0</v>
      </c>
      <c r="BN118" s="42">
        <f t="shared" ref="BN118" si="1767">MAX(0,+BN117-BN119)</f>
        <v>0</v>
      </c>
      <c r="BO118" s="42">
        <f t="shared" ref="BO118" si="1768">MAX(0,+BO117-BO119)</f>
        <v>0</v>
      </c>
      <c r="BP118" s="42">
        <f t="shared" ref="BP118" si="1769">MAX(0,+BP117-BP119)</f>
        <v>0</v>
      </c>
      <c r="BQ118" s="42">
        <f t="shared" ref="BQ118" si="1770">MAX(0,+BQ117-BQ119)</f>
        <v>0</v>
      </c>
      <c r="BR118" s="42">
        <f t="shared" ref="BR118" si="1771">MAX(0,+BR117-BR119)</f>
        <v>0</v>
      </c>
      <c r="BS118" s="42">
        <f t="shared" ref="BS118" si="1772">MAX(0,+BS117-BS119)</f>
        <v>0</v>
      </c>
      <c r="BT118" s="42">
        <f t="shared" ref="BT118" si="1773">MAX(0,+BT117-BT119)</f>
        <v>0</v>
      </c>
      <c r="BU118" s="42">
        <f t="shared" ref="BU118" si="1774">MAX(0,+BU117-BU119)</f>
        <v>0</v>
      </c>
      <c r="BV118" s="42">
        <f t="shared" ref="BV118" si="1775">MAX(0,+BV117-BV119)</f>
        <v>0</v>
      </c>
      <c r="BW118" s="42">
        <f t="shared" ref="BW118" si="1776">MAX(0,+BW117-BW119)</f>
        <v>0</v>
      </c>
      <c r="BX118" s="42">
        <f t="shared" ref="BX118" si="1777">MAX(0,+BX117-BX119)</f>
        <v>0</v>
      </c>
      <c r="BY118" s="42">
        <f t="shared" ref="BY118" si="1778">MAX(0,+BY117-BY119)</f>
        <v>0</v>
      </c>
      <c r="BZ118" s="42">
        <f t="shared" ref="BZ118" si="1779">MAX(0,+BZ117-BZ119)</f>
        <v>0</v>
      </c>
      <c r="CA118" s="42">
        <f t="shared" ref="CA118" si="1780">MAX(0,+CA117-CA119)</f>
        <v>0</v>
      </c>
      <c r="CB118" s="42">
        <f t="shared" ref="CB118" si="1781">MAX(0,+CB117-CB119)</f>
        <v>0</v>
      </c>
      <c r="CC118" s="42">
        <f t="shared" ref="CC118" si="1782">MAX(0,+CC117-CC119)</f>
        <v>0</v>
      </c>
      <c r="CD118" s="42">
        <f t="shared" ref="CD118" si="1783">MAX(0,+CD117-CD119)</f>
        <v>0</v>
      </c>
      <c r="CE118" s="42">
        <f t="shared" ref="CE118" si="1784">MAX(0,+CE117-CE119)</f>
        <v>0</v>
      </c>
      <c r="CF118" s="42">
        <f t="shared" ref="CF118" si="1785">MAX(0,+CF117-CF119)</f>
        <v>0</v>
      </c>
      <c r="CG118" s="42">
        <f t="shared" ref="CG118" si="1786">MAX(0,+CG117-CG119)</f>
        <v>0</v>
      </c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</row>
    <row r="119" spans="1:115" ht="15" x14ac:dyDescent="0.2">
      <c r="A119" s="17"/>
      <c r="B119" s="48"/>
      <c r="C119" s="48"/>
      <c r="D119" s="48"/>
      <c r="E119" s="48"/>
      <c r="F119" s="48"/>
      <c r="G119" s="48"/>
      <c r="H119" s="48"/>
      <c r="I119" s="48"/>
      <c r="J119" s="42">
        <f>IF(J117&gt;0.5,IF($B117=J$10,$C117/$D117,I119),0)</f>
        <v>0</v>
      </c>
      <c r="K119" s="19">
        <f>IF(K117&gt;0.5,IF($B117=K$10-1,$C117/$D117,J119),0)</f>
        <v>0</v>
      </c>
      <c r="L119" s="19">
        <f t="shared" ref="L119:BW119" si="1787">IF(L117&gt;0.5,IF($B117=L$10-1,$C117/$D117,K119),0)</f>
        <v>0</v>
      </c>
      <c r="M119" s="19">
        <f t="shared" si="1787"/>
        <v>0</v>
      </c>
      <c r="N119" s="19">
        <f t="shared" si="1787"/>
        <v>0</v>
      </c>
      <c r="O119" s="19">
        <f t="shared" si="1787"/>
        <v>0</v>
      </c>
      <c r="P119" s="19">
        <f t="shared" si="1787"/>
        <v>0</v>
      </c>
      <c r="Q119" s="19">
        <f t="shared" si="1787"/>
        <v>0</v>
      </c>
      <c r="R119" s="19">
        <f t="shared" si="1787"/>
        <v>0</v>
      </c>
      <c r="S119" s="19">
        <f t="shared" si="1787"/>
        <v>0</v>
      </c>
      <c r="T119" s="19">
        <f t="shared" si="1787"/>
        <v>0</v>
      </c>
      <c r="U119" s="19">
        <f t="shared" si="1787"/>
        <v>0</v>
      </c>
      <c r="V119" s="19">
        <f t="shared" si="1787"/>
        <v>0</v>
      </c>
      <c r="W119" s="19">
        <f t="shared" si="1787"/>
        <v>0</v>
      </c>
      <c r="X119" s="19">
        <f t="shared" si="1787"/>
        <v>0</v>
      </c>
      <c r="Y119" s="19">
        <f t="shared" si="1787"/>
        <v>0</v>
      </c>
      <c r="Z119" s="19">
        <f t="shared" si="1787"/>
        <v>0</v>
      </c>
      <c r="AA119" s="19">
        <f t="shared" si="1787"/>
        <v>0</v>
      </c>
      <c r="AB119" s="19">
        <f t="shared" si="1787"/>
        <v>0</v>
      </c>
      <c r="AC119" s="19">
        <f t="shared" si="1787"/>
        <v>0</v>
      </c>
      <c r="AD119" s="19">
        <f t="shared" si="1787"/>
        <v>0</v>
      </c>
      <c r="AE119" s="19">
        <f t="shared" si="1787"/>
        <v>0</v>
      </c>
      <c r="AF119" s="19">
        <f t="shared" si="1787"/>
        <v>9.9128216490149423</v>
      </c>
      <c r="AG119" s="19">
        <f t="shared" si="1787"/>
        <v>9.9128216490149423</v>
      </c>
      <c r="AH119" s="19">
        <f t="shared" si="1787"/>
        <v>9.9128216490149423</v>
      </c>
      <c r="AI119" s="19">
        <f t="shared" si="1787"/>
        <v>9.9128216490149423</v>
      </c>
      <c r="AJ119" s="19">
        <f t="shared" si="1787"/>
        <v>9.9128216490149423</v>
      </c>
      <c r="AK119" s="19">
        <f t="shared" si="1787"/>
        <v>9.9128216490149423</v>
      </c>
      <c r="AL119" s="19">
        <f t="shared" si="1787"/>
        <v>9.9128216490149423</v>
      </c>
      <c r="AM119" s="19">
        <f t="shared" si="1787"/>
        <v>9.9128216490149423</v>
      </c>
      <c r="AN119" s="19">
        <f t="shared" si="1787"/>
        <v>9.9128216490149423</v>
      </c>
      <c r="AO119" s="19">
        <f t="shared" si="1787"/>
        <v>9.9128216490149423</v>
      </c>
      <c r="AP119" s="19">
        <f t="shared" si="1787"/>
        <v>9.9128216490149423</v>
      </c>
      <c r="AQ119" s="19">
        <f t="shared" si="1787"/>
        <v>9.9128216490149423</v>
      </c>
      <c r="AR119" s="19">
        <f t="shared" si="1787"/>
        <v>9.9128216490149423</v>
      </c>
      <c r="AS119" s="19">
        <f t="shared" si="1787"/>
        <v>9.9128216490149423</v>
      </c>
      <c r="AT119" s="19">
        <f t="shared" si="1787"/>
        <v>9.9128216490149423</v>
      </c>
      <c r="AU119" s="19">
        <f t="shared" si="1787"/>
        <v>0</v>
      </c>
      <c r="AV119" s="19">
        <f t="shared" si="1787"/>
        <v>0</v>
      </c>
      <c r="AW119" s="19">
        <f t="shared" si="1787"/>
        <v>0</v>
      </c>
      <c r="AX119" s="19">
        <f t="shared" si="1787"/>
        <v>0</v>
      </c>
      <c r="AY119" s="19">
        <f t="shared" si="1787"/>
        <v>0</v>
      </c>
      <c r="AZ119" s="19">
        <f t="shared" si="1787"/>
        <v>0</v>
      </c>
      <c r="BA119" s="19">
        <f t="shared" si="1787"/>
        <v>0</v>
      </c>
      <c r="BB119" s="19">
        <f t="shared" si="1787"/>
        <v>0</v>
      </c>
      <c r="BC119" s="19">
        <f t="shared" si="1787"/>
        <v>0</v>
      </c>
      <c r="BD119" s="19">
        <f t="shared" si="1787"/>
        <v>0</v>
      </c>
      <c r="BE119" s="19">
        <f t="shared" si="1787"/>
        <v>0</v>
      </c>
      <c r="BF119" s="19">
        <f t="shared" si="1787"/>
        <v>0</v>
      </c>
      <c r="BG119" s="19">
        <f t="shared" si="1787"/>
        <v>0</v>
      </c>
      <c r="BH119" s="19">
        <f t="shared" si="1787"/>
        <v>0</v>
      </c>
      <c r="BI119" s="19">
        <f t="shared" si="1787"/>
        <v>0</v>
      </c>
      <c r="BJ119" s="19">
        <f t="shared" si="1787"/>
        <v>0</v>
      </c>
      <c r="BK119" s="19">
        <f t="shared" si="1787"/>
        <v>0</v>
      </c>
      <c r="BL119" s="19">
        <f t="shared" si="1787"/>
        <v>0</v>
      </c>
      <c r="BM119" s="19">
        <f t="shared" si="1787"/>
        <v>0</v>
      </c>
      <c r="BN119" s="19">
        <f t="shared" si="1787"/>
        <v>0</v>
      </c>
      <c r="BO119" s="19">
        <f t="shared" si="1787"/>
        <v>0</v>
      </c>
      <c r="BP119" s="19">
        <f t="shared" si="1787"/>
        <v>0</v>
      </c>
      <c r="BQ119" s="19">
        <f t="shared" si="1787"/>
        <v>0</v>
      </c>
      <c r="BR119" s="19">
        <f t="shared" si="1787"/>
        <v>0</v>
      </c>
      <c r="BS119" s="19">
        <f t="shared" si="1787"/>
        <v>0</v>
      </c>
      <c r="BT119" s="19">
        <f t="shared" si="1787"/>
        <v>0</v>
      </c>
      <c r="BU119" s="19">
        <f t="shared" si="1787"/>
        <v>0</v>
      </c>
      <c r="BV119" s="19">
        <f t="shared" si="1787"/>
        <v>0</v>
      </c>
      <c r="BW119" s="19">
        <f t="shared" si="1787"/>
        <v>0</v>
      </c>
      <c r="BX119" s="19">
        <f t="shared" ref="BX119:CG119" si="1788">IF(BX117&gt;0.5,IF($B117=BX$10-1,$C117/$D117,BW119),0)</f>
        <v>0</v>
      </c>
      <c r="BY119" s="19">
        <f t="shared" si="1788"/>
        <v>0</v>
      </c>
      <c r="BZ119" s="19">
        <f t="shared" si="1788"/>
        <v>0</v>
      </c>
      <c r="CA119" s="19">
        <f t="shared" si="1788"/>
        <v>0</v>
      </c>
      <c r="CB119" s="19">
        <f t="shared" si="1788"/>
        <v>0</v>
      </c>
      <c r="CC119" s="19">
        <f t="shared" si="1788"/>
        <v>0</v>
      </c>
      <c r="CD119" s="19">
        <f t="shared" si="1788"/>
        <v>0</v>
      </c>
      <c r="CE119" s="19">
        <f t="shared" si="1788"/>
        <v>0</v>
      </c>
      <c r="CF119" s="19">
        <f t="shared" si="1788"/>
        <v>0</v>
      </c>
      <c r="CG119" s="19">
        <f t="shared" si="1788"/>
        <v>0</v>
      </c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</row>
    <row r="120" spans="1:115" ht="15" x14ac:dyDescent="0.2">
      <c r="A120" s="17" t="s">
        <v>145</v>
      </c>
      <c r="B120" s="104">
        <f>B117+1</f>
        <v>2041</v>
      </c>
      <c r="C120" s="82">
        <f>HLOOKUP(B120,$J$10:$CG$23,14)</f>
        <v>153.24307049411996</v>
      </c>
      <c r="D120" s="52">
        <f>$D$52</f>
        <v>15</v>
      </c>
      <c r="E120" s="48"/>
      <c r="F120" s="48"/>
      <c r="G120" s="48"/>
      <c r="H120" s="48"/>
      <c r="I120" s="48"/>
      <c r="J120" s="42">
        <f>IF($B120=J$10,$C120,I121)</f>
        <v>0</v>
      </c>
      <c r="K120" s="19">
        <f>IF($B120=K$10-1,$C120,J121)</f>
        <v>0</v>
      </c>
      <c r="L120" s="19">
        <f t="shared" ref="L120:BW120" si="1789">IF($B120=L$10-1,$C120,K121)</f>
        <v>0</v>
      </c>
      <c r="M120" s="19">
        <f t="shared" si="1789"/>
        <v>0</v>
      </c>
      <c r="N120" s="19">
        <f t="shared" si="1789"/>
        <v>0</v>
      </c>
      <c r="O120" s="19">
        <f t="shared" si="1789"/>
        <v>0</v>
      </c>
      <c r="P120" s="19">
        <f t="shared" si="1789"/>
        <v>0</v>
      </c>
      <c r="Q120" s="19">
        <f t="shared" si="1789"/>
        <v>0</v>
      </c>
      <c r="R120" s="19">
        <f t="shared" si="1789"/>
        <v>0</v>
      </c>
      <c r="S120" s="19">
        <f t="shared" si="1789"/>
        <v>0</v>
      </c>
      <c r="T120" s="19">
        <f t="shared" si="1789"/>
        <v>0</v>
      </c>
      <c r="U120" s="19">
        <f t="shared" si="1789"/>
        <v>0</v>
      </c>
      <c r="V120" s="19">
        <f t="shared" si="1789"/>
        <v>0</v>
      </c>
      <c r="W120" s="19">
        <f t="shared" si="1789"/>
        <v>0</v>
      </c>
      <c r="X120" s="19">
        <f t="shared" si="1789"/>
        <v>0</v>
      </c>
      <c r="Y120" s="19">
        <f t="shared" si="1789"/>
        <v>0</v>
      </c>
      <c r="Z120" s="19">
        <f t="shared" si="1789"/>
        <v>0</v>
      </c>
      <c r="AA120" s="19">
        <f t="shared" si="1789"/>
        <v>0</v>
      </c>
      <c r="AB120" s="19">
        <f t="shared" si="1789"/>
        <v>0</v>
      </c>
      <c r="AC120" s="19">
        <f t="shared" si="1789"/>
        <v>0</v>
      </c>
      <c r="AD120" s="19">
        <f t="shared" si="1789"/>
        <v>0</v>
      </c>
      <c r="AE120" s="19">
        <f t="shared" si="1789"/>
        <v>0</v>
      </c>
      <c r="AF120" s="19">
        <f t="shared" si="1789"/>
        <v>0</v>
      </c>
      <c r="AG120" s="19">
        <f t="shared" si="1789"/>
        <v>153.24307049411996</v>
      </c>
      <c r="AH120" s="19">
        <f t="shared" si="1789"/>
        <v>143.02686579451196</v>
      </c>
      <c r="AI120" s="19">
        <f t="shared" si="1789"/>
        <v>132.81066109490396</v>
      </c>
      <c r="AJ120" s="19">
        <f t="shared" si="1789"/>
        <v>122.59445639529596</v>
      </c>
      <c r="AK120" s="19">
        <f t="shared" si="1789"/>
        <v>112.37825169568796</v>
      </c>
      <c r="AL120" s="19">
        <f t="shared" si="1789"/>
        <v>102.16204699607997</v>
      </c>
      <c r="AM120" s="19">
        <f t="shared" si="1789"/>
        <v>91.945842296471966</v>
      </c>
      <c r="AN120" s="19">
        <f t="shared" si="1789"/>
        <v>81.729637596863967</v>
      </c>
      <c r="AO120" s="19">
        <f t="shared" si="1789"/>
        <v>71.513432897255967</v>
      </c>
      <c r="AP120" s="19">
        <f t="shared" si="1789"/>
        <v>61.297228197647968</v>
      </c>
      <c r="AQ120" s="19">
        <f t="shared" si="1789"/>
        <v>51.081023498039968</v>
      </c>
      <c r="AR120" s="19">
        <f t="shared" si="1789"/>
        <v>40.864818798431969</v>
      </c>
      <c r="AS120" s="19">
        <f t="shared" si="1789"/>
        <v>30.64861409882397</v>
      </c>
      <c r="AT120" s="19">
        <f t="shared" si="1789"/>
        <v>20.43240939921597</v>
      </c>
      <c r="AU120" s="19">
        <f t="shared" si="1789"/>
        <v>10.216204699607973</v>
      </c>
      <c r="AV120" s="19">
        <f t="shared" si="1789"/>
        <v>0</v>
      </c>
      <c r="AW120" s="19">
        <f t="shared" si="1789"/>
        <v>0</v>
      </c>
      <c r="AX120" s="19">
        <f t="shared" si="1789"/>
        <v>0</v>
      </c>
      <c r="AY120" s="19">
        <f t="shared" si="1789"/>
        <v>0</v>
      </c>
      <c r="AZ120" s="19">
        <f t="shared" si="1789"/>
        <v>0</v>
      </c>
      <c r="BA120" s="19">
        <f t="shared" si="1789"/>
        <v>0</v>
      </c>
      <c r="BB120" s="19">
        <f t="shared" si="1789"/>
        <v>0</v>
      </c>
      <c r="BC120" s="19">
        <f t="shared" si="1789"/>
        <v>0</v>
      </c>
      <c r="BD120" s="19">
        <f t="shared" si="1789"/>
        <v>0</v>
      </c>
      <c r="BE120" s="19">
        <f t="shared" si="1789"/>
        <v>0</v>
      </c>
      <c r="BF120" s="19">
        <f t="shared" si="1789"/>
        <v>0</v>
      </c>
      <c r="BG120" s="19">
        <f t="shared" si="1789"/>
        <v>0</v>
      </c>
      <c r="BH120" s="19">
        <f t="shared" si="1789"/>
        <v>0</v>
      </c>
      <c r="BI120" s="19">
        <f t="shared" si="1789"/>
        <v>0</v>
      </c>
      <c r="BJ120" s="19">
        <f t="shared" si="1789"/>
        <v>0</v>
      </c>
      <c r="BK120" s="19">
        <f t="shared" si="1789"/>
        <v>0</v>
      </c>
      <c r="BL120" s="19">
        <f t="shared" si="1789"/>
        <v>0</v>
      </c>
      <c r="BM120" s="19">
        <f t="shared" si="1789"/>
        <v>0</v>
      </c>
      <c r="BN120" s="19">
        <f t="shared" si="1789"/>
        <v>0</v>
      </c>
      <c r="BO120" s="19">
        <f t="shared" si="1789"/>
        <v>0</v>
      </c>
      <c r="BP120" s="19">
        <f t="shared" si="1789"/>
        <v>0</v>
      </c>
      <c r="BQ120" s="19">
        <f t="shared" si="1789"/>
        <v>0</v>
      </c>
      <c r="BR120" s="19">
        <f t="shared" si="1789"/>
        <v>0</v>
      </c>
      <c r="BS120" s="19">
        <f t="shared" si="1789"/>
        <v>0</v>
      </c>
      <c r="BT120" s="19">
        <f t="shared" si="1789"/>
        <v>0</v>
      </c>
      <c r="BU120" s="19">
        <f t="shared" si="1789"/>
        <v>0</v>
      </c>
      <c r="BV120" s="19">
        <f t="shared" si="1789"/>
        <v>0</v>
      </c>
      <c r="BW120" s="19">
        <f t="shared" si="1789"/>
        <v>0</v>
      </c>
      <c r="BX120" s="19">
        <f t="shared" ref="BX120:CG120" si="1790">IF($B120=BX$10-1,$C120,BW121)</f>
        <v>0</v>
      </c>
      <c r="BY120" s="19">
        <f t="shared" si="1790"/>
        <v>0</v>
      </c>
      <c r="BZ120" s="19">
        <f t="shared" si="1790"/>
        <v>0</v>
      </c>
      <c r="CA120" s="19">
        <f t="shared" si="1790"/>
        <v>0</v>
      </c>
      <c r="CB120" s="19">
        <f t="shared" si="1790"/>
        <v>0</v>
      </c>
      <c r="CC120" s="19">
        <f t="shared" si="1790"/>
        <v>0</v>
      </c>
      <c r="CD120" s="19">
        <f t="shared" si="1790"/>
        <v>0</v>
      </c>
      <c r="CE120" s="19">
        <f t="shared" si="1790"/>
        <v>0</v>
      </c>
      <c r="CF120" s="19">
        <f t="shared" si="1790"/>
        <v>0</v>
      </c>
      <c r="CG120" s="19">
        <f t="shared" si="1790"/>
        <v>0</v>
      </c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</row>
    <row r="121" spans="1:115" ht="15" x14ac:dyDescent="0.2">
      <c r="B121" s="48"/>
      <c r="C121" s="48"/>
      <c r="D121" s="48"/>
      <c r="E121" s="48"/>
      <c r="F121" s="48"/>
      <c r="G121" s="48"/>
      <c r="H121" s="48"/>
      <c r="I121" s="48"/>
      <c r="J121" s="42">
        <f t="shared" ref="J121" si="1791">MAX(0,+J120-J122)</f>
        <v>0</v>
      </c>
      <c r="K121" s="19">
        <f t="shared" ref="K121" si="1792">MAX(0,+K120-K122)</f>
        <v>0</v>
      </c>
      <c r="L121" s="19">
        <f t="shared" ref="L121" si="1793">MAX(0,+L120-L122)</f>
        <v>0</v>
      </c>
      <c r="M121" s="19">
        <f t="shared" ref="M121" si="1794">MAX(0,+M120-M122)</f>
        <v>0</v>
      </c>
      <c r="N121" s="19">
        <f t="shared" ref="N121" si="1795">MAX(0,+N120-N122)</f>
        <v>0</v>
      </c>
      <c r="O121" s="19">
        <f t="shared" ref="O121" si="1796">MAX(0,+O120-O122)</f>
        <v>0</v>
      </c>
      <c r="P121" s="19">
        <f t="shared" ref="P121" si="1797">MAX(0,+P120-P122)</f>
        <v>0</v>
      </c>
      <c r="Q121" s="19">
        <f t="shared" ref="Q121" si="1798">MAX(0,+Q120-Q122)</f>
        <v>0</v>
      </c>
      <c r="R121" s="19">
        <f t="shared" ref="R121" si="1799">MAX(0,+R120-R122)</f>
        <v>0</v>
      </c>
      <c r="S121" s="19">
        <f t="shared" ref="S121" si="1800">MAX(0,+S120-S122)</f>
        <v>0</v>
      </c>
      <c r="T121" s="19">
        <f t="shared" ref="T121" si="1801">MAX(0,+T120-T122)</f>
        <v>0</v>
      </c>
      <c r="U121" s="19">
        <f t="shared" ref="U121" si="1802">MAX(0,+U120-U122)</f>
        <v>0</v>
      </c>
      <c r="V121" s="19">
        <f t="shared" ref="V121" si="1803">MAX(0,+V120-V122)</f>
        <v>0</v>
      </c>
      <c r="W121" s="42">
        <f t="shared" ref="W121" si="1804">MAX(0,+W120-W122)</f>
        <v>0</v>
      </c>
      <c r="X121" s="42">
        <f t="shared" ref="X121" si="1805">MAX(0,+X120-X122)</f>
        <v>0</v>
      </c>
      <c r="Y121" s="42">
        <f t="shared" ref="Y121" si="1806">MAX(0,+Y120-Y122)</f>
        <v>0</v>
      </c>
      <c r="Z121" s="42">
        <f t="shared" ref="Z121" si="1807">MAX(0,+Z120-Z122)</f>
        <v>0</v>
      </c>
      <c r="AA121" s="42">
        <f t="shared" ref="AA121" si="1808">MAX(0,+AA120-AA122)</f>
        <v>0</v>
      </c>
      <c r="AB121" s="42">
        <f t="shared" ref="AB121" si="1809">MAX(0,+AB120-AB122)</f>
        <v>0</v>
      </c>
      <c r="AC121" s="42">
        <f t="shared" ref="AC121" si="1810">MAX(0,+AC120-AC122)</f>
        <v>0</v>
      </c>
      <c r="AD121" s="42">
        <f t="shared" ref="AD121" si="1811">MAX(0,+AD120-AD122)</f>
        <v>0</v>
      </c>
      <c r="AE121" s="42">
        <f t="shared" ref="AE121" si="1812">MAX(0,+AE120-AE122)</f>
        <v>0</v>
      </c>
      <c r="AF121" s="42">
        <f t="shared" ref="AF121" si="1813">MAX(0,+AF120-AF122)</f>
        <v>0</v>
      </c>
      <c r="AG121" s="42">
        <f t="shared" ref="AG121" si="1814">MAX(0,+AG120-AG122)</f>
        <v>143.02686579451196</v>
      </c>
      <c r="AH121" s="42">
        <f t="shared" ref="AH121" si="1815">MAX(0,+AH120-AH122)</f>
        <v>132.81066109490396</v>
      </c>
      <c r="AI121" s="42">
        <f t="shared" ref="AI121" si="1816">MAX(0,+AI120-AI122)</f>
        <v>122.59445639529596</v>
      </c>
      <c r="AJ121" s="42">
        <f t="shared" ref="AJ121" si="1817">MAX(0,+AJ120-AJ122)</f>
        <v>112.37825169568796</v>
      </c>
      <c r="AK121" s="42">
        <f t="shared" ref="AK121" si="1818">MAX(0,+AK120-AK122)</f>
        <v>102.16204699607997</v>
      </c>
      <c r="AL121" s="42">
        <f t="shared" ref="AL121" si="1819">MAX(0,+AL120-AL122)</f>
        <v>91.945842296471966</v>
      </c>
      <c r="AM121" s="42">
        <f t="shared" ref="AM121" si="1820">MAX(0,+AM120-AM122)</f>
        <v>81.729637596863967</v>
      </c>
      <c r="AN121" s="42">
        <f t="shared" ref="AN121" si="1821">MAX(0,+AN120-AN122)</f>
        <v>71.513432897255967</v>
      </c>
      <c r="AO121" s="42">
        <f t="shared" ref="AO121" si="1822">MAX(0,+AO120-AO122)</f>
        <v>61.297228197647968</v>
      </c>
      <c r="AP121" s="42">
        <f t="shared" ref="AP121" si="1823">MAX(0,+AP120-AP122)</f>
        <v>51.081023498039968</v>
      </c>
      <c r="AQ121" s="42">
        <f t="shared" ref="AQ121" si="1824">MAX(0,+AQ120-AQ122)</f>
        <v>40.864818798431969</v>
      </c>
      <c r="AR121" s="42">
        <f t="shared" ref="AR121" si="1825">MAX(0,+AR120-AR122)</f>
        <v>30.64861409882397</v>
      </c>
      <c r="AS121" s="42">
        <f t="shared" ref="AS121" si="1826">MAX(0,+AS120-AS122)</f>
        <v>20.43240939921597</v>
      </c>
      <c r="AT121" s="42">
        <f t="shared" ref="AT121" si="1827">MAX(0,+AT120-AT122)</f>
        <v>10.216204699607973</v>
      </c>
      <c r="AU121" s="42">
        <f t="shared" ref="AU121" si="1828">MAX(0,+AU120-AU122)</f>
        <v>0</v>
      </c>
      <c r="AV121" s="42">
        <f t="shared" ref="AV121" si="1829">MAX(0,+AV120-AV122)</f>
        <v>0</v>
      </c>
      <c r="AW121" s="42">
        <f t="shared" ref="AW121" si="1830">MAX(0,+AW120-AW122)</f>
        <v>0</v>
      </c>
      <c r="AX121" s="42">
        <f t="shared" ref="AX121" si="1831">MAX(0,+AX120-AX122)</f>
        <v>0</v>
      </c>
      <c r="AY121" s="42">
        <f t="shared" ref="AY121" si="1832">MAX(0,+AY120-AY122)</f>
        <v>0</v>
      </c>
      <c r="AZ121" s="42">
        <f t="shared" ref="AZ121" si="1833">MAX(0,+AZ120-AZ122)</f>
        <v>0</v>
      </c>
      <c r="BA121" s="42">
        <f t="shared" ref="BA121" si="1834">MAX(0,+BA120-BA122)</f>
        <v>0</v>
      </c>
      <c r="BB121" s="42">
        <f t="shared" ref="BB121" si="1835">MAX(0,+BB120-BB122)</f>
        <v>0</v>
      </c>
      <c r="BC121" s="42">
        <f t="shared" ref="BC121" si="1836">MAX(0,+BC120-BC122)</f>
        <v>0</v>
      </c>
      <c r="BD121" s="42">
        <f t="shared" ref="BD121" si="1837">MAX(0,+BD120-BD122)</f>
        <v>0</v>
      </c>
      <c r="BE121" s="42">
        <f t="shared" ref="BE121" si="1838">MAX(0,+BE120-BE122)</f>
        <v>0</v>
      </c>
      <c r="BF121" s="42">
        <f t="shared" ref="BF121" si="1839">MAX(0,+BF120-BF122)</f>
        <v>0</v>
      </c>
      <c r="BG121" s="42">
        <f t="shared" ref="BG121" si="1840">MAX(0,+BG120-BG122)</f>
        <v>0</v>
      </c>
      <c r="BH121" s="42">
        <f t="shared" ref="BH121" si="1841">MAX(0,+BH120-BH122)</f>
        <v>0</v>
      </c>
      <c r="BI121" s="42">
        <f t="shared" ref="BI121" si="1842">MAX(0,+BI120-BI122)</f>
        <v>0</v>
      </c>
      <c r="BJ121" s="42">
        <f t="shared" ref="BJ121" si="1843">MAX(0,+BJ120-BJ122)</f>
        <v>0</v>
      </c>
      <c r="BK121" s="42">
        <f t="shared" ref="BK121" si="1844">MAX(0,+BK120-BK122)</f>
        <v>0</v>
      </c>
      <c r="BL121" s="42">
        <f t="shared" ref="BL121" si="1845">MAX(0,+BL120-BL122)</f>
        <v>0</v>
      </c>
      <c r="BM121" s="42">
        <f t="shared" ref="BM121" si="1846">MAX(0,+BM120-BM122)</f>
        <v>0</v>
      </c>
      <c r="BN121" s="42">
        <f t="shared" ref="BN121" si="1847">MAX(0,+BN120-BN122)</f>
        <v>0</v>
      </c>
      <c r="BO121" s="42">
        <f t="shared" ref="BO121" si="1848">MAX(0,+BO120-BO122)</f>
        <v>0</v>
      </c>
      <c r="BP121" s="42">
        <f t="shared" ref="BP121" si="1849">MAX(0,+BP120-BP122)</f>
        <v>0</v>
      </c>
      <c r="BQ121" s="42">
        <f t="shared" ref="BQ121" si="1850">MAX(0,+BQ120-BQ122)</f>
        <v>0</v>
      </c>
      <c r="BR121" s="42">
        <f t="shared" ref="BR121" si="1851">MAX(0,+BR120-BR122)</f>
        <v>0</v>
      </c>
      <c r="BS121" s="42">
        <f t="shared" ref="BS121" si="1852">MAX(0,+BS120-BS122)</f>
        <v>0</v>
      </c>
      <c r="BT121" s="42">
        <f t="shared" ref="BT121" si="1853">MAX(0,+BT120-BT122)</f>
        <v>0</v>
      </c>
      <c r="BU121" s="42">
        <f t="shared" ref="BU121" si="1854">MAX(0,+BU120-BU122)</f>
        <v>0</v>
      </c>
      <c r="BV121" s="42">
        <f t="shared" ref="BV121" si="1855">MAX(0,+BV120-BV122)</f>
        <v>0</v>
      </c>
      <c r="BW121" s="42">
        <f t="shared" ref="BW121" si="1856">MAX(0,+BW120-BW122)</f>
        <v>0</v>
      </c>
      <c r="BX121" s="42">
        <f t="shared" ref="BX121" si="1857">MAX(0,+BX120-BX122)</f>
        <v>0</v>
      </c>
      <c r="BY121" s="42">
        <f t="shared" ref="BY121" si="1858">MAX(0,+BY120-BY122)</f>
        <v>0</v>
      </c>
      <c r="BZ121" s="42">
        <f t="shared" ref="BZ121" si="1859">MAX(0,+BZ120-BZ122)</f>
        <v>0</v>
      </c>
      <c r="CA121" s="42">
        <f t="shared" ref="CA121" si="1860">MAX(0,+CA120-CA122)</f>
        <v>0</v>
      </c>
      <c r="CB121" s="42">
        <f t="shared" ref="CB121" si="1861">MAX(0,+CB120-CB122)</f>
        <v>0</v>
      </c>
      <c r="CC121" s="42">
        <f t="shared" ref="CC121" si="1862">MAX(0,+CC120-CC122)</f>
        <v>0</v>
      </c>
      <c r="CD121" s="42">
        <f t="shared" ref="CD121" si="1863">MAX(0,+CD120-CD122)</f>
        <v>0</v>
      </c>
      <c r="CE121" s="42">
        <f t="shared" ref="CE121" si="1864">MAX(0,+CE120-CE122)</f>
        <v>0</v>
      </c>
      <c r="CF121" s="42">
        <f t="shared" ref="CF121" si="1865">MAX(0,+CF120-CF122)</f>
        <v>0</v>
      </c>
      <c r="CG121" s="42">
        <f t="shared" ref="CG121" si="1866">MAX(0,+CG120-CG122)</f>
        <v>0</v>
      </c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</row>
    <row r="122" spans="1:115" ht="15" x14ac:dyDescent="0.2">
      <c r="A122" s="17"/>
      <c r="B122" s="48"/>
      <c r="C122" s="48"/>
      <c r="D122" s="48"/>
      <c r="E122" s="48"/>
      <c r="F122" s="48"/>
      <c r="G122" s="48"/>
      <c r="H122" s="48"/>
      <c r="I122" s="48"/>
      <c r="J122" s="42">
        <f>IF(J120&gt;0.5,IF($B120=J$10,$C120/$D120,I122),0)</f>
        <v>0</v>
      </c>
      <c r="K122" s="19">
        <f>IF(K120&gt;0.5,IF($B120=K$10-1,$C120/$D120,J122),0)</f>
        <v>0</v>
      </c>
      <c r="L122" s="19">
        <f t="shared" ref="L122:BW122" si="1867">IF(L120&gt;0.5,IF($B120=L$10-1,$C120/$D120,K122),0)</f>
        <v>0</v>
      </c>
      <c r="M122" s="19">
        <f t="shared" si="1867"/>
        <v>0</v>
      </c>
      <c r="N122" s="19">
        <f t="shared" si="1867"/>
        <v>0</v>
      </c>
      <c r="O122" s="19">
        <f t="shared" si="1867"/>
        <v>0</v>
      </c>
      <c r="P122" s="19">
        <f t="shared" si="1867"/>
        <v>0</v>
      </c>
      <c r="Q122" s="19">
        <f t="shared" si="1867"/>
        <v>0</v>
      </c>
      <c r="R122" s="19">
        <f t="shared" si="1867"/>
        <v>0</v>
      </c>
      <c r="S122" s="19">
        <f t="shared" si="1867"/>
        <v>0</v>
      </c>
      <c r="T122" s="19">
        <f t="shared" si="1867"/>
        <v>0</v>
      </c>
      <c r="U122" s="19">
        <f t="shared" si="1867"/>
        <v>0</v>
      </c>
      <c r="V122" s="19">
        <f t="shared" si="1867"/>
        <v>0</v>
      </c>
      <c r="W122" s="19">
        <f t="shared" si="1867"/>
        <v>0</v>
      </c>
      <c r="X122" s="19">
        <f t="shared" si="1867"/>
        <v>0</v>
      </c>
      <c r="Y122" s="19">
        <f t="shared" si="1867"/>
        <v>0</v>
      </c>
      <c r="Z122" s="19">
        <f t="shared" si="1867"/>
        <v>0</v>
      </c>
      <c r="AA122" s="19">
        <f t="shared" si="1867"/>
        <v>0</v>
      </c>
      <c r="AB122" s="19">
        <f t="shared" si="1867"/>
        <v>0</v>
      </c>
      <c r="AC122" s="19">
        <f t="shared" si="1867"/>
        <v>0</v>
      </c>
      <c r="AD122" s="19">
        <f t="shared" si="1867"/>
        <v>0</v>
      </c>
      <c r="AE122" s="19">
        <f t="shared" si="1867"/>
        <v>0</v>
      </c>
      <c r="AF122" s="19">
        <f t="shared" si="1867"/>
        <v>0</v>
      </c>
      <c r="AG122" s="19">
        <f t="shared" si="1867"/>
        <v>10.216204699607998</v>
      </c>
      <c r="AH122" s="19">
        <f t="shared" si="1867"/>
        <v>10.216204699607998</v>
      </c>
      <c r="AI122" s="19">
        <f t="shared" si="1867"/>
        <v>10.216204699607998</v>
      </c>
      <c r="AJ122" s="19">
        <f t="shared" si="1867"/>
        <v>10.216204699607998</v>
      </c>
      <c r="AK122" s="19">
        <f t="shared" si="1867"/>
        <v>10.216204699607998</v>
      </c>
      <c r="AL122" s="19">
        <f t="shared" si="1867"/>
        <v>10.216204699607998</v>
      </c>
      <c r="AM122" s="19">
        <f t="shared" si="1867"/>
        <v>10.216204699607998</v>
      </c>
      <c r="AN122" s="19">
        <f t="shared" si="1867"/>
        <v>10.216204699607998</v>
      </c>
      <c r="AO122" s="19">
        <f t="shared" si="1867"/>
        <v>10.216204699607998</v>
      </c>
      <c r="AP122" s="19">
        <f t="shared" si="1867"/>
        <v>10.216204699607998</v>
      </c>
      <c r="AQ122" s="19">
        <f t="shared" si="1867"/>
        <v>10.216204699607998</v>
      </c>
      <c r="AR122" s="19">
        <f t="shared" si="1867"/>
        <v>10.216204699607998</v>
      </c>
      <c r="AS122" s="19">
        <f t="shared" si="1867"/>
        <v>10.216204699607998</v>
      </c>
      <c r="AT122" s="19">
        <f t="shared" si="1867"/>
        <v>10.216204699607998</v>
      </c>
      <c r="AU122" s="19">
        <f t="shared" si="1867"/>
        <v>10.216204699607998</v>
      </c>
      <c r="AV122" s="19">
        <f t="shared" si="1867"/>
        <v>0</v>
      </c>
      <c r="AW122" s="19">
        <f t="shared" si="1867"/>
        <v>0</v>
      </c>
      <c r="AX122" s="19">
        <f t="shared" si="1867"/>
        <v>0</v>
      </c>
      <c r="AY122" s="19">
        <f t="shared" si="1867"/>
        <v>0</v>
      </c>
      <c r="AZ122" s="19">
        <f t="shared" si="1867"/>
        <v>0</v>
      </c>
      <c r="BA122" s="19">
        <f t="shared" si="1867"/>
        <v>0</v>
      </c>
      <c r="BB122" s="19">
        <f t="shared" si="1867"/>
        <v>0</v>
      </c>
      <c r="BC122" s="19">
        <f t="shared" si="1867"/>
        <v>0</v>
      </c>
      <c r="BD122" s="19">
        <f t="shared" si="1867"/>
        <v>0</v>
      </c>
      <c r="BE122" s="19">
        <f t="shared" si="1867"/>
        <v>0</v>
      </c>
      <c r="BF122" s="19">
        <f t="shared" si="1867"/>
        <v>0</v>
      </c>
      <c r="BG122" s="19">
        <f t="shared" si="1867"/>
        <v>0</v>
      </c>
      <c r="BH122" s="19">
        <f t="shared" si="1867"/>
        <v>0</v>
      </c>
      <c r="BI122" s="19">
        <f t="shared" si="1867"/>
        <v>0</v>
      </c>
      <c r="BJ122" s="19">
        <f t="shared" si="1867"/>
        <v>0</v>
      </c>
      <c r="BK122" s="19">
        <f t="shared" si="1867"/>
        <v>0</v>
      </c>
      <c r="BL122" s="19">
        <f t="shared" si="1867"/>
        <v>0</v>
      </c>
      <c r="BM122" s="19">
        <f t="shared" si="1867"/>
        <v>0</v>
      </c>
      <c r="BN122" s="19">
        <f t="shared" si="1867"/>
        <v>0</v>
      </c>
      <c r="BO122" s="19">
        <f t="shared" si="1867"/>
        <v>0</v>
      </c>
      <c r="BP122" s="19">
        <f t="shared" si="1867"/>
        <v>0</v>
      </c>
      <c r="BQ122" s="19">
        <f t="shared" si="1867"/>
        <v>0</v>
      </c>
      <c r="BR122" s="19">
        <f t="shared" si="1867"/>
        <v>0</v>
      </c>
      <c r="BS122" s="19">
        <f t="shared" si="1867"/>
        <v>0</v>
      </c>
      <c r="BT122" s="19">
        <f t="shared" si="1867"/>
        <v>0</v>
      </c>
      <c r="BU122" s="19">
        <f t="shared" si="1867"/>
        <v>0</v>
      </c>
      <c r="BV122" s="19">
        <f t="shared" si="1867"/>
        <v>0</v>
      </c>
      <c r="BW122" s="19">
        <f t="shared" si="1867"/>
        <v>0</v>
      </c>
      <c r="BX122" s="19">
        <f t="shared" ref="BX122:CG122" si="1868">IF(BX120&gt;0.5,IF($B120=BX$10-1,$C120/$D120,BW122),0)</f>
        <v>0</v>
      </c>
      <c r="BY122" s="19">
        <f t="shared" si="1868"/>
        <v>0</v>
      </c>
      <c r="BZ122" s="19">
        <f t="shared" si="1868"/>
        <v>0</v>
      </c>
      <c r="CA122" s="19">
        <f t="shared" si="1868"/>
        <v>0</v>
      </c>
      <c r="CB122" s="19">
        <f t="shared" si="1868"/>
        <v>0</v>
      </c>
      <c r="CC122" s="19">
        <f t="shared" si="1868"/>
        <v>0</v>
      </c>
      <c r="CD122" s="19">
        <f t="shared" si="1868"/>
        <v>0</v>
      </c>
      <c r="CE122" s="19">
        <f t="shared" si="1868"/>
        <v>0</v>
      </c>
      <c r="CF122" s="19">
        <f t="shared" si="1868"/>
        <v>0</v>
      </c>
      <c r="CG122" s="19">
        <f t="shared" si="1868"/>
        <v>0</v>
      </c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</row>
    <row r="123" spans="1:115" ht="15" x14ac:dyDescent="0.2">
      <c r="A123" s="17" t="s">
        <v>146</v>
      </c>
      <c r="B123" s="104">
        <f>B120+1</f>
        <v>2042</v>
      </c>
      <c r="C123" s="82">
        <f>HLOOKUP(B123,$J$10:$CG$23,14)</f>
        <v>157.9163691534776</v>
      </c>
      <c r="D123" s="52">
        <f>$D$52</f>
        <v>15</v>
      </c>
      <c r="E123" s="48"/>
      <c r="F123" s="48"/>
      <c r="G123" s="48"/>
      <c r="H123" s="48"/>
      <c r="I123" s="48"/>
      <c r="J123" s="42">
        <f>IF($B123=J$10,$C123,I124)</f>
        <v>0</v>
      </c>
      <c r="K123" s="19">
        <f>IF($B123=K$10-1,$C123,J124)</f>
        <v>0</v>
      </c>
      <c r="L123" s="19">
        <f t="shared" ref="L123:BW123" si="1869">IF($B123=L$10-1,$C123,K124)</f>
        <v>0</v>
      </c>
      <c r="M123" s="19">
        <f t="shared" si="1869"/>
        <v>0</v>
      </c>
      <c r="N123" s="19">
        <f t="shared" si="1869"/>
        <v>0</v>
      </c>
      <c r="O123" s="19">
        <f t="shared" si="1869"/>
        <v>0</v>
      </c>
      <c r="P123" s="19">
        <f t="shared" si="1869"/>
        <v>0</v>
      </c>
      <c r="Q123" s="19">
        <f t="shared" si="1869"/>
        <v>0</v>
      </c>
      <c r="R123" s="19">
        <f t="shared" si="1869"/>
        <v>0</v>
      </c>
      <c r="S123" s="19">
        <f t="shared" si="1869"/>
        <v>0</v>
      </c>
      <c r="T123" s="19">
        <f t="shared" si="1869"/>
        <v>0</v>
      </c>
      <c r="U123" s="19">
        <f t="shared" si="1869"/>
        <v>0</v>
      </c>
      <c r="V123" s="19">
        <f t="shared" si="1869"/>
        <v>0</v>
      </c>
      <c r="W123" s="19">
        <f t="shared" si="1869"/>
        <v>0</v>
      </c>
      <c r="X123" s="19">
        <f t="shared" si="1869"/>
        <v>0</v>
      </c>
      <c r="Y123" s="19">
        <f t="shared" si="1869"/>
        <v>0</v>
      </c>
      <c r="Z123" s="19">
        <f t="shared" si="1869"/>
        <v>0</v>
      </c>
      <c r="AA123" s="19">
        <f t="shared" si="1869"/>
        <v>0</v>
      </c>
      <c r="AB123" s="19">
        <f t="shared" si="1869"/>
        <v>0</v>
      </c>
      <c r="AC123" s="19">
        <f t="shared" si="1869"/>
        <v>0</v>
      </c>
      <c r="AD123" s="19">
        <f t="shared" si="1869"/>
        <v>0</v>
      </c>
      <c r="AE123" s="19">
        <f t="shared" si="1869"/>
        <v>0</v>
      </c>
      <c r="AF123" s="19">
        <f t="shared" si="1869"/>
        <v>0</v>
      </c>
      <c r="AG123" s="19">
        <f t="shared" si="1869"/>
        <v>0</v>
      </c>
      <c r="AH123" s="19">
        <f t="shared" si="1869"/>
        <v>157.9163691534776</v>
      </c>
      <c r="AI123" s="19">
        <f t="shared" si="1869"/>
        <v>147.38861120991243</v>
      </c>
      <c r="AJ123" s="19">
        <f t="shared" si="1869"/>
        <v>136.86085326634725</v>
      </c>
      <c r="AK123" s="19">
        <f t="shared" si="1869"/>
        <v>126.33309532278207</v>
      </c>
      <c r="AL123" s="19">
        <f t="shared" si="1869"/>
        <v>115.80533737921689</v>
      </c>
      <c r="AM123" s="19">
        <f t="shared" si="1869"/>
        <v>105.27757943565172</v>
      </c>
      <c r="AN123" s="19">
        <f t="shared" si="1869"/>
        <v>94.749821492086539</v>
      </c>
      <c r="AO123" s="19">
        <f t="shared" si="1869"/>
        <v>84.222063548521362</v>
      </c>
      <c r="AP123" s="19">
        <f t="shared" si="1869"/>
        <v>73.694305604956185</v>
      </c>
      <c r="AQ123" s="19">
        <f t="shared" si="1869"/>
        <v>63.166547661391007</v>
      </c>
      <c r="AR123" s="19">
        <f t="shared" si="1869"/>
        <v>52.63878971782583</v>
      </c>
      <c r="AS123" s="19">
        <f t="shared" si="1869"/>
        <v>42.111031774260653</v>
      </c>
      <c r="AT123" s="19">
        <f t="shared" si="1869"/>
        <v>31.583273830695479</v>
      </c>
      <c r="AU123" s="19">
        <f t="shared" si="1869"/>
        <v>21.055515887130305</v>
      </c>
      <c r="AV123" s="19">
        <f t="shared" si="1869"/>
        <v>10.527757943565131</v>
      </c>
      <c r="AW123" s="19">
        <f t="shared" si="1869"/>
        <v>0</v>
      </c>
      <c r="AX123" s="19">
        <f t="shared" si="1869"/>
        <v>0</v>
      </c>
      <c r="AY123" s="19">
        <f t="shared" si="1869"/>
        <v>0</v>
      </c>
      <c r="AZ123" s="19">
        <f t="shared" si="1869"/>
        <v>0</v>
      </c>
      <c r="BA123" s="19">
        <f t="shared" si="1869"/>
        <v>0</v>
      </c>
      <c r="BB123" s="19">
        <f t="shared" si="1869"/>
        <v>0</v>
      </c>
      <c r="BC123" s="19">
        <f t="shared" si="1869"/>
        <v>0</v>
      </c>
      <c r="BD123" s="19">
        <f t="shared" si="1869"/>
        <v>0</v>
      </c>
      <c r="BE123" s="19">
        <f t="shared" si="1869"/>
        <v>0</v>
      </c>
      <c r="BF123" s="19">
        <f t="shared" si="1869"/>
        <v>0</v>
      </c>
      <c r="BG123" s="19">
        <f t="shared" si="1869"/>
        <v>0</v>
      </c>
      <c r="BH123" s="19">
        <f t="shared" si="1869"/>
        <v>0</v>
      </c>
      <c r="BI123" s="19">
        <f t="shared" si="1869"/>
        <v>0</v>
      </c>
      <c r="BJ123" s="19">
        <f t="shared" si="1869"/>
        <v>0</v>
      </c>
      <c r="BK123" s="19">
        <f t="shared" si="1869"/>
        <v>0</v>
      </c>
      <c r="BL123" s="19">
        <f t="shared" si="1869"/>
        <v>0</v>
      </c>
      <c r="BM123" s="19">
        <f t="shared" si="1869"/>
        <v>0</v>
      </c>
      <c r="BN123" s="19">
        <f t="shared" si="1869"/>
        <v>0</v>
      </c>
      <c r="BO123" s="19">
        <f t="shared" si="1869"/>
        <v>0</v>
      </c>
      <c r="BP123" s="19">
        <f t="shared" si="1869"/>
        <v>0</v>
      </c>
      <c r="BQ123" s="19">
        <f t="shared" si="1869"/>
        <v>0</v>
      </c>
      <c r="BR123" s="19">
        <f t="shared" si="1869"/>
        <v>0</v>
      </c>
      <c r="BS123" s="19">
        <f t="shared" si="1869"/>
        <v>0</v>
      </c>
      <c r="BT123" s="19">
        <f t="shared" si="1869"/>
        <v>0</v>
      </c>
      <c r="BU123" s="19">
        <f t="shared" si="1869"/>
        <v>0</v>
      </c>
      <c r="BV123" s="19">
        <f t="shared" si="1869"/>
        <v>0</v>
      </c>
      <c r="BW123" s="19">
        <f t="shared" si="1869"/>
        <v>0</v>
      </c>
      <c r="BX123" s="19">
        <f t="shared" ref="BX123:CG123" si="1870">IF($B123=BX$10-1,$C123,BW124)</f>
        <v>0</v>
      </c>
      <c r="BY123" s="19">
        <f t="shared" si="1870"/>
        <v>0</v>
      </c>
      <c r="BZ123" s="19">
        <f t="shared" si="1870"/>
        <v>0</v>
      </c>
      <c r="CA123" s="19">
        <f t="shared" si="1870"/>
        <v>0</v>
      </c>
      <c r="CB123" s="19">
        <f t="shared" si="1870"/>
        <v>0</v>
      </c>
      <c r="CC123" s="19">
        <f t="shared" si="1870"/>
        <v>0</v>
      </c>
      <c r="CD123" s="19">
        <f t="shared" si="1870"/>
        <v>0</v>
      </c>
      <c r="CE123" s="19">
        <f t="shared" si="1870"/>
        <v>0</v>
      </c>
      <c r="CF123" s="19">
        <f t="shared" si="1870"/>
        <v>0</v>
      </c>
      <c r="CG123" s="19">
        <f t="shared" si="1870"/>
        <v>0</v>
      </c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</row>
    <row r="124" spans="1:115" ht="15" x14ac:dyDescent="0.2">
      <c r="A124" s="17"/>
      <c r="B124" s="48"/>
      <c r="C124" s="48"/>
      <c r="D124" s="48"/>
      <c r="E124" s="48"/>
      <c r="F124" s="48"/>
      <c r="G124" s="48"/>
      <c r="H124" s="48"/>
      <c r="I124" s="48"/>
      <c r="J124" s="42">
        <f t="shared" ref="J124" si="1871">MAX(0,+J123-J125)</f>
        <v>0</v>
      </c>
      <c r="K124" s="19">
        <f t="shared" ref="K124" si="1872">MAX(0,+K123-K125)</f>
        <v>0</v>
      </c>
      <c r="L124" s="19">
        <f t="shared" ref="L124" si="1873">MAX(0,+L123-L125)</f>
        <v>0</v>
      </c>
      <c r="M124" s="19">
        <f t="shared" ref="M124" si="1874">MAX(0,+M123-M125)</f>
        <v>0</v>
      </c>
      <c r="N124" s="19">
        <f t="shared" ref="N124" si="1875">MAX(0,+N123-N125)</f>
        <v>0</v>
      </c>
      <c r="O124" s="19">
        <f t="shared" ref="O124" si="1876">MAX(0,+O123-O125)</f>
        <v>0</v>
      </c>
      <c r="P124" s="19">
        <f t="shared" ref="P124" si="1877">MAX(0,+P123-P125)</f>
        <v>0</v>
      </c>
      <c r="Q124" s="19">
        <f t="shared" ref="Q124" si="1878">MAX(0,+Q123-Q125)</f>
        <v>0</v>
      </c>
      <c r="R124" s="19">
        <f t="shared" ref="R124" si="1879">MAX(0,+R123-R125)</f>
        <v>0</v>
      </c>
      <c r="S124" s="19">
        <f t="shared" ref="S124" si="1880">MAX(0,+S123-S125)</f>
        <v>0</v>
      </c>
      <c r="T124" s="19">
        <f t="shared" ref="T124" si="1881">MAX(0,+T123-T125)</f>
        <v>0</v>
      </c>
      <c r="U124" s="19">
        <f t="shared" ref="U124" si="1882">MAX(0,+U123-U125)</f>
        <v>0</v>
      </c>
      <c r="V124" s="19">
        <f t="shared" ref="V124" si="1883">MAX(0,+V123-V125)</f>
        <v>0</v>
      </c>
      <c r="W124" s="42">
        <f t="shared" ref="W124" si="1884">MAX(0,+W123-W125)</f>
        <v>0</v>
      </c>
      <c r="X124" s="42">
        <f t="shared" ref="X124" si="1885">MAX(0,+X123-X125)</f>
        <v>0</v>
      </c>
      <c r="Y124" s="42">
        <f t="shared" ref="Y124" si="1886">MAX(0,+Y123-Y125)</f>
        <v>0</v>
      </c>
      <c r="Z124" s="42">
        <f t="shared" ref="Z124" si="1887">MAX(0,+Z123-Z125)</f>
        <v>0</v>
      </c>
      <c r="AA124" s="42">
        <f t="shared" ref="AA124" si="1888">MAX(0,+AA123-AA125)</f>
        <v>0</v>
      </c>
      <c r="AB124" s="42">
        <f t="shared" ref="AB124" si="1889">MAX(0,+AB123-AB125)</f>
        <v>0</v>
      </c>
      <c r="AC124" s="42">
        <f t="shared" ref="AC124" si="1890">MAX(0,+AC123-AC125)</f>
        <v>0</v>
      </c>
      <c r="AD124" s="42">
        <f t="shared" ref="AD124" si="1891">MAX(0,+AD123-AD125)</f>
        <v>0</v>
      </c>
      <c r="AE124" s="42">
        <f t="shared" ref="AE124" si="1892">MAX(0,+AE123-AE125)</f>
        <v>0</v>
      </c>
      <c r="AF124" s="42">
        <f t="shared" ref="AF124" si="1893">MAX(0,+AF123-AF125)</f>
        <v>0</v>
      </c>
      <c r="AG124" s="42">
        <f t="shared" ref="AG124" si="1894">MAX(0,+AG123-AG125)</f>
        <v>0</v>
      </c>
      <c r="AH124" s="42">
        <f t="shared" ref="AH124" si="1895">MAX(0,+AH123-AH125)</f>
        <v>147.38861120991243</v>
      </c>
      <c r="AI124" s="42">
        <f t="shared" ref="AI124" si="1896">MAX(0,+AI123-AI125)</f>
        <v>136.86085326634725</v>
      </c>
      <c r="AJ124" s="42">
        <f t="shared" ref="AJ124" si="1897">MAX(0,+AJ123-AJ125)</f>
        <v>126.33309532278207</v>
      </c>
      <c r="AK124" s="42">
        <f t="shared" ref="AK124" si="1898">MAX(0,+AK123-AK125)</f>
        <v>115.80533737921689</v>
      </c>
      <c r="AL124" s="42">
        <f t="shared" ref="AL124" si="1899">MAX(0,+AL123-AL125)</f>
        <v>105.27757943565172</v>
      </c>
      <c r="AM124" s="42">
        <f t="shared" ref="AM124" si="1900">MAX(0,+AM123-AM125)</f>
        <v>94.749821492086539</v>
      </c>
      <c r="AN124" s="42">
        <f t="shared" ref="AN124" si="1901">MAX(0,+AN123-AN125)</f>
        <v>84.222063548521362</v>
      </c>
      <c r="AO124" s="42">
        <f t="shared" ref="AO124" si="1902">MAX(0,+AO123-AO125)</f>
        <v>73.694305604956185</v>
      </c>
      <c r="AP124" s="42">
        <f t="shared" ref="AP124" si="1903">MAX(0,+AP123-AP125)</f>
        <v>63.166547661391007</v>
      </c>
      <c r="AQ124" s="42">
        <f t="shared" ref="AQ124" si="1904">MAX(0,+AQ123-AQ125)</f>
        <v>52.63878971782583</v>
      </c>
      <c r="AR124" s="42">
        <f t="shared" ref="AR124" si="1905">MAX(0,+AR123-AR125)</f>
        <v>42.111031774260653</v>
      </c>
      <c r="AS124" s="42">
        <f t="shared" ref="AS124" si="1906">MAX(0,+AS123-AS125)</f>
        <v>31.583273830695479</v>
      </c>
      <c r="AT124" s="42">
        <f t="shared" ref="AT124" si="1907">MAX(0,+AT123-AT125)</f>
        <v>21.055515887130305</v>
      </c>
      <c r="AU124" s="42">
        <f t="shared" ref="AU124" si="1908">MAX(0,+AU123-AU125)</f>
        <v>10.527757943565131</v>
      </c>
      <c r="AV124" s="42">
        <f t="shared" ref="AV124" si="1909">MAX(0,+AV123-AV125)</f>
        <v>0</v>
      </c>
      <c r="AW124" s="42">
        <f t="shared" ref="AW124" si="1910">MAX(0,+AW123-AW125)</f>
        <v>0</v>
      </c>
      <c r="AX124" s="42">
        <f t="shared" ref="AX124" si="1911">MAX(0,+AX123-AX125)</f>
        <v>0</v>
      </c>
      <c r="AY124" s="42">
        <f t="shared" ref="AY124" si="1912">MAX(0,+AY123-AY125)</f>
        <v>0</v>
      </c>
      <c r="AZ124" s="42">
        <f t="shared" ref="AZ124" si="1913">MAX(0,+AZ123-AZ125)</f>
        <v>0</v>
      </c>
      <c r="BA124" s="42">
        <f t="shared" ref="BA124" si="1914">MAX(0,+BA123-BA125)</f>
        <v>0</v>
      </c>
      <c r="BB124" s="42">
        <f t="shared" ref="BB124" si="1915">MAX(0,+BB123-BB125)</f>
        <v>0</v>
      </c>
      <c r="BC124" s="42">
        <f t="shared" ref="BC124" si="1916">MAX(0,+BC123-BC125)</f>
        <v>0</v>
      </c>
      <c r="BD124" s="42">
        <f t="shared" ref="BD124" si="1917">MAX(0,+BD123-BD125)</f>
        <v>0</v>
      </c>
      <c r="BE124" s="42">
        <f t="shared" ref="BE124" si="1918">MAX(0,+BE123-BE125)</f>
        <v>0</v>
      </c>
      <c r="BF124" s="42">
        <f t="shared" ref="BF124" si="1919">MAX(0,+BF123-BF125)</f>
        <v>0</v>
      </c>
      <c r="BG124" s="42">
        <f t="shared" ref="BG124" si="1920">MAX(0,+BG123-BG125)</f>
        <v>0</v>
      </c>
      <c r="BH124" s="42">
        <f t="shared" ref="BH124" si="1921">MAX(0,+BH123-BH125)</f>
        <v>0</v>
      </c>
      <c r="BI124" s="42">
        <f t="shared" ref="BI124" si="1922">MAX(0,+BI123-BI125)</f>
        <v>0</v>
      </c>
      <c r="BJ124" s="42">
        <f t="shared" ref="BJ124" si="1923">MAX(0,+BJ123-BJ125)</f>
        <v>0</v>
      </c>
      <c r="BK124" s="42">
        <f t="shared" ref="BK124" si="1924">MAX(0,+BK123-BK125)</f>
        <v>0</v>
      </c>
      <c r="BL124" s="42">
        <f t="shared" ref="BL124" si="1925">MAX(0,+BL123-BL125)</f>
        <v>0</v>
      </c>
      <c r="BM124" s="42">
        <f t="shared" ref="BM124" si="1926">MAX(0,+BM123-BM125)</f>
        <v>0</v>
      </c>
      <c r="BN124" s="42">
        <f t="shared" ref="BN124" si="1927">MAX(0,+BN123-BN125)</f>
        <v>0</v>
      </c>
      <c r="BO124" s="42">
        <f t="shared" ref="BO124" si="1928">MAX(0,+BO123-BO125)</f>
        <v>0</v>
      </c>
      <c r="BP124" s="42">
        <f t="shared" ref="BP124" si="1929">MAX(0,+BP123-BP125)</f>
        <v>0</v>
      </c>
      <c r="BQ124" s="42">
        <f t="shared" ref="BQ124" si="1930">MAX(0,+BQ123-BQ125)</f>
        <v>0</v>
      </c>
      <c r="BR124" s="42">
        <f t="shared" ref="BR124" si="1931">MAX(0,+BR123-BR125)</f>
        <v>0</v>
      </c>
      <c r="BS124" s="42">
        <f t="shared" ref="BS124" si="1932">MAX(0,+BS123-BS125)</f>
        <v>0</v>
      </c>
      <c r="BT124" s="42">
        <f t="shared" ref="BT124" si="1933">MAX(0,+BT123-BT125)</f>
        <v>0</v>
      </c>
      <c r="BU124" s="42">
        <f t="shared" ref="BU124" si="1934">MAX(0,+BU123-BU125)</f>
        <v>0</v>
      </c>
      <c r="BV124" s="42">
        <f t="shared" ref="BV124" si="1935">MAX(0,+BV123-BV125)</f>
        <v>0</v>
      </c>
      <c r="BW124" s="42">
        <f t="shared" ref="BW124" si="1936">MAX(0,+BW123-BW125)</f>
        <v>0</v>
      </c>
      <c r="BX124" s="42">
        <f t="shared" ref="BX124" si="1937">MAX(0,+BX123-BX125)</f>
        <v>0</v>
      </c>
      <c r="BY124" s="42">
        <f t="shared" ref="BY124" si="1938">MAX(0,+BY123-BY125)</f>
        <v>0</v>
      </c>
      <c r="BZ124" s="42">
        <f t="shared" ref="BZ124" si="1939">MAX(0,+BZ123-BZ125)</f>
        <v>0</v>
      </c>
      <c r="CA124" s="42">
        <f t="shared" ref="CA124" si="1940">MAX(0,+CA123-CA125)</f>
        <v>0</v>
      </c>
      <c r="CB124" s="42">
        <f t="shared" ref="CB124" si="1941">MAX(0,+CB123-CB125)</f>
        <v>0</v>
      </c>
      <c r="CC124" s="42">
        <f t="shared" ref="CC124" si="1942">MAX(0,+CC123-CC125)</f>
        <v>0</v>
      </c>
      <c r="CD124" s="42">
        <f t="shared" ref="CD124" si="1943">MAX(0,+CD123-CD125)</f>
        <v>0</v>
      </c>
      <c r="CE124" s="42">
        <f t="shared" ref="CE124" si="1944">MAX(0,+CE123-CE125)</f>
        <v>0</v>
      </c>
      <c r="CF124" s="42">
        <f t="shared" ref="CF124" si="1945">MAX(0,+CF123-CF125)</f>
        <v>0</v>
      </c>
      <c r="CG124" s="42">
        <f t="shared" ref="CG124" si="1946">MAX(0,+CG123-CG125)</f>
        <v>0</v>
      </c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</row>
    <row r="125" spans="1:115" ht="15" x14ac:dyDescent="0.2">
      <c r="A125" s="17"/>
      <c r="B125" s="48"/>
      <c r="C125" s="48"/>
      <c r="D125" s="48"/>
      <c r="E125" s="48"/>
      <c r="F125" s="48"/>
      <c r="G125" s="48"/>
      <c r="H125" s="48"/>
      <c r="I125" s="48"/>
      <c r="J125" s="42">
        <f>IF(J123&gt;0.5,IF($B123=J$10,$C123/$D123,I125),0)</f>
        <v>0</v>
      </c>
      <c r="K125" s="19">
        <f>IF(K123&gt;0.5,IF($B123=K$10-1,$C123/$D123,J125),0)</f>
        <v>0</v>
      </c>
      <c r="L125" s="19">
        <f t="shared" ref="L125:BW125" si="1947">IF(L123&gt;0.5,IF($B123=L$10-1,$C123/$D123,K125),0)</f>
        <v>0</v>
      </c>
      <c r="M125" s="19">
        <f t="shared" si="1947"/>
        <v>0</v>
      </c>
      <c r="N125" s="19">
        <f t="shared" si="1947"/>
        <v>0</v>
      </c>
      <c r="O125" s="19">
        <f t="shared" si="1947"/>
        <v>0</v>
      </c>
      <c r="P125" s="19">
        <f t="shared" si="1947"/>
        <v>0</v>
      </c>
      <c r="Q125" s="19">
        <f t="shared" si="1947"/>
        <v>0</v>
      </c>
      <c r="R125" s="19">
        <f t="shared" si="1947"/>
        <v>0</v>
      </c>
      <c r="S125" s="19">
        <f t="shared" si="1947"/>
        <v>0</v>
      </c>
      <c r="T125" s="19">
        <f t="shared" si="1947"/>
        <v>0</v>
      </c>
      <c r="U125" s="19">
        <f t="shared" si="1947"/>
        <v>0</v>
      </c>
      <c r="V125" s="19">
        <f t="shared" si="1947"/>
        <v>0</v>
      </c>
      <c r="W125" s="19">
        <f t="shared" si="1947"/>
        <v>0</v>
      </c>
      <c r="X125" s="19">
        <f t="shared" si="1947"/>
        <v>0</v>
      </c>
      <c r="Y125" s="19">
        <f t="shared" si="1947"/>
        <v>0</v>
      </c>
      <c r="Z125" s="19">
        <f t="shared" si="1947"/>
        <v>0</v>
      </c>
      <c r="AA125" s="19">
        <f t="shared" si="1947"/>
        <v>0</v>
      </c>
      <c r="AB125" s="19">
        <f t="shared" si="1947"/>
        <v>0</v>
      </c>
      <c r="AC125" s="19">
        <f t="shared" si="1947"/>
        <v>0</v>
      </c>
      <c r="AD125" s="19">
        <f t="shared" si="1947"/>
        <v>0</v>
      </c>
      <c r="AE125" s="19">
        <f t="shared" si="1947"/>
        <v>0</v>
      </c>
      <c r="AF125" s="19">
        <f t="shared" si="1947"/>
        <v>0</v>
      </c>
      <c r="AG125" s="19">
        <f t="shared" si="1947"/>
        <v>0</v>
      </c>
      <c r="AH125" s="19">
        <f t="shared" si="1947"/>
        <v>10.527757943565174</v>
      </c>
      <c r="AI125" s="19">
        <f t="shared" si="1947"/>
        <v>10.527757943565174</v>
      </c>
      <c r="AJ125" s="19">
        <f t="shared" si="1947"/>
        <v>10.527757943565174</v>
      </c>
      <c r="AK125" s="19">
        <f t="shared" si="1947"/>
        <v>10.527757943565174</v>
      </c>
      <c r="AL125" s="19">
        <f t="shared" si="1947"/>
        <v>10.527757943565174</v>
      </c>
      <c r="AM125" s="19">
        <f t="shared" si="1947"/>
        <v>10.527757943565174</v>
      </c>
      <c r="AN125" s="19">
        <f t="shared" si="1947"/>
        <v>10.527757943565174</v>
      </c>
      <c r="AO125" s="19">
        <f t="shared" si="1947"/>
        <v>10.527757943565174</v>
      </c>
      <c r="AP125" s="19">
        <f t="shared" si="1947"/>
        <v>10.527757943565174</v>
      </c>
      <c r="AQ125" s="19">
        <f t="shared" si="1947"/>
        <v>10.527757943565174</v>
      </c>
      <c r="AR125" s="19">
        <f t="shared" si="1947"/>
        <v>10.527757943565174</v>
      </c>
      <c r="AS125" s="19">
        <f t="shared" si="1947"/>
        <v>10.527757943565174</v>
      </c>
      <c r="AT125" s="19">
        <f t="shared" si="1947"/>
        <v>10.527757943565174</v>
      </c>
      <c r="AU125" s="19">
        <f t="shared" si="1947"/>
        <v>10.527757943565174</v>
      </c>
      <c r="AV125" s="19">
        <f t="shared" si="1947"/>
        <v>10.527757943565174</v>
      </c>
      <c r="AW125" s="19">
        <f t="shared" si="1947"/>
        <v>0</v>
      </c>
      <c r="AX125" s="19">
        <f t="shared" si="1947"/>
        <v>0</v>
      </c>
      <c r="AY125" s="19">
        <f t="shared" si="1947"/>
        <v>0</v>
      </c>
      <c r="AZ125" s="19">
        <f t="shared" si="1947"/>
        <v>0</v>
      </c>
      <c r="BA125" s="19">
        <f t="shared" si="1947"/>
        <v>0</v>
      </c>
      <c r="BB125" s="19">
        <f t="shared" si="1947"/>
        <v>0</v>
      </c>
      <c r="BC125" s="19">
        <f t="shared" si="1947"/>
        <v>0</v>
      </c>
      <c r="BD125" s="19">
        <f t="shared" si="1947"/>
        <v>0</v>
      </c>
      <c r="BE125" s="19">
        <f t="shared" si="1947"/>
        <v>0</v>
      </c>
      <c r="BF125" s="19">
        <f t="shared" si="1947"/>
        <v>0</v>
      </c>
      <c r="BG125" s="19">
        <f t="shared" si="1947"/>
        <v>0</v>
      </c>
      <c r="BH125" s="19">
        <f t="shared" si="1947"/>
        <v>0</v>
      </c>
      <c r="BI125" s="19">
        <f t="shared" si="1947"/>
        <v>0</v>
      </c>
      <c r="BJ125" s="19">
        <f t="shared" si="1947"/>
        <v>0</v>
      </c>
      <c r="BK125" s="19">
        <f t="shared" si="1947"/>
        <v>0</v>
      </c>
      <c r="BL125" s="19">
        <f t="shared" si="1947"/>
        <v>0</v>
      </c>
      <c r="BM125" s="19">
        <f t="shared" si="1947"/>
        <v>0</v>
      </c>
      <c r="BN125" s="19">
        <f t="shared" si="1947"/>
        <v>0</v>
      </c>
      <c r="BO125" s="19">
        <f t="shared" si="1947"/>
        <v>0</v>
      </c>
      <c r="BP125" s="19">
        <f t="shared" si="1947"/>
        <v>0</v>
      </c>
      <c r="BQ125" s="19">
        <f t="shared" si="1947"/>
        <v>0</v>
      </c>
      <c r="BR125" s="19">
        <f t="shared" si="1947"/>
        <v>0</v>
      </c>
      <c r="BS125" s="19">
        <f t="shared" si="1947"/>
        <v>0</v>
      </c>
      <c r="BT125" s="19">
        <f t="shared" si="1947"/>
        <v>0</v>
      </c>
      <c r="BU125" s="19">
        <f t="shared" si="1947"/>
        <v>0</v>
      </c>
      <c r="BV125" s="19">
        <f t="shared" si="1947"/>
        <v>0</v>
      </c>
      <c r="BW125" s="19">
        <f t="shared" si="1947"/>
        <v>0</v>
      </c>
      <c r="BX125" s="19">
        <f t="shared" ref="BX125:CG125" si="1948">IF(BX123&gt;0.5,IF($B123=BX$10-1,$C123/$D123,BW125),0)</f>
        <v>0</v>
      </c>
      <c r="BY125" s="19">
        <f t="shared" si="1948"/>
        <v>0</v>
      </c>
      <c r="BZ125" s="19">
        <f t="shared" si="1948"/>
        <v>0</v>
      </c>
      <c r="CA125" s="19">
        <f t="shared" si="1948"/>
        <v>0</v>
      </c>
      <c r="CB125" s="19">
        <f t="shared" si="1948"/>
        <v>0</v>
      </c>
      <c r="CC125" s="19">
        <f t="shared" si="1948"/>
        <v>0</v>
      </c>
      <c r="CD125" s="19">
        <f t="shared" si="1948"/>
        <v>0</v>
      </c>
      <c r="CE125" s="19">
        <f t="shared" si="1948"/>
        <v>0</v>
      </c>
      <c r="CF125" s="19">
        <f t="shared" si="1948"/>
        <v>0</v>
      </c>
      <c r="CG125" s="19">
        <f t="shared" si="1948"/>
        <v>0</v>
      </c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</row>
    <row r="126" spans="1:115" ht="15" x14ac:dyDescent="0.2">
      <c r="A126" s="17" t="s">
        <v>147</v>
      </c>
      <c r="B126" s="104">
        <f>B123+1</f>
        <v>2043</v>
      </c>
      <c r="C126" s="82">
        <f>HLOOKUP(B126,$J$10:$CG$23,14)</f>
        <v>164.35590852547662</v>
      </c>
      <c r="D126" s="52">
        <f>$D$52</f>
        <v>15</v>
      </c>
      <c r="E126" s="48"/>
      <c r="F126" s="48"/>
      <c r="G126" s="48"/>
      <c r="H126" s="48"/>
      <c r="I126" s="48"/>
      <c r="J126" s="42">
        <f>IF($B126=J$10,$C126,I127)</f>
        <v>0</v>
      </c>
      <c r="K126" s="19">
        <f>IF($B126=K$10-1,$C126,J127)</f>
        <v>0</v>
      </c>
      <c r="L126" s="19">
        <f t="shared" ref="L126:BW126" si="1949">IF($B126=L$10-1,$C126,K127)</f>
        <v>0</v>
      </c>
      <c r="M126" s="19">
        <f t="shared" si="1949"/>
        <v>0</v>
      </c>
      <c r="N126" s="19">
        <f t="shared" si="1949"/>
        <v>0</v>
      </c>
      <c r="O126" s="19">
        <f t="shared" si="1949"/>
        <v>0</v>
      </c>
      <c r="P126" s="19">
        <f t="shared" si="1949"/>
        <v>0</v>
      </c>
      <c r="Q126" s="19">
        <f t="shared" si="1949"/>
        <v>0</v>
      </c>
      <c r="R126" s="19">
        <f t="shared" si="1949"/>
        <v>0</v>
      </c>
      <c r="S126" s="19">
        <f t="shared" si="1949"/>
        <v>0</v>
      </c>
      <c r="T126" s="19">
        <f t="shared" si="1949"/>
        <v>0</v>
      </c>
      <c r="U126" s="19">
        <f t="shared" si="1949"/>
        <v>0</v>
      </c>
      <c r="V126" s="19">
        <f t="shared" si="1949"/>
        <v>0</v>
      </c>
      <c r="W126" s="19">
        <f t="shared" si="1949"/>
        <v>0</v>
      </c>
      <c r="X126" s="19">
        <f t="shared" si="1949"/>
        <v>0</v>
      </c>
      <c r="Y126" s="19">
        <f t="shared" si="1949"/>
        <v>0</v>
      </c>
      <c r="Z126" s="19">
        <f t="shared" si="1949"/>
        <v>0</v>
      </c>
      <c r="AA126" s="19">
        <f t="shared" si="1949"/>
        <v>0</v>
      </c>
      <c r="AB126" s="19">
        <f t="shared" si="1949"/>
        <v>0</v>
      </c>
      <c r="AC126" s="19">
        <f t="shared" si="1949"/>
        <v>0</v>
      </c>
      <c r="AD126" s="19">
        <f t="shared" si="1949"/>
        <v>0</v>
      </c>
      <c r="AE126" s="19">
        <f t="shared" si="1949"/>
        <v>0</v>
      </c>
      <c r="AF126" s="19">
        <f t="shared" si="1949"/>
        <v>0</v>
      </c>
      <c r="AG126" s="19">
        <f t="shared" si="1949"/>
        <v>0</v>
      </c>
      <c r="AH126" s="19">
        <f t="shared" si="1949"/>
        <v>0</v>
      </c>
      <c r="AI126" s="19">
        <f t="shared" si="1949"/>
        <v>164.35590852547662</v>
      </c>
      <c r="AJ126" s="19">
        <f t="shared" si="1949"/>
        <v>153.39884795711151</v>
      </c>
      <c r="AK126" s="19">
        <f t="shared" si="1949"/>
        <v>142.44178738874641</v>
      </c>
      <c r="AL126" s="19">
        <f t="shared" si="1949"/>
        <v>131.4847268203813</v>
      </c>
      <c r="AM126" s="19">
        <f t="shared" si="1949"/>
        <v>120.52766625201619</v>
      </c>
      <c r="AN126" s="19">
        <f t="shared" si="1949"/>
        <v>109.57060568365108</v>
      </c>
      <c r="AO126" s="19">
        <f t="shared" si="1949"/>
        <v>98.613545115285973</v>
      </c>
      <c r="AP126" s="19">
        <f t="shared" si="1949"/>
        <v>87.656484546920865</v>
      </c>
      <c r="AQ126" s="19">
        <f t="shared" si="1949"/>
        <v>76.699423978555757</v>
      </c>
      <c r="AR126" s="19">
        <f t="shared" si="1949"/>
        <v>65.742363410190649</v>
      </c>
      <c r="AS126" s="19">
        <f t="shared" si="1949"/>
        <v>54.785302841825541</v>
      </c>
      <c r="AT126" s="19">
        <f t="shared" si="1949"/>
        <v>43.828242273460432</v>
      </c>
      <c r="AU126" s="19">
        <f t="shared" si="1949"/>
        <v>32.871181705095324</v>
      </c>
      <c r="AV126" s="19">
        <f t="shared" si="1949"/>
        <v>21.914121136730216</v>
      </c>
      <c r="AW126" s="19">
        <f t="shared" si="1949"/>
        <v>10.957060568365108</v>
      </c>
      <c r="AX126" s="19">
        <f t="shared" si="1949"/>
        <v>0</v>
      </c>
      <c r="AY126" s="19">
        <f t="shared" si="1949"/>
        <v>0</v>
      </c>
      <c r="AZ126" s="19">
        <f t="shared" si="1949"/>
        <v>0</v>
      </c>
      <c r="BA126" s="19">
        <f t="shared" si="1949"/>
        <v>0</v>
      </c>
      <c r="BB126" s="19">
        <f t="shared" si="1949"/>
        <v>0</v>
      </c>
      <c r="BC126" s="19">
        <f t="shared" si="1949"/>
        <v>0</v>
      </c>
      <c r="BD126" s="19">
        <f t="shared" si="1949"/>
        <v>0</v>
      </c>
      <c r="BE126" s="19">
        <f t="shared" si="1949"/>
        <v>0</v>
      </c>
      <c r="BF126" s="19">
        <f t="shared" si="1949"/>
        <v>0</v>
      </c>
      <c r="BG126" s="19">
        <f t="shared" si="1949"/>
        <v>0</v>
      </c>
      <c r="BH126" s="19">
        <f t="shared" si="1949"/>
        <v>0</v>
      </c>
      <c r="BI126" s="19">
        <f t="shared" si="1949"/>
        <v>0</v>
      </c>
      <c r="BJ126" s="19">
        <f t="shared" si="1949"/>
        <v>0</v>
      </c>
      <c r="BK126" s="19">
        <f t="shared" si="1949"/>
        <v>0</v>
      </c>
      <c r="BL126" s="19">
        <f t="shared" si="1949"/>
        <v>0</v>
      </c>
      <c r="BM126" s="19">
        <f t="shared" si="1949"/>
        <v>0</v>
      </c>
      <c r="BN126" s="19">
        <f t="shared" si="1949"/>
        <v>0</v>
      </c>
      <c r="BO126" s="19">
        <f t="shared" si="1949"/>
        <v>0</v>
      </c>
      <c r="BP126" s="19">
        <f t="shared" si="1949"/>
        <v>0</v>
      </c>
      <c r="BQ126" s="19">
        <f t="shared" si="1949"/>
        <v>0</v>
      </c>
      <c r="BR126" s="19">
        <f t="shared" si="1949"/>
        <v>0</v>
      </c>
      <c r="BS126" s="19">
        <f t="shared" si="1949"/>
        <v>0</v>
      </c>
      <c r="BT126" s="19">
        <f t="shared" si="1949"/>
        <v>0</v>
      </c>
      <c r="BU126" s="19">
        <f t="shared" si="1949"/>
        <v>0</v>
      </c>
      <c r="BV126" s="19">
        <f t="shared" si="1949"/>
        <v>0</v>
      </c>
      <c r="BW126" s="19">
        <f t="shared" si="1949"/>
        <v>0</v>
      </c>
      <c r="BX126" s="19">
        <f t="shared" ref="BX126:CG126" si="1950">IF($B126=BX$10-1,$C126,BW127)</f>
        <v>0</v>
      </c>
      <c r="BY126" s="19">
        <f t="shared" si="1950"/>
        <v>0</v>
      </c>
      <c r="BZ126" s="19">
        <f t="shared" si="1950"/>
        <v>0</v>
      </c>
      <c r="CA126" s="19">
        <f t="shared" si="1950"/>
        <v>0</v>
      </c>
      <c r="CB126" s="19">
        <f t="shared" si="1950"/>
        <v>0</v>
      </c>
      <c r="CC126" s="19">
        <f t="shared" si="1950"/>
        <v>0</v>
      </c>
      <c r="CD126" s="19">
        <f t="shared" si="1950"/>
        <v>0</v>
      </c>
      <c r="CE126" s="19">
        <f t="shared" si="1950"/>
        <v>0</v>
      </c>
      <c r="CF126" s="19">
        <f t="shared" si="1950"/>
        <v>0</v>
      </c>
      <c r="CG126" s="19">
        <f t="shared" si="1950"/>
        <v>0</v>
      </c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</row>
    <row r="127" spans="1:115" ht="15" x14ac:dyDescent="0.2">
      <c r="B127" s="48"/>
      <c r="C127" s="48"/>
      <c r="D127" s="48"/>
      <c r="E127" s="48"/>
      <c r="F127" s="48"/>
      <c r="G127" s="48"/>
      <c r="H127" s="48"/>
      <c r="I127" s="48"/>
      <c r="J127" s="42">
        <f t="shared" ref="J127" si="1951">MAX(0,+J126-J128)</f>
        <v>0</v>
      </c>
      <c r="K127" s="19">
        <f t="shared" ref="K127" si="1952">MAX(0,+K126-K128)</f>
        <v>0</v>
      </c>
      <c r="L127" s="19">
        <f t="shared" ref="L127" si="1953">MAX(0,+L126-L128)</f>
        <v>0</v>
      </c>
      <c r="M127" s="19">
        <f t="shared" ref="M127" si="1954">MAX(0,+M126-M128)</f>
        <v>0</v>
      </c>
      <c r="N127" s="19">
        <f t="shared" ref="N127" si="1955">MAX(0,+N126-N128)</f>
        <v>0</v>
      </c>
      <c r="O127" s="19">
        <f t="shared" ref="O127" si="1956">MAX(0,+O126-O128)</f>
        <v>0</v>
      </c>
      <c r="P127" s="19">
        <f t="shared" ref="P127" si="1957">MAX(0,+P126-P128)</f>
        <v>0</v>
      </c>
      <c r="Q127" s="19">
        <f t="shared" ref="Q127" si="1958">MAX(0,+Q126-Q128)</f>
        <v>0</v>
      </c>
      <c r="R127" s="19">
        <f t="shared" ref="R127" si="1959">MAX(0,+R126-R128)</f>
        <v>0</v>
      </c>
      <c r="S127" s="19">
        <f t="shared" ref="S127" si="1960">MAX(0,+S126-S128)</f>
        <v>0</v>
      </c>
      <c r="T127" s="19">
        <f t="shared" ref="T127" si="1961">MAX(0,+T126-T128)</f>
        <v>0</v>
      </c>
      <c r="U127" s="19">
        <f t="shared" ref="U127" si="1962">MAX(0,+U126-U128)</f>
        <v>0</v>
      </c>
      <c r="V127" s="19">
        <f t="shared" ref="V127" si="1963">MAX(0,+V126-V128)</f>
        <v>0</v>
      </c>
      <c r="W127" s="42">
        <f t="shared" ref="W127" si="1964">MAX(0,+W126-W128)</f>
        <v>0</v>
      </c>
      <c r="X127" s="42">
        <f t="shared" ref="X127" si="1965">MAX(0,+X126-X128)</f>
        <v>0</v>
      </c>
      <c r="Y127" s="42">
        <f t="shared" ref="Y127" si="1966">MAX(0,+Y126-Y128)</f>
        <v>0</v>
      </c>
      <c r="Z127" s="42">
        <f t="shared" ref="Z127" si="1967">MAX(0,+Z126-Z128)</f>
        <v>0</v>
      </c>
      <c r="AA127" s="42">
        <f t="shared" ref="AA127" si="1968">MAX(0,+AA126-AA128)</f>
        <v>0</v>
      </c>
      <c r="AB127" s="42">
        <f t="shared" ref="AB127" si="1969">MAX(0,+AB126-AB128)</f>
        <v>0</v>
      </c>
      <c r="AC127" s="42">
        <f t="shared" ref="AC127" si="1970">MAX(0,+AC126-AC128)</f>
        <v>0</v>
      </c>
      <c r="AD127" s="42">
        <f t="shared" ref="AD127" si="1971">MAX(0,+AD126-AD128)</f>
        <v>0</v>
      </c>
      <c r="AE127" s="42">
        <f t="shared" ref="AE127" si="1972">MAX(0,+AE126-AE128)</f>
        <v>0</v>
      </c>
      <c r="AF127" s="42">
        <f t="shared" ref="AF127" si="1973">MAX(0,+AF126-AF128)</f>
        <v>0</v>
      </c>
      <c r="AG127" s="42">
        <f t="shared" ref="AG127" si="1974">MAX(0,+AG126-AG128)</f>
        <v>0</v>
      </c>
      <c r="AH127" s="42">
        <f t="shared" ref="AH127" si="1975">MAX(0,+AH126-AH128)</f>
        <v>0</v>
      </c>
      <c r="AI127" s="42">
        <f t="shared" ref="AI127" si="1976">MAX(0,+AI126-AI128)</f>
        <v>153.39884795711151</v>
      </c>
      <c r="AJ127" s="42">
        <f t="shared" ref="AJ127" si="1977">MAX(0,+AJ126-AJ128)</f>
        <v>142.44178738874641</v>
      </c>
      <c r="AK127" s="42">
        <f t="shared" ref="AK127" si="1978">MAX(0,+AK126-AK128)</f>
        <v>131.4847268203813</v>
      </c>
      <c r="AL127" s="42">
        <f t="shared" ref="AL127" si="1979">MAX(0,+AL126-AL128)</f>
        <v>120.52766625201619</v>
      </c>
      <c r="AM127" s="42">
        <f t="shared" ref="AM127" si="1980">MAX(0,+AM126-AM128)</f>
        <v>109.57060568365108</v>
      </c>
      <c r="AN127" s="42">
        <f t="shared" ref="AN127" si="1981">MAX(0,+AN126-AN128)</f>
        <v>98.613545115285973</v>
      </c>
      <c r="AO127" s="42">
        <f t="shared" ref="AO127" si="1982">MAX(0,+AO126-AO128)</f>
        <v>87.656484546920865</v>
      </c>
      <c r="AP127" s="42">
        <f t="shared" ref="AP127" si="1983">MAX(0,+AP126-AP128)</f>
        <v>76.699423978555757</v>
      </c>
      <c r="AQ127" s="42">
        <f t="shared" ref="AQ127" si="1984">MAX(0,+AQ126-AQ128)</f>
        <v>65.742363410190649</v>
      </c>
      <c r="AR127" s="42">
        <f t="shared" ref="AR127" si="1985">MAX(0,+AR126-AR128)</f>
        <v>54.785302841825541</v>
      </c>
      <c r="AS127" s="42">
        <f t="shared" ref="AS127" si="1986">MAX(0,+AS126-AS128)</f>
        <v>43.828242273460432</v>
      </c>
      <c r="AT127" s="42">
        <f t="shared" ref="AT127" si="1987">MAX(0,+AT126-AT128)</f>
        <v>32.871181705095324</v>
      </c>
      <c r="AU127" s="42">
        <f t="shared" ref="AU127" si="1988">MAX(0,+AU126-AU128)</f>
        <v>21.914121136730216</v>
      </c>
      <c r="AV127" s="42">
        <f t="shared" ref="AV127" si="1989">MAX(0,+AV126-AV128)</f>
        <v>10.957060568365108</v>
      </c>
      <c r="AW127" s="42">
        <f t="shared" ref="AW127" si="1990">MAX(0,+AW126-AW128)</f>
        <v>0</v>
      </c>
      <c r="AX127" s="42">
        <f t="shared" ref="AX127" si="1991">MAX(0,+AX126-AX128)</f>
        <v>0</v>
      </c>
      <c r="AY127" s="42">
        <f t="shared" ref="AY127" si="1992">MAX(0,+AY126-AY128)</f>
        <v>0</v>
      </c>
      <c r="AZ127" s="42">
        <f t="shared" ref="AZ127" si="1993">MAX(0,+AZ126-AZ128)</f>
        <v>0</v>
      </c>
      <c r="BA127" s="42">
        <f t="shared" ref="BA127" si="1994">MAX(0,+BA126-BA128)</f>
        <v>0</v>
      </c>
      <c r="BB127" s="42">
        <f t="shared" ref="BB127" si="1995">MAX(0,+BB126-BB128)</f>
        <v>0</v>
      </c>
      <c r="BC127" s="42">
        <f t="shared" ref="BC127" si="1996">MAX(0,+BC126-BC128)</f>
        <v>0</v>
      </c>
      <c r="BD127" s="42">
        <f t="shared" ref="BD127" si="1997">MAX(0,+BD126-BD128)</f>
        <v>0</v>
      </c>
      <c r="BE127" s="42">
        <f t="shared" ref="BE127" si="1998">MAX(0,+BE126-BE128)</f>
        <v>0</v>
      </c>
      <c r="BF127" s="42">
        <f t="shared" ref="BF127" si="1999">MAX(0,+BF126-BF128)</f>
        <v>0</v>
      </c>
      <c r="BG127" s="42">
        <f t="shared" ref="BG127" si="2000">MAX(0,+BG126-BG128)</f>
        <v>0</v>
      </c>
      <c r="BH127" s="42">
        <f t="shared" ref="BH127" si="2001">MAX(0,+BH126-BH128)</f>
        <v>0</v>
      </c>
      <c r="BI127" s="42">
        <f t="shared" ref="BI127" si="2002">MAX(0,+BI126-BI128)</f>
        <v>0</v>
      </c>
      <c r="BJ127" s="42">
        <f t="shared" ref="BJ127" si="2003">MAX(0,+BJ126-BJ128)</f>
        <v>0</v>
      </c>
      <c r="BK127" s="42">
        <f t="shared" ref="BK127" si="2004">MAX(0,+BK126-BK128)</f>
        <v>0</v>
      </c>
      <c r="BL127" s="42">
        <f t="shared" ref="BL127" si="2005">MAX(0,+BL126-BL128)</f>
        <v>0</v>
      </c>
      <c r="BM127" s="42">
        <f t="shared" ref="BM127" si="2006">MAX(0,+BM126-BM128)</f>
        <v>0</v>
      </c>
      <c r="BN127" s="42">
        <f t="shared" ref="BN127" si="2007">MAX(0,+BN126-BN128)</f>
        <v>0</v>
      </c>
      <c r="BO127" s="42">
        <f t="shared" ref="BO127" si="2008">MAX(0,+BO126-BO128)</f>
        <v>0</v>
      </c>
      <c r="BP127" s="42">
        <f t="shared" ref="BP127" si="2009">MAX(0,+BP126-BP128)</f>
        <v>0</v>
      </c>
      <c r="BQ127" s="42">
        <f t="shared" ref="BQ127" si="2010">MAX(0,+BQ126-BQ128)</f>
        <v>0</v>
      </c>
      <c r="BR127" s="42">
        <f t="shared" ref="BR127" si="2011">MAX(0,+BR126-BR128)</f>
        <v>0</v>
      </c>
      <c r="BS127" s="42">
        <f t="shared" ref="BS127" si="2012">MAX(0,+BS126-BS128)</f>
        <v>0</v>
      </c>
      <c r="BT127" s="42">
        <f t="shared" ref="BT127" si="2013">MAX(0,+BT126-BT128)</f>
        <v>0</v>
      </c>
      <c r="BU127" s="42">
        <f t="shared" ref="BU127" si="2014">MAX(0,+BU126-BU128)</f>
        <v>0</v>
      </c>
      <c r="BV127" s="42">
        <f t="shared" ref="BV127" si="2015">MAX(0,+BV126-BV128)</f>
        <v>0</v>
      </c>
      <c r="BW127" s="42">
        <f t="shared" ref="BW127" si="2016">MAX(0,+BW126-BW128)</f>
        <v>0</v>
      </c>
      <c r="BX127" s="42">
        <f t="shared" ref="BX127" si="2017">MAX(0,+BX126-BX128)</f>
        <v>0</v>
      </c>
      <c r="BY127" s="42">
        <f t="shared" ref="BY127" si="2018">MAX(0,+BY126-BY128)</f>
        <v>0</v>
      </c>
      <c r="BZ127" s="42">
        <f t="shared" ref="BZ127" si="2019">MAX(0,+BZ126-BZ128)</f>
        <v>0</v>
      </c>
      <c r="CA127" s="42">
        <f t="shared" ref="CA127" si="2020">MAX(0,+CA126-CA128)</f>
        <v>0</v>
      </c>
      <c r="CB127" s="42">
        <f t="shared" ref="CB127" si="2021">MAX(0,+CB126-CB128)</f>
        <v>0</v>
      </c>
      <c r="CC127" s="42">
        <f t="shared" ref="CC127" si="2022">MAX(0,+CC126-CC128)</f>
        <v>0</v>
      </c>
      <c r="CD127" s="42">
        <f t="shared" ref="CD127" si="2023">MAX(0,+CD126-CD128)</f>
        <v>0</v>
      </c>
      <c r="CE127" s="42">
        <f t="shared" ref="CE127" si="2024">MAX(0,+CE126-CE128)</f>
        <v>0</v>
      </c>
      <c r="CF127" s="42">
        <f t="shared" ref="CF127" si="2025">MAX(0,+CF126-CF128)</f>
        <v>0</v>
      </c>
      <c r="CG127" s="42">
        <f t="shared" ref="CG127" si="2026">MAX(0,+CG126-CG128)</f>
        <v>0</v>
      </c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</row>
    <row r="128" spans="1:115" ht="15" x14ac:dyDescent="0.2">
      <c r="A128" s="17"/>
      <c r="B128" s="48"/>
      <c r="C128" s="48"/>
      <c r="D128" s="48"/>
      <c r="E128" s="48"/>
      <c r="F128" s="48"/>
      <c r="G128" s="48"/>
      <c r="H128" s="48"/>
      <c r="I128" s="48"/>
      <c r="J128" s="42">
        <f>IF(J126&gt;0.5,IF($B126=J$10,$C126/$D126,I128),0)</f>
        <v>0</v>
      </c>
      <c r="K128" s="19">
        <f>IF(K126&gt;0.5,IF($B126=K$10-1,$C126/$D126,J128),0)</f>
        <v>0</v>
      </c>
      <c r="L128" s="19">
        <f t="shared" ref="L128:BW128" si="2027">IF(L126&gt;0.5,IF($B126=L$10-1,$C126/$D126,K128),0)</f>
        <v>0</v>
      </c>
      <c r="M128" s="19">
        <f t="shared" si="2027"/>
        <v>0</v>
      </c>
      <c r="N128" s="19">
        <f t="shared" si="2027"/>
        <v>0</v>
      </c>
      <c r="O128" s="19">
        <f t="shared" si="2027"/>
        <v>0</v>
      </c>
      <c r="P128" s="19">
        <f t="shared" si="2027"/>
        <v>0</v>
      </c>
      <c r="Q128" s="19">
        <f t="shared" si="2027"/>
        <v>0</v>
      </c>
      <c r="R128" s="19">
        <f t="shared" si="2027"/>
        <v>0</v>
      </c>
      <c r="S128" s="19">
        <f t="shared" si="2027"/>
        <v>0</v>
      </c>
      <c r="T128" s="19">
        <f t="shared" si="2027"/>
        <v>0</v>
      </c>
      <c r="U128" s="19">
        <f t="shared" si="2027"/>
        <v>0</v>
      </c>
      <c r="V128" s="19">
        <f t="shared" si="2027"/>
        <v>0</v>
      </c>
      <c r="W128" s="19">
        <f t="shared" si="2027"/>
        <v>0</v>
      </c>
      <c r="X128" s="19">
        <f t="shared" si="2027"/>
        <v>0</v>
      </c>
      <c r="Y128" s="19">
        <f t="shared" si="2027"/>
        <v>0</v>
      </c>
      <c r="Z128" s="19">
        <f t="shared" si="2027"/>
        <v>0</v>
      </c>
      <c r="AA128" s="19">
        <f t="shared" si="2027"/>
        <v>0</v>
      </c>
      <c r="AB128" s="19">
        <f t="shared" si="2027"/>
        <v>0</v>
      </c>
      <c r="AC128" s="19">
        <f t="shared" si="2027"/>
        <v>0</v>
      </c>
      <c r="AD128" s="19">
        <f t="shared" si="2027"/>
        <v>0</v>
      </c>
      <c r="AE128" s="19">
        <f t="shared" si="2027"/>
        <v>0</v>
      </c>
      <c r="AF128" s="19">
        <f t="shared" si="2027"/>
        <v>0</v>
      </c>
      <c r="AG128" s="19">
        <f t="shared" si="2027"/>
        <v>0</v>
      </c>
      <c r="AH128" s="19">
        <f t="shared" si="2027"/>
        <v>0</v>
      </c>
      <c r="AI128" s="19">
        <f t="shared" si="2027"/>
        <v>10.957060568365108</v>
      </c>
      <c r="AJ128" s="19">
        <f t="shared" si="2027"/>
        <v>10.957060568365108</v>
      </c>
      <c r="AK128" s="19">
        <f t="shared" si="2027"/>
        <v>10.957060568365108</v>
      </c>
      <c r="AL128" s="19">
        <f t="shared" si="2027"/>
        <v>10.957060568365108</v>
      </c>
      <c r="AM128" s="19">
        <f t="shared" si="2027"/>
        <v>10.957060568365108</v>
      </c>
      <c r="AN128" s="19">
        <f t="shared" si="2027"/>
        <v>10.957060568365108</v>
      </c>
      <c r="AO128" s="19">
        <f t="shared" si="2027"/>
        <v>10.957060568365108</v>
      </c>
      <c r="AP128" s="19">
        <f t="shared" si="2027"/>
        <v>10.957060568365108</v>
      </c>
      <c r="AQ128" s="19">
        <f t="shared" si="2027"/>
        <v>10.957060568365108</v>
      </c>
      <c r="AR128" s="19">
        <f t="shared" si="2027"/>
        <v>10.957060568365108</v>
      </c>
      <c r="AS128" s="19">
        <f t="shared" si="2027"/>
        <v>10.957060568365108</v>
      </c>
      <c r="AT128" s="19">
        <f t="shared" si="2027"/>
        <v>10.957060568365108</v>
      </c>
      <c r="AU128" s="19">
        <f t="shared" si="2027"/>
        <v>10.957060568365108</v>
      </c>
      <c r="AV128" s="19">
        <f t="shared" si="2027"/>
        <v>10.957060568365108</v>
      </c>
      <c r="AW128" s="19">
        <f t="shared" si="2027"/>
        <v>10.957060568365108</v>
      </c>
      <c r="AX128" s="19">
        <f t="shared" si="2027"/>
        <v>0</v>
      </c>
      <c r="AY128" s="19">
        <f t="shared" si="2027"/>
        <v>0</v>
      </c>
      <c r="AZ128" s="19">
        <f t="shared" si="2027"/>
        <v>0</v>
      </c>
      <c r="BA128" s="19">
        <f t="shared" si="2027"/>
        <v>0</v>
      </c>
      <c r="BB128" s="19">
        <f t="shared" si="2027"/>
        <v>0</v>
      </c>
      <c r="BC128" s="19">
        <f t="shared" si="2027"/>
        <v>0</v>
      </c>
      <c r="BD128" s="19">
        <f t="shared" si="2027"/>
        <v>0</v>
      </c>
      <c r="BE128" s="19">
        <f t="shared" si="2027"/>
        <v>0</v>
      </c>
      <c r="BF128" s="19">
        <f t="shared" si="2027"/>
        <v>0</v>
      </c>
      <c r="BG128" s="19">
        <f t="shared" si="2027"/>
        <v>0</v>
      </c>
      <c r="BH128" s="19">
        <f t="shared" si="2027"/>
        <v>0</v>
      </c>
      <c r="BI128" s="19">
        <f t="shared" si="2027"/>
        <v>0</v>
      </c>
      <c r="BJ128" s="19">
        <f t="shared" si="2027"/>
        <v>0</v>
      </c>
      <c r="BK128" s="19">
        <f t="shared" si="2027"/>
        <v>0</v>
      </c>
      <c r="BL128" s="19">
        <f t="shared" si="2027"/>
        <v>0</v>
      </c>
      <c r="BM128" s="19">
        <f t="shared" si="2027"/>
        <v>0</v>
      </c>
      <c r="BN128" s="19">
        <f t="shared" si="2027"/>
        <v>0</v>
      </c>
      <c r="BO128" s="19">
        <f t="shared" si="2027"/>
        <v>0</v>
      </c>
      <c r="BP128" s="19">
        <f t="shared" si="2027"/>
        <v>0</v>
      </c>
      <c r="BQ128" s="19">
        <f t="shared" si="2027"/>
        <v>0</v>
      </c>
      <c r="BR128" s="19">
        <f t="shared" si="2027"/>
        <v>0</v>
      </c>
      <c r="BS128" s="19">
        <f t="shared" si="2027"/>
        <v>0</v>
      </c>
      <c r="BT128" s="19">
        <f t="shared" si="2027"/>
        <v>0</v>
      </c>
      <c r="BU128" s="19">
        <f t="shared" si="2027"/>
        <v>0</v>
      </c>
      <c r="BV128" s="19">
        <f t="shared" si="2027"/>
        <v>0</v>
      </c>
      <c r="BW128" s="19">
        <f t="shared" si="2027"/>
        <v>0</v>
      </c>
      <c r="BX128" s="19">
        <f t="shared" ref="BX128:CG128" si="2028">IF(BX126&gt;0.5,IF($B126=BX$10-1,$C126/$D126,BW128),0)</f>
        <v>0</v>
      </c>
      <c r="BY128" s="19">
        <f t="shared" si="2028"/>
        <v>0</v>
      </c>
      <c r="BZ128" s="19">
        <f t="shared" si="2028"/>
        <v>0</v>
      </c>
      <c r="CA128" s="19">
        <f t="shared" si="2028"/>
        <v>0</v>
      </c>
      <c r="CB128" s="19">
        <f t="shared" si="2028"/>
        <v>0</v>
      </c>
      <c r="CC128" s="19">
        <f t="shared" si="2028"/>
        <v>0</v>
      </c>
      <c r="CD128" s="19">
        <f t="shared" si="2028"/>
        <v>0</v>
      </c>
      <c r="CE128" s="19">
        <f t="shared" si="2028"/>
        <v>0</v>
      </c>
      <c r="CF128" s="19">
        <f t="shared" si="2028"/>
        <v>0</v>
      </c>
      <c r="CG128" s="19">
        <f t="shared" si="2028"/>
        <v>0</v>
      </c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</row>
    <row r="129" spans="1:115" ht="15" x14ac:dyDescent="0.2">
      <c r="A129" s="17" t="s">
        <v>148</v>
      </c>
      <c r="B129" s="104">
        <f>B126+1</f>
        <v>2044</v>
      </c>
      <c r="C129" s="82">
        <f>HLOOKUP(B129,$J$10:$CG$23,14)</f>
        <v>169.31644481034019</v>
      </c>
      <c r="D129" s="52">
        <f>$D$52</f>
        <v>15</v>
      </c>
      <c r="E129" s="48"/>
      <c r="F129" s="48"/>
      <c r="G129" s="48"/>
      <c r="H129" s="48"/>
      <c r="I129" s="48"/>
      <c r="J129" s="42">
        <f>IF($B129=J$10,$C129,I130)</f>
        <v>0</v>
      </c>
      <c r="K129" s="19">
        <f>IF($B129=K$10-1,$C129,J130)</f>
        <v>0</v>
      </c>
      <c r="L129" s="19">
        <f t="shared" ref="L129:BW129" si="2029">IF($B129=L$10-1,$C129,K130)</f>
        <v>0</v>
      </c>
      <c r="M129" s="19">
        <f t="shared" si="2029"/>
        <v>0</v>
      </c>
      <c r="N129" s="19">
        <f t="shared" si="2029"/>
        <v>0</v>
      </c>
      <c r="O129" s="19">
        <f t="shared" si="2029"/>
        <v>0</v>
      </c>
      <c r="P129" s="19">
        <f t="shared" si="2029"/>
        <v>0</v>
      </c>
      <c r="Q129" s="19">
        <f t="shared" si="2029"/>
        <v>0</v>
      </c>
      <c r="R129" s="19">
        <f t="shared" si="2029"/>
        <v>0</v>
      </c>
      <c r="S129" s="19">
        <f t="shared" si="2029"/>
        <v>0</v>
      </c>
      <c r="T129" s="19">
        <f t="shared" si="2029"/>
        <v>0</v>
      </c>
      <c r="U129" s="19">
        <f t="shared" si="2029"/>
        <v>0</v>
      </c>
      <c r="V129" s="19">
        <f t="shared" si="2029"/>
        <v>0</v>
      </c>
      <c r="W129" s="19">
        <f t="shared" si="2029"/>
        <v>0</v>
      </c>
      <c r="X129" s="19">
        <f t="shared" si="2029"/>
        <v>0</v>
      </c>
      <c r="Y129" s="19">
        <f t="shared" si="2029"/>
        <v>0</v>
      </c>
      <c r="Z129" s="19">
        <f t="shared" si="2029"/>
        <v>0</v>
      </c>
      <c r="AA129" s="19">
        <f t="shared" si="2029"/>
        <v>0</v>
      </c>
      <c r="AB129" s="19">
        <f t="shared" si="2029"/>
        <v>0</v>
      </c>
      <c r="AC129" s="19">
        <f t="shared" si="2029"/>
        <v>0</v>
      </c>
      <c r="AD129" s="19">
        <f t="shared" si="2029"/>
        <v>0</v>
      </c>
      <c r="AE129" s="19">
        <f t="shared" si="2029"/>
        <v>0</v>
      </c>
      <c r="AF129" s="19">
        <f t="shared" si="2029"/>
        <v>0</v>
      </c>
      <c r="AG129" s="19">
        <f t="shared" si="2029"/>
        <v>0</v>
      </c>
      <c r="AH129" s="19">
        <f t="shared" si="2029"/>
        <v>0</v>
      </c>
      <c r="AI129" s="19">
        <f t="shared" si="2029"/>
        <v>0</v>
      </c>
      <c r="AJ129" s="19">
        <f t="shared" si="2029"/>
        <v>169.31644481034019</v>
      </c>
      <c r="AK129" s="19">
        <f t="shared" si="2029"/>
        <v>158.02868182298417</v>
      </c>
      <c r="AL129" s="19">
        <f t="shared" si="2029"/>
        <v>146.74091883562815</v>
      </c>
      <c r="AM129" s="19">
        <f t="shared" si="2029"/>
        <v>135.45315584827213</v>
      </c>
      <c r="AN129" s="19">
        <f t="shared" si="2029"/>
        <v>124.16539286091611</v>
      </c>
      <c r="AO129" s="19">
        <f t="shared" si="2029"/>
        <v>112.8776298735601</v>
      </c>
      <c r="AP129" s="19">
        <f t="shared" si="2029"/>
        <v>101.58986688620408</v>
      </c>
      <c r="AQ129" s="19">
        <f t="shared" si="2029"/>
        <v>90.30210389884806</v>
      </c>
      <c r="AR129" s="19">
        <f t="shared" si="2029"/>
        <v>79.014340911492042</v>
      </c>
      <c r="AS129" s="19">
        <f t="shared" si="2029"/>
        <v>67.726577924136024</v>
      </c>
      <c r="AT129" s="19">
        <f t="shared" si="2029"/>
        <v>56.438814936780012</v>
      </c>
      <c r="AU129" s="19">
        <f t="shared" si="2029"/>
        <v>45.151051949424001</v>
      </c>
      <c r="AV129" s="19">
        <f t="shared" si="2029"/>
        <v>33.86328896206799</v>
      </c>
      <c r="AW129" s="19">
        <f t="shared" si="2029"/>
        <v>22.575525974711979</v>
      </c>
      <c r="AX129" s="19">
        <f t="shared" si="2029"/>
        <v>11.287762987355967</v>
      </c>
      <c r="AY129" s="19">
        <f t="shared" si="2029"/>
        <v>0</v>
      </c>
      <c r="AZ129" s="19">
        <f t="shared" si="2029"/>
        <v>0</v>
      </c>
      <c r="BA129" s="19">
        <f t="shared" si="2029"/>
        <v>0</v>
      </c>
      <c r="BB129" s="19">
        <f t="shared" si="2029"/>
        <v>0</v>
      </c>
      <c r="BC129" s="19">
        <f t="shared" si="2029"/>
        <v>0</v>
      </c>
      <c r="BD129" s="19">
        <f t="shared" si="2029"/>
        <v>0</v>
      </c>
      <c r="BE129" s="19">
        <f t="shared" si="2029"/>
        <v>0</v>
      </c>
      <c r="BF129" s="19">
        <f t="shared" si="2029"/>
        <v>0</v>
      </c>
      <c r="BG129" s="19">
        <f t="shared" si="2029"/>
        <v>0</v>
      </c>
      <c r="BH129" s="19">
        <f t="shared" si="2029"/>
        <v>0</v>
      </c>
      <c r="BI129" s="19">
        <f t="shared" si="2029"/>
        <v>0</v>
      </c>
      <c r="BJ129" s="19">
        <f t="shared" si="2029"/>
        <v>0</v>
      </c>
      <c r="BK129" s="19">
        <f t="shared" si="2029"/>
        <v>0</v>
      </c>
      <c r="BL129" s="19">
        <f t="shared" si="2029"/>
        <v>0</v>
      </c>
      <c r="BM129" s="19">
        <f t="shared" si="2029"/>
        <v>0</v>
      </c>
      <c r="BN129" s="19">
        <f t="shared" si="2029"/>
        <v>0</v>
      </c>
      <c r="BO129" s="19">
        <f t="shared" si="2029"/>
        <v>0</v>
      </c>
      <c r="BP129" s="19">
        <f t="shared" si="2029"/>
        <v>0</v>
      </c>
      <c r="BQ129" s="19">
        <f t="shared" si="2029"/>
        <v>0</v>
      </c>
      <c r="BR129" s="19">
        <f t="shared" si="2029"/>
        <v>0</v>
      </c>
      <c r="BS129" s="19">
        <f t="shared" si="2029"/>
        <v>0</v>
      </c>
      <c r="BT129" s="19">
        <f t="shared" si="2029"/>
        <v>0</v>
      </c>
      <c r="BU129" s="19">
        <f t="shared" si="2029"/>
        <v>0</v>
      </c>
      <c r="BV129" s="19">
        <f t="shared" si="2029"/>
        <v>0</v>
      </c>
      <c r="BW129" s="19">
        <f t="shared" si="2029"/>
        <v>0</v>
      </c>
      <c r="BX129" s="19">
        <f t="shared" ref="BX129:CG129" si="2030">IF($B129=BX$10-1,$C129,BW130)</f>
        <v>0</v>
      </c>
      <c r="BY129" s="19">
        <f t="shared" si="2030"/>
        <v>0</v>
      </c>
      <c r="BZ129" s="19">
        <f t="shared" si="2030"/>
        <v>0</v>
      </c>
      <c r="CA129" s="19">
        <f t="shared" si="2030"/>
        <v>0</v>
      </c>
      <c r="CB129" s="19">
        <f t="shared" si="2030"/>
        <v>0</v>
      </c>
      <c r="CC129" s="19">
        <f t="shared" si="2030"/>
        <v>0</v>
      </c>
      <c r="CD129" s="19">
        <f t="shared" si="2030"/>
        <v>0</v>
      </c>
      <c r="CE129" s="19">
        <f t="shared" si="2030"/>
        <v>0</v>
      </c>
      <c r="CF129" s="19">
        <f t="shared" si="2030"/>
        <v>0</v>
      </c>
      <c r="CG129" s="19">
        <f t="shared" si="2030"/>
        <v>0</v>
      </c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</row>
    <row r="130" spans="1:115" ht="15" x14ac:dyDescent="0.2">
      <c r="A130" s="17"/>
      <c r="B130" s="48"/>
      <c r="C130" s="48"/>
      <c r="D130" s="48"/>
      <c r="E130" s="48"/>
      <c r="F130" s="48"/>
      <c r="G130" s="48"/>
      <c r="H130" s="48"/>
      <c r="I130" s="48"/>
      <c r="J130" s="42">
        <f t="shared" ref="J130" si="2031">MAX(0,+J129-J131)</f>
        <v>0</v>
      </c>
      <c r="K130" s="19">
        <f t="shared" ref="K130" si="2032">MAX(0,+K129-K131)</f>
        <v>0</v>
      </c>
      <c r="L130" s="19">
        <f t="shared" ref="L130" si="2033">MAX(0,+L129-L131)</f>
        <v>0</v>
      </c>
      <c r="M130" s="19">
        <f t="shared" ref="M130" si="2034">MAX(0,+M129-M131)</f>
        <v>0</v>
      </c>
      <c r="N130" s="19">
        <f t="shared" ref="N130" si="2035">MAX(0,+N129-N131)</f>
        <v>0</v>
      </c>
      <c r="O130" s="19">
        <f t="shared" ref="O130" si="2036">MAX(0,+O129-O131)</f>
        <v>0</v>
      </c>
      <c r="P130" s="19">
        <f t="shared" ref="P130" si="2037">MAX(0,+P129-P131)</f>
        <v>0</v>
      </c>
      <c r="Q130" s="19">
        <f t="shared" ref="Q130" si="2038">MAX(0,+Q129-Q131)</f>
        <v>0</v>
      </c>
      <c r="R130" s="19">
        <f t="shared" ref="R130" si="2039">MAX(0,+R129-R131)</f>
        <v>0</v>
      </c>
      <c r="S130" s="19">
        <f t="shared" ref="S130" si="2040">MAX(0,+S129-S131)</f>
        <v>0</v>
      </c>
      <c r="T130" s="19">
        <f t="shared" ref="T130" si="2041">MAX(0,+T129-T131)</f>
        <v>0</v>
      </c>
      <c r="U130" s="19">
        <f t="shared" ref="U130" si="2042">MAX(0,+U129-U131)</f>
        <v>0</v>
      </c>
      <c r="V130" s="19">
        <f t="shared" ref="V130" si="2043">MAX(0,+V129-V131)</f>
        <v>0</v>
      </c>
      <c r="W130" s="42">
        <f t="shared" ref="W130" si="2044">MAX(0,+W129-W131)</f>
        <v>0</v>
      </c>
      <c r="X130" s="42">
        <f t="shared" ref="X130" si="2045">MAX(0,+X129-X131)</f>
        <v>0</v>
      </c>
      <c r="Y130" s="42">
        <f t="shared" ref="Y130" si="2046">MAX(0,+Y129-Y131)</f>
        <v>0</v>
      </c>
      <c r="Z130" s="42">
        <f t="shared" ref="Z130" si="2047">MAX(0,+Z129-Z131)</f>
        <v>0</v>
      </c>
      <c r="AA130" s="42">
        <f t="shared" ref="AA130" si="2048">MAX(0,+AA129-AA131)</f>
        <v>0</v>
      </c>
      <c r="AB130" s="42">
        <f t="shared" ref="AB130" si="2049">MAX(0,+AB129-AB131)</f>
        <v>0</v>
      </c>
      <c r="AC130" s="42">
        <f t="shared" ref="AC130" si="2050">MAX(0,+AC129-AC131)</f>
        <v>0</v>
      </c>
      <c r="AD130" s="42">
        <f t="shared" ref="AD130" si="2051">MAX(0,+AD129-AD131)</f>
        <v>0</v>
      </c>
      <c r="AE130" s="42">
        <f t="shared" ref="AE130" si="2052">MAX(0,+AE129-AE131)</f>
        <v>0</v>
      </c>
      <c r="AF130" s="42">
        <f t="shared" ref="AF130" si="2053">MAX(0,+AF129-AF131)</f>
        <v>0</v>
      </c>
      <c r="AG130" s="42">
        <f t="shared" ref="AG130" si="2054">MAX(0,+AG129-AG131)</f>
        <v>0</v>
      </c>
      <c r="AH130" s="42">
        <f t="shared" ref="AH130" si="2055">MAX(0,+AH129-AH131)</f>
        <v>0</v>
      </c>
      <c r="AI130" s="42">
        <f t="shared" ref="AI130" si="2056">MAX(0,+AI129-AI131)</f>
        <v>0</v>
      </c>
      <c r="AJ130" s="42">
        <f t="shared" ref="AJ130" si="2057">MAX(0,+AJ129-AJ131)</f>
        <v>158.02868182298417</v>
      </c>
      <c r="AK130" s="42">
        <f t="shared" ref="AK130" si="2058">MAX(0,+AK129-AK131)</f>
        <v>146.74091883562815</v>
      </c>
      <c r="AL130" s="42">
        <f t="shared" ref="AL130" si="2059">MAX(0,+AL129-AL131)</f>
        <v>135.45315584827213</v>
      </c>
      <c r="AM130" s="42">
        <f t="shared" ref="AM130" si="2060">MAX(0,+AM129-AM131)</f>
        <v>124.16539286091611</v>
      </c>
      <c r="AN130" s="42">
        <f t="shared" ref="AN130" si="2061">MAX(0,+AN129-AN131)</f>
        <v>112.8776298735601</v>
      </c>
      <c r="AO130" s="42">
        <f t="shared" ref="AO130" si="2062">MAX(0,+AO129-AO131)</f>
        <v>101.58986688620408</v>
      </c>
      <c r="AP130" s="42">
        <f t="shared" ref="AP130" si="2063">MAX(0,+AP129-AP131)</f>
        <v>90.30210389884806</v>
      </c>
      <c r="AQ130" s="42">
        <f t="shared" ref="AQ130" si="2064">MAX(0,+AQ129-AQ131)</f>
        <v>79.014340911492042</v>
      </c>
      <c r="AR130" s="42">
        <f t="shared" ref="AR130" si="2065">MAX(0,+AR129-AR131)</f>
        <v>67.726577924136024</v>
      </c>
      <c r="AS130" s="42">
        <f t="shared" ref="AS130" si="2066">MAX(0,+AS129-AS131)</f>
        <v>56.438814936780012</v>
      </c>
      <c r="AT130" s="42">
        <f t="shared" ref="AT130" si="2067">MAX(0,+AT129-AT131)</f>
        <v>45.151051949424001</v>
      </c>
      <c r="AU130" s="42">
        <f t="shared" ref="AU130" si="2068">MAX(0,+AU129-AU131)</f>
        <v>33.86328896206799</v>
      </c>
      <c r="AV130" s="42">
        <f t="shared" ref="AV130" si="2069">MAX(0,+AV129-AV131)</f>
        <v>22.575525974711979</v>
      </c>
      <c r="AW130" s="42">
        <f t="shared" ref="AW130" si="2070">MAX(0,+AW129-AW131)</f>
        <v>11.287762987355967</v>
      </c>
      <c r="AX130" s="42">
        <f t="shared" ref="AX130" si="2071">MAX(0,+AX129-AX131)</f>
        <v>0</v>
      </c>
      <c r="AY130" s="42">
        <f t="shared" ref="AY130" si="2072">MAX(0,+AY129-AY131)</f>
        <v>0</v>
      </c>
      <c r="AZ130" s="42">
        <f t="shared" ref="AZ130" si="2073">MAX(0,+AZ129-AZ131)</f>
        <v>0</v>
      </c>
      <c r="BA130" s="42">
        <f t="shared" ref="BA130" si="2074">MAX(0,+BA129-BA131)</f>
        <v>0</v>
      </c>
      <c r="BB130" s="42">
        <f t="shared" ref="BB130" si="2075">MAX(0,+BB129-BB131)</f>
        <v>0</v>
      </c>
      <c r="BC130" s="42">
        <f t="shared" ref="BC130" si="2076">MAX(0,+BC129-BC131)</f>
        <v>0</v>
      </c>
      <c r="BD130" s="42">
        <f t="shared" ref="BD130" si="2077">MAX(0,+BD129-BD131)</f>
        <v>0</v>
      </c>
      <c r="BE130" s="42">
        <f t="shared" ref="BE130" si="2078">MAX(0,+BE129-BE131)</f>
        <v>0</v>
      </c>
      <c r="BF130" s="42">
        <f t="shared" ref="BF130" si="2079">MAX(0,+BF129-BF131)</f>
        <v>0</v>
      </c>
      <c r="BG130" s="42">
        <f t="shared" ref="BG130" si="2080">MAX(0,+BG129-BG131)</f>
        <v>0</v>
      </c>
      <c r="BH130" s="42">
        <f t="shared" ref="BH130" si="2081">MAX(0,+BH129-BH131)</f>
        <v>0</v>
      </c>
      <c r="BI130" s="42">
        <f t="shared" ref="BI130" si="2082">MAX(0,+BI129-BI131)</f>
        <v>0</v>
      </c>
      <c r="BJ130" s="42">
        <f t="shared" ref="BJ130" si="2083">MAX(0,+BJ129-BJ131)</f>
        <v>0</v>
      </c>
      <c r="BK130" s="42">
        <f t="shared" ref="BK130" si="2084">MAX(0,+BK129-BK131)</f>
        <v>0</v>
      </c>
      <c r="BL130" s="42">
        <f t="shared" ref="BL130" si="2085">MAX(0,+BL129-BL131)</f>
        <v>0</v>
      </c>
      <c r="BM130" s="42">
        <f t="shared" ref="BM130" si="2086">MAX(0,+BM129-BM131)</f>
        <v>0</v>
      </c>
      <c r="BN130" s="42">
        <f t="shared" ref="BN130" si="2087">MAX(0,+BN129-BN131)</f>
        <v>0</v>
      </c>
      <c r="BO130" s="42">
        <f t="shared" ref="BO130" si="2088">MAX(0,+BO129-BO131)</f>
        <v>0</v>
      </c>
      <c r="BP130" s="42">
        <f t="shared" ref="BP130" si="2089">MAX(0,+BP129-BP131)</f>
        <v>0</v>
      </c>
      <c r="BQ130" s="42">
        <f t="shared" ref="BQ130" si="2090">MAX(0,+BQ129-BQ131)</f>
        <v>0</v>
      </c>
      <c r="BR130" s="42">
        <f t="shared" ref="BR130" si="2091">MAX(0,+BR129-BR131)</f>
        <v>0</v>
      </c>
      <c r="BS130" s="42">
        <f t="shared" ref="BS130" si="2092">MAX(0,+BS129-BS131)</f>
        <v>0</v>
      </c>
      <c r="BT130" s="42">
        <f t="shared" ref="BT130" si="2093">MAX(0,+BT129-BT131)</f>
        <v>0</v>
      </c>
      <c r="BU130" s="42">
        <f t="shared" ref="BU130" si="2094">MAX(0,+BU129-BU131)</f>
        <v>0</v>
      </c>
      <c r="BV130" s="42">
        <f t="shared" ref="BV130" si="2095">MAX(0,+BV129-BV131)</f>
        <v>0</v>
      </c>
      <c r="BW130" s="42">
        <f t="shared" ref="BW130" si="2096">MAX(0,+BW129-BW131)</f>
        <v>0</v>
      </c>
      <c r="BX130" s="42">
        <f t="shared" ref="BX130" si="2097">MAX(0,+BX129-BX131)</f>
        <v>0</v>
      </c>
      <c r="BY130" s="42">
        <f t="shared" ref="BY130" si="2098">MAX(0,+BY129-BY131)</f>
        <v>0</v>
      </c>
      <c r="BZ130" s="42">
        <f t="shared" ref="BZ130" si="2099">MAX(0,+BZ129-BZ131)</f>
        <v>0</v>
      </c>
      <c r="CA130" s="42">
        <f t="shared" ref="CA130" si="2100">MAX(0,+CA129-CA131)</f>
        <v>0</v>
      </c>
      <c r="CB130" s="42">
        <f t="shared" ref="CB130" si="2101">MAX(0,+CB129-CB131)</f>
        <v>0</v>
      </c>
      <c r="CC130" s="42">
        <f t="shared" ref="CC130" si="2102">MAX(0,+CC129-CC131)</f>
        <v>0</v>
      </c>
      <c r="CD130" s="42">
        <f t="shared" ref="CD130" si="2103">MAX(0,+CD129-CD131)</f>
        <v>0</v>
      </c>
      <c r="CE130" s="42">
        <f t="shared" ref="CE130" si="2104">MAX(0,+CE129-CE131)</f>
        <v>0</v>
      </c>
      <c r="CF130" s="42">
        <f t="shared" ref="CF130" si="2105">MAX(0,+CF129-CF131)</f>
        <v>0</v>
      </c>
      <c r="CG130" s="42">
        <f t="shared" ref="CG130" si="2106">MAX(0,+CG129-CG131)</f>
        <v>0</v>
      </c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</row>
    <row r="131" spans="1:115" ht="15" x14ac:dyDescent="0.2">
      <c r="A131" s="17"/>
      <c r="B131" s="48"/>
      <c r="C131" s="48"/>
      <c r="D131" s="48"/>
      <c r="E131" s="48"/>
      <c r="F131" s="48"/>
      <c r="G131" s="48"/>
      <c r="H131" s="48"/>
      <c r="I131" s="48"/>
      <c r="J131" s="42">
        <f>IF(J129&gt;0.5,IF($B129=J$10,$C129/$D129,I131),0)</f>
        <v>0</v>
      </c>
      <c r="K131" s="19">
        <f>IF(K129&gt;0.5,IF($B129=K$10-1,$C129/$D129,J131),0)</f>
        <v>0</v>
      </c>
      <c r="L131" s="19">
        <f t="shared" ref="L131:BW131" si="2107">IF(L129&gt;0.5,IF($B129=L$10-1,$C129/$D129,K131),0)</f>
        <v>0</v>
      </c>
      <c r="M131" s="19">
        <f t="shared" si="2107"/>
        <v>0</v>
      </c>
      <c r="N131" s="19">
        <f t="shared" si="2107"/>
        <v>0</v>
      </c>
      <c r="O131" s="19">
        <f t="shared" si="2107"/>
        <v>0</v>
      </c>
      <c r="P131" s="19">
        <f t="shared" si="2107"/>
        <v>0</v>
      </c>
      <c r="Q131" s="19">
        <f t="shared" si="2107"/>
        <v>0</v>
      </c>
      <c r="R131" s="19">
        <f t="shared" si="2107"/>
        <v>0</v>
      </c>
      <c r="S131" s="19">
        <f t="shared" si="2107"/>
        <v>0</v>
      </c>
      <c r="T131" s="19">
        <f t="shared" si="2107"/>
        <v>0</v>
      </c>
      <c r="U131" s="19">
        <f t="shared" si="2107"/>
        <v>0</v>
      </c>
      <c r="V131" s="19">
        <f t="shared" si="2107"/>
        <v>0</v>
      </c>
      <c r="W131" s="19">
        <f t="shared" si="2107"/>
        <v>0</v>
      </c>
      <c r="X131" s="19">
        <f t="shared" si="2107"/>
        <v>0</v>
      </c>
      <c r="Y131" s="19">
        <f t="shared" si="2107"/>
        <v>0</v>
      </c>
      <c r="Z131" s="19">
        <f t="shared" si="2107"/>
        <v>0</v>
      </c>
      <c r="AA131" s="19">
        <f t="shared" si="2107"/>
        <v>0</v>
      </c>
      <c r="AB131" s="19">
        <f t="shared" si="2107"/>
        <v>0</v>
      </c>
      <c r="AC131" s="19">
        <f t="shared" si="2107"/>
        <v>0</v>
      </c>
      <c r="AD131" s="19">
        <f t="shared" si="2107"/>
        <v>0</v>
      </c>
      <c r="AE131" s="19">
        <f t="shared" si="2107"/>
        <v>0</v>
      </c>
      <c r="AF131" s="19">
        <f t="shared" si="2107"/>
        <v>0</v>
      </c>
      <c r="AG131" s="19">
        <f t="shared" si="2107"/>
        <v>0</v>
      </c>
      <c r="AH131" s="19">
        <f t="shared" si="2107"/>
        <v>0</v>
      </c>
      <c r="AI131" s="19">
        <f t="shared" si="2107"/>
        <v>0</v>
      </c>
      <c r="AJ131" s="19">
        <f t="shared" si="2107"/>
        <v>11.287762987356013</v>
      </c>
      <c r="AK131" s="19">
        <f t="shared" si="2107"/>
        <v>11.287762987356013</v>
      </c>
      <c r="AL131" s="19">
        <f t="shared" si="2107"/>
        <v>11.287762987356013</v>
      </c>
      <c r="AM131" s="19">
        <f t="shared" si="2107"/>
        <v>11.287762987356013</v>
      </c>
      <c r="AN131" s="19">
        <f t="shared" si="2107"/>
        <v>11.287762987356013</v>
      </c>
      <c r="AO131" s="19">
        <f t="shared" si="2107"/>
        <v>11.287762987356013</v>
      </c>
      <c r="AP131" s="19">
        <f t="shared" si="2107"/>
        <v>11.287762987356013</v>
      </c>
      <c r="AQ131" s="19">
        <f t="shared" si="2107"/>
        <v>11.287762987356013</v>
      </c>
      <c r="AR131" s="19">
        <f t="shared" si="2107"/>
        <v>11.287762987356013</v>
      </c>
      <c r="AS131" s="19">
        <f t="shared" si="2107"/>
        <v>11.287762987356013</v>
      </c>
      <c r="AT131" s="19">
        <f t="shared" si="2107"/>
        <v>11.287762987356013</v>
      </c>
      <c r="AU131" s="19">
        <f t="shared" si="2107"/>
        <v>11.287762987356013</v>
      </c>
      <c r="AV131" s="19">
        <f t="shared" si="2107"/>
        <v>11.287762987356013</v>
      </c>
      <c r="AW131" s="19">
        <f t="shared" si="2107"/>
        <v>11.287762987356013</v>
      </c>
      <c r="AX131" s="19">
        <f t="shared" si="2107"/>
        <v>11.287762987356013</v>
      </c>
      <c r="AY131" s="19">
        <f t="shared" si="2107"/>
        <v>0</v>
      </c>
      <c r="AZ131" s="19">
        <f t="shared" si="2107"/>
        <v>0</v>
      </c>
      <c r="BA131" s="19">
        <f t="shared" si="2107"/>
        <v>0</v>
      </c>
      <c r="BB131" s="19">
        <f t="shared" si="2107"/>
        <v>0</v>
      </c>
      <c r="BC131" s="19">
        <f t="shared" si="2107"/>
        <v>0</v>
      </c>
      <c r="BD131" s="19">
        <f t="shared" si="2107"/>
        <v>0</v>
      </c>
      <c r="BE131" s="19">
        <f t="shared" si="2107"/>
        <v>0</v>
      </c>
      <c r="BF131" s="19">
        <f t="shared" si="2107"/>
        <v>0</v>
      </c>
      <c r="BG131" s="19">
        <f t="shared" si="2107"/>
        <v>0</v>
      </c>
      <c r="BH131" s="19">
        <f t="shared" si="2107"/>
        <v>0</v>
      </c>
      <c r="BI131" s="19">
        <f t="shared" si="2107"/>
        <v>0</v>
      </c>
      <c r="BJ131" s="19">
        <f t="shared" si="2107"/>
        <v>0</v>
      </c>
      <c r="BK131" s="19">
        <f t="shared" si="2107"/>
        <v>0</v>
      </c>
      <c r="BL131" s="19">
        <f t="shared" si="2107"/>
        <v>0</v>
      </c>
      <c r="BM131" s="19">
        <f t="shared" si="2107"/>
        <v>0</v>
      </c>
      <c r="BN131" s="19">
        <f t="shared" si="2107"/>
        <v>0</v>
      </c>
      <c r="BO131" s="19">
        <f t="shared" si="2107"/>
        <v>0</v>
      </c>
      <c r="BP131" s="19">
        <f t="shared" si="2107"/>
        <v>0</v>
      </c>
      <c r="BQ131" s="19">
        <f t="shared" si="2107"/>
        <v>0</v>
      </c>
      <c r="BR131" s="19">
        <f t="shared" si="2107"/>
        <v>0</v>
      </c>
      <c r="BS131" s="19">
        <f t="shared" si="2107"/>
        <v>0</v>
      </c>
      <c r="BT131" s="19">
        <f t="shared" si="2107"/>
        <v>0</v>
      </c>
      <c r="BU131" s="19">
        <f t="shared" si="2107"/>
        <v>0</v>
      </c>
      <c r="BV131" s="19">
        <f t="shared" si="2107"/>
        <v>0</v>
      </c>
      <c r="BW131" s="19">
        <f t="shared" si="2107"/>
        <v>0</v>
      </c>
      <c r="BX131" s="19">
        <f t="shared" ref="BX131:CG131" si="2108">IF(BX129&gt;0.5,IF($B129=BX$10-1,$C129/$D129,BW131),0)</f>
        <v>0</v>
      </c>
      <c r="BY131" s="19">
        <f t="shared" si="2108"/>
        <v>0</v>
      </c>
      <c r="BZ131" s="19">
        <f t="shared" si="2108"/>
        <v>0</v>
      </c>
      <c r="CA131" s="19">
        <f t="shared" si="2108"/>
        <v>0</v>
      </c>
      <c r="CB131" s="19">
        <f t="shared" si="2108"/>
        <v>0</v>
      </c>
      <c r="CC131" s="19">
        <f t="shared" si="2108"/>
        <v>0</v>
      </c>
      <c r="CD131" s="19">
        <f t="shared" si="2108"/>
        <v>0</v>
      </c>
      <c r="CE131" s="19">
        <f t="shared" si="2108"/>
        <v>0</v>
      </c>
      <c r="CF131" s="19">
        <f t="shared" si="2108"/>
        <v>0</v>
      </c>
      <c r="CG131" s="19">
        <f t="shared" si="2108"/>
        <v>0</v>
      </c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</row>
    <row r="132" spans="1:115" ht="15" x14ac:dyDescent="0.2">
      <c r="A132" s="17" t="s">
        <v>149</v>
      </c>
      <c r="B132" s="104">
        <f>B129+1</f>
        <v>2045</v>
      </c>
      <c r="C132" s="82">
        <f>HLOOKUP(B132,$J$10:$CG$23,14)</f>
        <v>174.40966018318807</v>
      </c>
      <c r="D132" s="52">
        <f>$D$52</f>
        <v>15</v>
      </c>
      <c r="E132" s="48"/>
      <c r="F132" s="48"/>
      <c r="G132" s="48"/>
      <c r="H132" s="48"/>
      <c r="I132" s="48"/>
      <c r="J132" s="42">
        <f>IF($B132=J$10,$C132,I133)</f>
        <v>0</v>
      </c>
      <c r="K132" s="19">
        <f>IF($B132=K$10-1,$C132,J133)</f>
        <v>0</v>
      </c>
      <c r="L132" s="19">
        <f t="shared" ref="L132:BW132" si="2109">IF($B132=L$10-1,$C132,K133)</f>
        <v>0</v>
      </c>
      <c r="M132" s="19">
        <f t="shared" si="2109"/>
        <v>0</v>
      </c>
      <c r="N132" s="19">
        <f t="shared" si="2109"/>
        <v>0</v>
      </c>
      <c r="O132" s="19">
        <f t="shared" si="2109"/>
        <v>0</v>
      </c>
      <c r="P132" s="19">
        <f t="shared" si="2109"/>
        <v>0</v>
      </c>
      <c r="Q132" s="19">
        <f t="shared" si="2109"/>
        <v>0</v>
      </c>
      <c r="R132" s="19">
        <f t="shared" si="2109"/>
        <v>0</v>
      </c>
      <c r="S132" s="19">
        <f t="shared" si="2109"/>
        <v>0</v>
      </c>
      <c r="T132" s="19">
        <f t="shared" si="2109"/>
        <v>0</v>
      </c>
      <c r="U132" s="19">
        <f t="shared" si="2109"/>
        <v>0</v>
      </c>
      <c r="V132" s="19">
        <f t="shared" si="2109"/>
        <v>0</v>
      </c>
      <c r="W132" s="19">
        <f t="shared" si="2109"/>
        <v>0</v>
      </c>
      <c r="X132" s="19">
        <f t="shared" si="2109"/>
        <v>0</v>
      </c>
      <c r="Y132" s="19">
        <f t="shared" si="2109"/>
        <v>0</v>
      </c>
      <c r="Z132" s="19">
        <f t="shared" si="2109"/>
        <v>0</v>
      </c>
      <c r="AA132" s="19">
        <f t="shared" si="2109"/>
        <v>0</v>
      </c>
      <c r="AB132" s="19">
        <f t="shared" si="2109"/>
        <v>0</v>
      </c>
      <c r="AC132" s="19">
        <f t="shared" si="2109"/>
        <v>0</v>
      </c>
      <c r="AD132" s="19">
        <f t="shared" si="2109"/>
        <v>0</v>
      </c>
      <c r="AE132" s="19">
        <f t="shared" si="2109"/>
        <v>0</v>
      </c>
      <c r="AF132" s="19">
        <f t="shared" si="2109"/>
        <v>0</v>
      </c>
      <c r="AG132" s="19">
        <f t="shared" si="2109"/>
        <v>0</v>
      </c>
      <c r="AH132" s="19">
        <f t="shared" si="2109"/>
        <v>0</v>
      </c>
      <c r="AI132" s="19">
        <f t="shared" si="2109"/>
        <v>0</v>
      </c>
      <c r="AJ132" s="19">
        <f t="shared" si="2109"/>
        <v>0</v>
      </c>
      <c r="AK132" s="19">
        <f t="shared" si="2109"/>
        <v>174.40966018318807</v>
      </c>
      <c r="AL132" s="19">
        <f t="shared" si="2109"/>
        <v>162.78234950430885</v>
      </c>
      <c r="AM132" s="19">
        <f t="shared" si="2109"/>
        <v>151.15503882542964</v>
      </c>
      <c r="AN132" s="19">
        <f t="shared" si="2109"/>
        <v>139.52772814655043</v>
      </c>
      <c r="AO132" s="19">
        <f t="shared" si="2109"/>
        <v>127.90041746767122</v>
      </c>
      <c r="AP132" s="19">
        <f t="shared" si="2109"/>
        <v>116.27310678879201</v>
      </c>
      <c r="AQ132" s="19">
        <f t="shared" si="2109"/>
        <v>104.64579610991279</v>
      </c>
      <c r="AR132" s="19">
        <f t="shared" si="2109"/>
        <v>93.018485431033582</v>
      </c>
      <c r="AS132" s="19">
        <f t="shared" si="2109"/>
        <v>81.39117475215437</v>
      </c>
      <c r="AT132" s="19">
        <f t="shared" si="2109"/>
        <v>69.763864073275158</v>
      </c>
      <c r="AU132" s="19">
        <f t="shared" si="2109"/>
        <v>58.136553394395953</v>
      </c>
      <c r="AV132" s="19">
        <f t="shared" si="2109"/>
        <v>46.509242715516748</v>
      </c>
      <c r="AW132" s="19">
        <f t="shared" si="2109"/>
        <v>34.881932036637544</v>
      </c>
      <c r="AX132" s="19">
        <f t="shared" si="2109"/>
        <v>23.254621357758339</v>
      </c>
      <c r="AY132" s="19">
        <f t="shared" si="2109"/>
        <v>11.627310678879134</v>
      </c>
      <c r="AZ132" s="19">
        <f t="shared" si="2109"/>
        <v>0</v>
      </c>
      <c r="BA132" s="19">
        <f t="shared" si="2109"/>
        <v>0</v>
      </c>
      <c r="BB132" s="19">
        <f t="shared" si="2109"/>
        <v>0</v>
      </c>
      <c r="BC132" s="19">
        <f t="shared" si="2109"/>
        <v>0</v>
      </c>
      <c r="BD132" s="19">
        <f t="shared" si="2109"/>
        <v>0</v>
      </c>
      <c r="BE132" s="19">
        <f t="shared" si="2109"/>
        <v>0</v>
      </c>
      <c r="BF132" s="19">
        <f t="shared" si="2109"/>
        <v>0</v>
      </c>
      <c r="BG132" s="19">
        <f t="shared" si="2109"/>
        <v>0</v>
      </c>
      <c r="BH132" s="19">
        <f t="shared" si="2109"/>
        <v>0</v>
      </c>
      <c r="BI132" s="19">
        <f t="shared" si="2109"/>
        <v>0</v>
      </c>
      <c r="BJ132" s="19">
        <f t="shared" si="2109"/>
        <v>0</v>
      </c>
      <c r="BK132" s="19">
        <f t="shared" si="2109"/>
        <v>0</v>
      </c>
      <c r="BL132" s="19">
        <f t="shared" si="2109"/>
        <v>0</v>
      </c>
      <c r="BM132" s="19">
        <f t="shared" si="2109"/>
        <v>0</v>
      </c>
      <c r="BN132" s="19">
        <f t="shared" si="2109"/>
        <v>0</v>
      </c>
      <c r="BO132" s="19">
        <f t="shared" si="2109"/>
        <v>0</v>
      </c>
      <c r="BP132" s="19">
        <f t="shared" si="2109"/>
        <v>0</v>
      </c>
      <c r="BQ132" s="19">
        <f t="shared" si="2109"/>
        <v>0</v>
      </c>
      <c r="BR132" s="19">
        <f t="shared" si="2109"/>
        <v>0</v>
      </c>
      <c r="BS132" s="19">
        <f t="shared" si="2109"/>
        <v>0</v>
      </c>
      <c r="BT132" s="19">
        <f t="shared" si="2109"/>
        <v>0</v>
      </c>
      <c r="BU132" s="19">
        <f t="shared" si="2109"/>
        <v>0</v>
      </c>
      <c r="BV132" s="19">
        <f t="shared" si="2109"/>
        <v>0</v>
      </c>
      <c r="BW132" s="19">
        <f t="shared" si="2109"/>
        <v>0</v>
      </c>
      <c r="BX132" s="19">
        <f t="shared" ref="BX132:CG132" si="2110">IF($B132=BX$10-1,$C132,BW133)</f>
        <v>0</v>
      </c>
      <c r="BY132" s="19">
        <f t="shared" si="2110"/>
        <v>0</v>
      </c>
      <c r="BZ132" s="19">
        <f t="shared" si="2110"/>
        <v>0</v>
      </c>
      <c r="CA132" s="19">
        <f t="shared" si="2110"/>
        <v>0</v>
      </c>
      <c r="CB132" s="19">
        <f t="shared" si="2110"/>
        <v>0</v>
      </c>
      <c r="CC132" s="19">
        <f t="shared" si="2110"/>
        <v>0</v>
      </c>
      <c r="CD132" s="19">
        <f t="shared" si="2110"/>
        <v>0</v>
      </c>
      <c r="CE132" s="19">
        <f t="shared" si="2110"/>
        <v>0</v>
      </c>
      <c r="CF132" s="19">
        <f t="shared" si="2110"/>
        <v>0</v>
      </c>
      <c r="CG132" s="19">
        <f t="shared" si="2110"/>
        <v>0</v>
      </c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</row>
    <row r="133" spans="1:115" ht="15" x14ac:dyDescent="0.2">
      <c r="B133" s="48"/>
      <c r="C133" s="48"/>
      <c r="D133" s="48"/>
      <c r="E133" s="48"/>
      <c r="F133" s="48"/>
      <c r="G133" s="48"/>
      <c r="H133" s="48"/>
      <c r="I133" s="48"/>
      <c r="J133" s="42">
        <f t="shared" ref="J133" si="2111">MAX(0,+J132-J134)</f>
        <v>0</v>
      </c>
      <c r="K133" s="19">
        <f t="shared" ref="K133" si="2112">MAX(0,+K132-K134)</f>
        <v>0</v>
      </c>
      <c r="L133" s="19">
        <f t="shared" ref="L133" si="2113">MAX(0,+L132-L134)</f>
        <v>0</v>
      </c>
      <c r="M133" s="19">
        <f t="shared" ref="M133" si="2114">MAX(0,+M132-M134)</f>
        <v>0</v>
      </c>
      <c r="N133" s="19">
        <f t="shared" ref="N133" si="2115">MAX(0,+N132-N134)</f>
        <v>0</v>
      </c>
      <c r="O133" s="19">
        <f t="shared" ref="O133" si="2116">MAX(0,+O132-O134)</f>
        <v>0</v>
      </c>
      <c r="P133" s="19">
        <f t="shared" ref="P133" si="2117">MAX(0,+P132-P134)</f>
        <v>0</v>
      </c>
      <c r="Q133" s="19">
        <f t="shared" ref="Q133" si="2118">MAX(0,+Q132-Q134)</f>
        <v>0</v>
      </c>
      <c r="R133" s="19">
        <f t="shared" ref="R133" si="2119">MAX(0,+R132-R134)</f>
        <v>0</v>
      </c>
      <c r="S133" s="19">
        <f t="shared" ref="S133" si="2120">MAX(0,+S132-S134)</f>
        <v>0</v>
      </c>
      <c r="T133" s="19">
        <f t="shared" ref="T133" si="2121">MAX(0,+T132-T134)</f>
        <v>0</v>
      </c>
      <c r="U133" s="19">
        <f t="shared" ref="U133" si="2122">MAX(0,+U132-U134)</f>
        <v>0</v>
      </c>
      <c r="V133" s="19">
        <f t="shared" ref="V133" si="2123">MAX(0,+V132-V134)</f>
        <v>0</v>
      </c>
      <c r="W133" s="42">
        <f t="shared" ref="W133" si="2124">MAX(0,+W132-W134)</f>
        <v>0</v>
      </c>
      <c r="X133" s="42">
        <f t="shared" ref="X133" si="2125">MAX(0,+X132-X134)</f>
        <v>0</v>
      </c>
      <c r="Y133" s="42">
        <f t="shared" ref="Y133" si="2126">MAX(0,+Y132-Y134)</f>
        <v>0</v>
      </c>
      <c r="Z133" s="42">
        <f t="shared" ref="Z133" si="2127">MAX(0,+Z132-Z134)</f>
        <v>0</v>
      </c>
      <c r="AA133" s="42">
        <f t="shared" ref="AA133" si="2128">MAX(0,+AA132-AA134)</f>
        <v>0</v>
      </c>
      <c r="AB133" s="42">
        <f t="shared" ref="AB133" si="2129">MAX(0,+AB132-AB134)</f>
        <v>0</v>
      </c>
      <c r="AC133" s="42">
        <f t="shared" ref="AC133" si="2130">MAX(0,+AC132-AC134)</f>
        <v>0</v>
      </c>
      <c r="AD133" s="42">
        <f t="shared" ref="AD133" si="2131">MAX(0,+AD132-AD134)</f>
        <v>0</v>
      </c>
      <c r="AE133" s="42">
        <f t="shared" ref="AE133" si="2132">MAX(0,+AE132-AE134)</f>
        <v>0</v>
      </c>
      <c r="AF133" s="42">
        <f t="shared" ref="AF133" si="2133">MAX(0,+AF132-AF134)</f>
        <v>0</v>
      </c>
      <c r="AG133" s="42">
        <f t="shared" ref="AG133" si="2134">MAX(0,+AG132-AG134)</f>
        <v>0</v>
      </c>
      <c r="AH133" s="42">
        <f t="shared" ref="AH133" si="2135">MAX(0,+AH132-AH134)</f>
        <v>0</v>
      </c>
      <c r="AI133" s="42">
        <f t="shared" ref="AI133" si="2136">MAX(0,+AI132-AI134)</f>
        <v>0</v>
      </c>
      <c r="AJ133" s="42">
        <f t="shared" ref="AJ133" si="2137">MAX(0,+AJ132-AJ134)</f>
        <v>0</v>
      </c>
      <c r="AK133" s="42">
        <f t="shared" ref="AK133" si="2138">MAX(0,+AK132-AK134)</f>
        <v>162.78234950430885</v>
      </c>
      <c r="AL133" s="42">
        <f t="shared" ref="AL133" si="2139">MAX(0,+AL132-AL134)</f>
        <v>151.15503882542964</v>
      </c>
      <c r="AM133" s="42">
        <f t="shared" ref="AM133" si="2140">MAX(0,+AM132-AM134)</f>
        <v>139.52772814655043</v>
      </c>
      <c r="AN133" s="42">
        <f t="shared" ref="AN133" si="2141">MAX(0,+AN132-AN134)</f>
        <v>127.90041746767122</v>
      </c>
      <c r="AO133" s="42">
        <f t="shared" ref="AO133" si="2142">MAX(0,+AO132-AO134)</f>
        <v>116.27310678879201</v>
      </c>
      <c r="AP133" s="42">
        <f t="shared" ref="AP133" si="2143">MAX(0,+AP132-AP134)</f>
        <v>104.64579610991279</v>
      </c>
      <c r="AQ133" s="42">
        <f t="shared" ref="AQ133" si="2144">MAX(0,+AQ132-AQ134)</f>
        <v>93.018485431033582</v>
      </c>
      <c r="AR133" s="42">
        <f t="shared" ref="AR133" si="2145">MAX(0,+AR132-AR134)</f>
        <v>81.39117475215437</v>
      </c>
      <c r="AS133" s="42">
        <f t="shared" ref="AS133" si="2146">MAX(0,+AS132-AS134)</f>
        <v>69.763864073275158</v>
      </c>
      <c r="AT133" s="42">
        <f t="shared" ref="AT133" si="2147">MAX(0,+AT132-AT134)</f>
        <v>58.136553394395953</v>
      </c>
      <c r="AU133" s="42">
        <f t="shared" ref="AU133" si="2148">MAX(0,+AU132-AU134)</f>
        <v>46.509242715516748</v>
      </c>
      <c r="AV133" s="42">
        <f t="shared" ref="AV133" si="2149">MAX(0,+AV132-AV134)</f>
        <v>34.881932036637544</v>
      </c>
      <c r="AW133" s="42">
        <f t="shared" ref="AW133" si="2150">MAX(0,+AW132-AW134)</f>
        <v>23.254621357758339</v>
      </c>
      <c r="AX133" s="42">
        <f t="shared" ref="AX133" si="2151">MAX(0,+AX132-AX134)</f>
        <v>11.627310678879134</v>
      </c>
      <c r="AY133" s="42">
        <f t="shared" ref="AY133" si="2152">MAX(0,+AY132-AY134)</f>
        <v>0</v>
      </c>
      <c r="AZ133" s="42">
        <f t="shared" ref="AZ133" si="2153">MAX(0,+AZ132-AZ134)</f>
        <v>0</v>
      </c>
      <c r="BA133" s="42">
        <f t="shared" ref="BA133" si="2154">MAX(0,+BA132-BA134)</f>
        <v>0</v>
      </c>
      <c r="BB133" s="42">
        <f t="shared" ref="BB133" si="2155">MAX(0,+BB132-BB134)</f>
        <v>0</v>
      </c>
      <c r="BC133" s="42">
        <f t="shared" ref="BC133" si="2156">MAX(0,+BC132-BC134)</f>
        <v>0</v>
      </c>
      <c r="BD133" s="42">
        <f t="shared" ref="BD133" si="2157">MAX(0,+BD132-BD134)</f>
        <v>0</v>
      </c>
      <c r="BE133" s="42">
        <f t="shared" ref="BE133" si="2158">MAX(0,+BE132-BE134)</f>
        <v>0</v>
      </c>
      <c r="BF133" s="42">
        <f t="shared" ref="BF133" si="2159">MAX(0,+BF132-BF134)</f>
        <v>0</v>
      </c>
      <c r="BG133" s="42">
        <f t="shared" ref="BG133" si="2160">MAX(0,+BG132-BG134)</f>
        <v>0</v>
      </c>
      <c r="BH133" s="42">
        <f t="shared" ref="BH133" si="2161">MAX(0,+BH132-BH134)</f>
        <v>0</v>
      </c>
      <c r="BI133" s="42">
        <f t="shared" ref="BI133" si="2162">MAX(0,+BI132-BI134)</f>
        <v>0</v>
      </c>
      <c r="BJ133" s="42">
        <f t="shared" ref="BJ133" si="2163">MAX(0,+BJ132-BJ134)</f>
        <v>0</v>
      </c>
      <c r="BK133" s="42">
        <f t="shared" ref="BK133" si="2164">MAX(0,+BK132-BK134)</f>
        <v>0</v>
      </c>
      <c r="BL133" s="42">
        <f t="shared" ref="BL133" si="2165">MAX(0,+BL132-BL134)</f>
        <v>0</v>
      </c>
      <c r="BM133" s="42">
        <f t="shared" ref="BM133" si="2166">MAX(0,+BM132-BM134)</f>
        <v>0</v>
      </c>
      <c r="BN133" s="42">
        <f t="shared" ref="BN133" si="2167">MAX(0,+BN132-BN134)</f>
        <v>0</v>
      </c>
      <c r="BO133" s="42">
        <f t="shared" ref="BO133" si="2168">MAX(0,+BO132-BO134)</f>
        <v>0</v>
      </c>
      <c r="BP133" s="42">
        <f t="shared" ref="BP133" si="2169">MAX(0,+BP132-BP134)</f>
        <v>0</v>
      </c>
      <c r="BQ133" s="42">
        <f t="shared" ref="BQ133" si="2170">MAX(0,+BQ132-BQ134)</f>
        <v>0</v>
      </c>
      <c r="BR133" s="42">
        <f t="shared" ref="BR133" si="2171">MAX(0,+BR132-BR134)</f>
        <v>0</v>
      </c>
      <c r="BS133" s="42">
        <f t="shared" ref="BS133" si="2172">MAX(0,+BS132-BS134)</f>
        <v>0</v>
      </c>
      <c r="BT133" s="42">
        <f t="shared" ref="BT133" si="2173">MAX(0,+BT132-BT134)</f>
        <v>0</v>
      </c>
      <c r="BU133" s="42">
        <f t="shared" ref="BU133" si="2174">MAX(0,+BU132-BU134)</f>
        <v>0</v>
      </c>
      <c r="BV133" s="42">
        <f t="shared" ref="BV133" si="2175">MAX(0,+BV132-BV134)</f>
        <v>0</v>
      </c>
      <c r="BW133" s="42">
        <f t="shared" ref="BW133" si="2176">MAX(0,+BW132-BW134)</f>
        <v>0</v>
      </c>
      <c r="BX133" s="42">
        <f t="shared" ref="BX133" si="2177">MAX(0,+BX132-BX134)</f>
        <v>0</v>
      </c>
      <c r="BY133" s="42">
        <f t="shared" ref="BY133" si="2178">MAX(0,+BY132-BY134)</f>
        <v>0</v>
      </c>
      <c r="BZ133" s="42">
        <f t="shared" ref="BZ133" si="2179">MAX(0,+BZ132-BZ134)</f>
        <v>0</v>
      </c>
      <c r="CA133" s="42">
        <f t="shared" ref="CA133" si="2180">MAX(0,+CA132-CA134)</f>
        <v>0</v>
      </c>
      <c r="CB133" s="42">
        <f t="shared" ref="CB133" si="2181">MAX(0,+CB132-CB134)</f>
        <v>0</v>
      </c>
      <c r="CC133" s="42">
        <f t="shared" ref="CC133" si="2182">MAX(0,+CC132-CC134)</f>
        <v>0</v>
      </c>
      <c r="CD133" s="42">
        <f t="shared" ref="CD133" si="2183">MAX(0,+CD132-CD134)</f>
        <v>0</v>
      </c>
      <c r="CE133" s="42">
        <f t="shared" ref="CE133" si="2184">MAX(0,+CE132-CE134)</f>
        <v>0</v>
      </c>
      <c r="CF133" s="42">
        <f t="shared" ref="CF133" si="2185">MAX(0,+CF132-CF134)</f>
        <v>0</v>
      </c>
      <c r="CG133" s="42">
        <f t="shared" ref="CG133" si="2186">MAX(0,+CG132-CG134)</f>
        <v>0</v>
      </c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</row>
    <row r="134" spans="1:115" ht="15" x14ac:dyDescent="0.2">
      <c r="A134" s="17"/>
      <c r="B134" s="48"/>
      <c r="C134" s="48"/>
      <c r="D134" s="48"/>
      <c r="E134" s="48"/>
      <c r="F134" s="48"/>
      <c r="G134" s="48"/>
      <c r="H134" s="48"/>
      <c r="I134" s="48"/>
      <c r="J134" s="42">
        <f>IF(J132&gt;0.5,IF($B132=J$10,$C132/$D132,I134),0)</f>
        <v>0</v>
      </c>
      <c r="K134" s="19">
        <f>IF(K132&gt;0.5,IF($B132=K$10-1,$C132/$D132,J134),0)</f>
        <v>0</v>
      </c>
      <c r="L134" s="19">
        <f t="shared" ref="L134:BW134" si="2187">IF(L132&gt;0.5,IF($B132=L$10-1,$C132/$D132,K134),0)</f>
        <v>0</v>
      </c>
      <c r="M134" s="19">
        <f t="shared" si="2187"/>
        <v>0</v>
      </c>
      <c r="N134" s="19">
        <f t="shared" si="2187"/>
        <v>0</v>
      </c>
      <c r="O134" s="19">
        <f t="shared" si="2187"/>
        <v>0</v>
      </c>
      <c r="P134" s="19">
        <f t="shared" si="2187"/>
        <v>0</v>
      </c>
      <c r="Q134" s="19">
        <f t="shared" si="2187"/>
        <v>0</v>
      </c>
      <c r="R134" s="19">
        <f t="shared" si="2187"/>
        <v>0</v>
      </c>
      <c r="S134" s="19">
        <f t="shared" si="2187"/>
        <v>0</v>
      </c>
      <c r="T134" s="19">
        <f t="shared" si="2187"/>
        <v>0</v>
      </c>
      <c r="U134" s="19">
        <f t="shared" si="2187"/>
        <v>0</v>
      </c>
      <c r="V134" s="19">
        <f t="shared" si="2187"/>
        <v>0</v>
      </c>
      <c r="W134" s="19">
        <f t="shared" si="2187"/>
        <v>0</v>
      </c>
      <c r="X134" s="19">
        <f t="shared" si="2187"/>
        <v>0</v>
      </c>
      <c r="Y134" s="19">
        <f t="shared" si="2187"/>
        <v>0</v>
      </c>
      <c r="Z134" s="19">
        <f t="shared" si="2187"/>
        <v>0</v>
      </c>
      <c r="AA134" s="19">
        <f t="shared" si="2187"/>
        <v>0</v>
      </c>
      <c r="AB134" s="19">
        <f t="shared" si="2187"/>
        <v>0</v>
      </c>
      <c r="AC134" s="19">
        <f t="shared" si="2187"/>
        <v>0</v>
      </c>
      <c r="AD134" s="19">
        <f t="shared" si="2187"/>
        <v>0</v>
      </c>
      <c r="AE134" s="19">
        <f t="shared" si="2187"/>
        <v>0</v>
      </c>
      <c r="AF134" s="19">
        <f t="shared" si="2187"/>
        <v>0</v>
      </c>
      <c r="AG134" s="19">
        <f t="shared" si="2187"/>
        <v>0</v>
      </c>
      <c r="AH134" s="19">
        <f t="shared" si="2187"/>
        <v>0</v>
      </c>
      <c r="AI134" s="19">
        <f t="shared" si="2187"/>
        <v>0</v>
      </c>
      <c r="AJ134" s="19">
        <f t="shared" si="2187"/>
        <v>0</v>
      </c>
      <c r="AK134" s="19">
        <f t="shared" si="2187"/>
        <v>11.627310678879205</v>
      </c>
      <c r="AL134" s="19">
        <f t="shared" si="2187"/>
        <v>11.627310678879205</v>
      </c>
      <c r="AM134" s="19">
        <f t="shared" si="2187"/>
        <v>11.627310678879205</v>
      </c>
      <c r="AN134" s="19">
        <f t="shared" si="2187"/>
        <v>11.627310678879205</v>
      </c>
      <c r="AO134" s="19">
        <f t="shared" si="2187"/>
        <v>11.627310678879205</v>
      </c>
      <c r="AP134" s="19">
        <f t="shared" si="2187"/>
        <v>11.627310678879205</v>
      </c>
      <c r="AQ134" s="19">
        <f t="shared" si="2187"/>
        <v>11.627310678879205</v>
      </c>
      <c r="AR134" s="19">
        <f t="shared" si="2187"/>
        <v>11.627310678879205</v>
      </c>
      <c r="AS134" s="19">
        <f t="shared" si="2187"/>
        <v>11.627310678879205</v>
      </c>
      <c r="AT134" s="19">
        <f t="shared" si="2187"/>
        <v>11.627310678879205</v>
      </c>
      <c r="AU134" s="19">
        <f t="shared" si="2187"/>
        <v>11.627310678879205</v>
      </c>
      <c r="AV134" s="19">
        <f t="shared" si="2187"/>
        <v>11.627310678879205</v>
      </c>
      <c r="AW134" s="19">
        <f t="shared" si="2187"/>
        <v>11.627310678879205</v>
      </c>
      <c r="AX134" s="19">
        <f t="shared" si="2187"/>
        <v>11.627310678879205</v>
      </c>
      <c r="AY134" s="19">
        <f t="shared" si="2187"/>
        <v>11.627310678879205</v>
      </c>
      <c r="AZ134" s="19">
        <f t="shared" si="2187"/>
        <v>0</v>
      </c>
      <c r="BA134" s="19">
        <f t="shared" si="2187"/>
        <v>0</v>
      </c>
      <c r="BB134" s="19">
        <f t="shared" si="2187"/>
        <v>0</v>
      </c>
      <c r="BC134" s="19">
        <f t="shared" si="2187"/>
        <v>0</v>
      </c>
      <c r="BD134" s="19">
        <f t="shared" si="2187"/>
        <v>0</v>
      </c>
      <c r="BE134" s="19">
        <f t="shared" si="2187"/>
        <v>0</v>
      </c>
      <c r="BF134" s="19">
        <f t="shared" si="2187"/>
        <v>0</v>
      </c>
      <c r="BG134" s="19">
        <f t="shared" si="2187"/>
        <v>0</v>
      </c>
      <c r="BH134" s="19">
        <f t="shared" si="2187"/>
        <v>0</v>
      </c>
      <c r="BI134" s="19">
        <f t="shared" si="2187"/>
        <v>0</v>
      </c>
      <c r="BJ134" s="19">
        <f t="shared" si="2187"/>
        <v>0</v>
      </c>
      <c r="BK134" s="19">
        <f t="shared" si="2187"/>
        <v>0</v>
      </c>
      <c r="BL134" s="19">
        <f t="shared" si="2187"/>
        <v>0</v>
      </c>
      <c r="BM134" s="19">
        <f t="shared" si="2187"/>
        <v>0</v>
      </c>
      <c r="BN134" s="19">
        <f t="shared" si="2187"/>
        <v>0</v>
      </c>
      <c r="BO134" s="19">
        <f t="shared" si="2187"/>
        <v>0</v>
      </c>
      <c r="BP134" s="19">
        <f t="shared" si="2187"/>
        <v>0</v>
      </c>
      <c r="BQ134" s="19">
        <f t="shared" si="2187"/>
        <v>0</v>
      </c>
      <c r="BR134" s="19">
        <f t="shared" si="2187"/>
        <v>0</v>
      </c>
      <c r="BS134" s="19">
        <f t="shared" si="2187"/>
        <v>0</v>
      </c>
      <c r="BT134" s="19">
        <f t="shared" si="2187"/>
        <v>0</v>
      </c>
      <c r="BU134" s="19">
        <f t="shared" si="2187"/>
        <v>0</v>
      </c>
      <c r="BV134" s="19">
        <f t="shared" si="2187"/>
        <v>0</v>
      </c>
      <c r="BW134" s="19">
        <f t="shared" si="2187"/>
        <v>0</v>
      </c>
      <c r="BX134" s="19">
        <f t="shared" ref="BX134:CG134" si="2188">IF(BX132&gt;0.5,IF($B132=BX$10-1,$C132/$D132,BW134),0)</f>
        <v>0</v>
      </c>
      <c r="BY134" s="19">
        <f t="shared" si="2188"/>
        <v>0</v>
      </c>
      <c r="BZ134" s="19">
        <f t="shared" si="2188"/>
        <v>0</v>
      </c>
      <c r="CA134" s="19">
        <f t="shared" si="2188"/>
        <v>0</v>
      </c>
      <c r="CB134" s="19">
        <f t="shared" si="2188"/>
        <v>0</v>
      </c>
      <c r="CC134" s="19">
        <f t="shared" si="2188"/>
        <v>0</v>
      </c>
      <c r="CD134" s="19">
        <f t="shared" si="2188"/>
        <v>0</v>
      </c>
      <c r="CE134" s="19">
        <f t="shared" si="2188"/>
        <v>0</v>
      </c>
      <c r="CF134" s="19">
        <f t="shared" si="2188"/>
        <v>0</v>
      </c>
      <c r="CG134" s="19">
        <f t="shared" si="2188"/>
        <v>0</v>
      </c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</row>
    <row r="135" spans="1:115" ht="15" x14ac:dyDescent="0.2">
      <c r="A135" s="17" t="s">
        <v>150</v>
      </c>
      <c r="B135" s="104">
        <f>B132+1</f>
        <v>2046</v>
      </c>
      <c r="C135" s="82">
        <f>HLOOKUP(B135,$J$10:$CG$23,14)</f>
        <v>174.41580497450403</v>
      </c>
      <c r="D135" s="52">
        <f>$D$52</f>
        <v>15</v>
      </c>
      <c r="E135" s="48"/>
      <c r="F135" s="48"/>
      <c r="G135" s="48"/>
      <c r="H135" s="48"/>
      <c r="I135" s="48"/>
      <c r="J135" s="42">
        <f>IF($B135=J$10,$C135,I136)</f>
        <v>0</v>
      </c>
      <c r="K135" s="19">
        <f>IF($B135=K$10-1,$C135,J136)</f>
        <v>0</v>
      </c>
      <c r="L135" s="19">
        <f t="shared" ref="L135:BW135" si="2189">IF($B135=L$10-1,$C135,K136)</f>
        <v>0</v>
      </c>
      <c r="M135" s="19">
        <f t="shared" si="2189"/>
        <v>0</v>
      </c>
      <c r="N135" s="19">
        <f t="shared" si="2189"/>
        <v>0</v>
      </c>
      <c r="O135" s="19">
        <f t="shared" si="2189"/>
        <v>0</v>
      </c>
      <c r="P135" s="19">
        <f t="shared" si="2189"/>
        <v>0</v>
      </c>
      <c r="Q135" s="19">
        <f t="shared" si="2189"/>
        <v>0</v>
      </c>
      <c r="R135" s="19">
        <f t="shared" si="2189"/>
        <v>0</v>
      </c>
      <c r="S135" s="19">
        <f t="shared" si="2189"/>
        <v>0</v>
      </c>
      <c r="T135" s="19">
        <f t="shared" si="2189"/>
        <v>0</v>
      </c>
      <c r="U135" s="19">
        <f t="shared" si="2189"/>
        <v>0</v>
      </c>
      <c r="V135" s="19">
        <f t="shared" si="2189"/>
        <v>0</v>
      </c>
      <c r="W135" s="19">
        <f t="shared" si="2189"/>
        <v>0</v>
      </c>
      <c r="X135" s="19">
        <f t="shared" si="2189"/>
        <v>0</v>
      </c>
      <c r="Y135" s="19">
        <f t="shared" si="2189"/>
        <v>0</v>
      </c>
      <c r="Z135" s="19">
        <f t="shared" si="2189"/>
        <v>0</v>
      </c>
      <c r="AA135" s="19">
        <f t="shared" si="2189"/>
        <v>0</v>
      </c>
      <c r="AB135" s="19">
        <f t="shared" si="2189"/>
        <v>0</v>
      </c>
      <c r="AC135" s="19">
        <f t="shared" si="2189"/>
        <v>0</v>
      </c>
      <c r="AD135" s="19">
        <f t="shared" si="2189"/>
        <v>0</v>
      </c>
      <c r="AE135" s="19">
        <f t="shared" si="2189"/>
        <v>0</v>
      </c>
      <c r="AF135" s="19">
        <f t="shared" si="2189"/>
        <v>0</v>
      </c>
      <c r="AG135" s="19">
        <f t="shared" si="2189"/>
        <v>0</v>
      </c>
      <c r="AH135" s="19">
        <f t="shared" si="2189"/>
        <v>0</v>
      </c>
      <c r="AI135" s="19">
        <f t="shared" si="2189"/>
        <v>0</v>
      </c>
      <c r="AJ135" s="19">
        <f t="shared" si="2189"/>
        <v>0</v>
      </c>
      <c r="AK135" s="19">
        <f t="shared" si="2189"/>
        <v>0</v>
      </c>
      <c r="AL135" s="19">
        <f t="shared" si="2189"/>
        <v>174.41580497450403</v>
      </c>
      <c r="AM135" s="19">
        <f t="shared" si="2189"/>
        <v>162.78808464287042</v>
      </c>
      <c r="AN135" s="19">
        <f t="shared" si="2189"/>
        <v>151.1603643112368</v>
      </c>
      <c r="AO135" s="19">
        <f t="shared" si="2189"/>
        <v>139.53264397960319</v>
      </c>
      <c r="AP135" s="19">
        <f t="shared" si="2189"/>
        <v>127.9049236479696</v>
      </c>
      <c r="AQ135" s="19">
        <f t="shared" si="2189"/>
        <v>116.277203316336</v>
      </c>
      <c r="AR135" s="19">
        <f t="shared" si="2189"/>
        <v>104.6494829847024</v>
      </c>
      <c r="AS135" s="19">
        <f t="shared" si="2189"/>
        <v>93.021762653068805</v>
      </c>
      <c r="AT135" s="19">
        <f t="shared" si="2189"/>
        <v>81.394042321435208</v>
      </c>
      <c r="AU135" s="19">
        <f t="shared" si="2189"/>
        <v>69.766321989801611</v>
      </c>
      <c r="AV135" s="19">
        <f t="shared" si="2189"/>
        <v>58.138601658168007</v>
      </c>
      <c r="AW135" s="19">
        <f t="shared" si="2189"/>
        <v>46.510881326534403</v>
      </c>
      <c r="AX135" s="19">
        <f t="shared" si="2189"/>
        <v>34.883160994900798</v>
      </c>
      <c r="AY135" s="19">
        <f t="shared" si="2189"/>
        <v>23.255440663267194</v>
      </c>
      <c r="AZ135" s="19">
        <f t="shared" si="2189"/>
        <v>11.627720331633592</v>
      </c>
      <c r="BA135" s="19">
        <f t="shared" si="2189"/>
        <v>0</v>
      </c>
      <c r="BB135" s="19">
        <f t="shared" si="2189"/>
        <v>0</v>
      </c>
      <c r="BC135" s="19">
        <f t="shared" si="2189"/>
        <v>0</v>
      </c>
      <c r="BD135" s="19">
        <f t="shared" si="2189"/>
        <v>0</v>
      </c>
      <c r="BE135" s="19">
        <f t="shared" si="2189"/>
        <v>0</v>
      </c>
      <c r="BF135" s="19">
        <f t="shared" si="2189"/>
        <v>0</v>
      </c>
      <c r="BG135" s="19">
        <f t="shared" si="2189"/>
        <v>0</v>
      </c>
      <c r="BH135" s="19">
        <f t="shared" si="2189"/>
        <v>0</v>
      </c>
      <c r="BI135" s="19">
        <f t="shared" si="2189"/>
        <v>0</v>
      </c>
      <c r="BJ135" s="19">
        <f t="shared" si="2189"/>
        <v>0</v>
      </c>
      <c r="BK135" s="19">
        <f t="shared" si="2189"/>
        <v>0</v>
      </c>
      <c r="BL135" s="19">
        <f t="shared" si="2189"/>
        <v>0</v>
      </c>
      <c r="BM135" s="19">
        <f t="shared" si="2189"/>
        <v>0</v>
      </c>
      <c r="BN135" s="19">
        <f t="shared" si="2189"/>
        <v>0</v>
      </c>
      <c r="BO135" s="19">
        <f t="shared" si="2189"/>
        <v>0</v>
      </c>
      <c r="BP135" s="19">
        <f t="shared" si="2189"/>
        <v>0</v>
      </c>
      <c r="BQ135" s="19">
        <f t="shared" si="2189"/>
        <v>0</v>
      </c>
      <c r="BR135" s="19">
        <f t="shared" si="2189"/>
        <v>0</v>
      </c>
      <c r="BS135" s="19">
        <f t="shared" si="2189"/>
        <v>0</v>
      </c>
      <c r="BT135" s="19">
        <f t="shared" si="2189"/>
        <v>0</v>
      </c>
      <c r="BU135" s="19">
        <f t="shared" si="2189"/>
        <v>0</v>
      </c>
      <c r="BV135" s="19">
        <f t="shared" si="2189"/>
        <v>0</v>
      </c>
      <c r="BW135" s="19">
        <f t="shared" si="2189"/>
        <v>0</v>
      </c>
      <c r="BX135" s="19">
        <f t="shared" ref="BX135:CG135" si="2190">IF($B135=BX$10-1,$C135,BW136)</f>
        <v>0</v>
      </c>
      <c r="BY135" s="19">
        <f t="shared" si="2190"/>
        <v>0</v>
      </c>
      <c r="BZ135" s="19">
        <f t="shared" si="2190"/>
        <v>0</v>
      </c>
      <c r="CA135" s="19">
        <f t="shared" si="2190"/>
        <v>0</v>
      </c>
      <c r="CB135" s="19">
        <f t="shared" si="2190"/>
        <v>0</v>
      </c>
      <c r="CC135" s="19">
        <f t="shared" si="2190"/>
        <v>0</v>
      </c>
      <c r="CD135" s="19">
        <f t="shared" si="2190"/>
        <v>0</v>
      </c>
      <c r="CE135" s="19">
        <f t="shared" si="2190"/>
        <v>0</v>
      </c>
      <c r="CF135" s="19">
        <f t="shared" si="2190"/>
        <v>0</v>
      </c>
      <c r="CG135" s="19">
        <f t="shared" si="2190"/>
        <v>0</v>
      </c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</row>
    <row r="136" spans="1:115" ht="15" x14ac:dyDescent="0.2">
      <c r="A136" s="17"/>
      <c r="B136" s="48"/>
      <c r="C136" s="48"/>
      <c r="D136" s="48"/>
      <c r="E136" s="48"/>
      <c r="F136" s="48"/>
      <c r="G136" s="48"/>
      <c r="H136" s="48"/>
      <c r="I136" s="48"/>
      <c r="J136" s="42">
        <f t="shared" ref="J136" si="2191">MAX(0,+J135-J137)</f>
        <v>0</v>
      </c>
      <c r="K136" s="19">
        <f t="shared" ref="K136" si="2192">MAX(0,+K135-K137)</f>
        <v>0</v>
      </c>
      <c r="L136" s="19">
        <f t="shared" ref="L136" si="2193">MAX(0,+L135-L137)</f>
        <v>0</v>
      </c>
      <c r="M136" s="19">
        <f t="shared" ref="M136" si="2194">MAX(0,+M135-M137)</f>
        <v>0</v>
      </c>
      <c r="N136" s="19">
        <f t="shared" ref="N136" si="2195">MAX(0,+N135-N137)</f>
        <v>0</v>
      </c>
      <c r="O136" s="19">
        <f t="shared" ref="O136" si="2196">MAX(0,+O135-O137)</f>
        <v>0</v>
      </c>
      <c r="P136" s="19">
        <f t="shared" ref="P136" si="2197">MAX(0,+P135-P137)</f>
        <v>0</v>
      </c>
      <c r="Q136" s="19">
        <f t="shared" ref="Q136" si="2198">MAX(0,+Q135-Q137)</f>
        <v>0</v>
      </c>
      <c r="R136" s="19">
        <f t="shared" ref="R136" si="2199">MAX(0,+R135-R137)</f>
        <v>0</v>
      </c>
      <c r="S136" s="19">
        <f t="shared" ref="S136" si="2200">MAX(0,+S135-S137)</f>
        <v>0</v>
      </c>
      <c r="T136" s="19">
        <f t="shared" ref="T136" si="2201">MAX(0,+T135-T137)</f>
        <v>0</v>
      </c>
      <c r="U136" s="19">
        <f t="shared" ref="U136" si="2202">MAX(0,+U135-U137)</f>
        <v>0</v>
      </c>
      <c r="V136" s="19">
        <f t="shared" ref="V136" si="2203">MAX(0,+V135-V137)</f>
        <v>0</v>
      </c>
      <c r="W136" s="42">
        <f t="shared" ref="W136" si="2204">MAX(0,+W135-W137)</f>
        <v>0</v>
      </c>
      <c r="X136" s="42">
        <f t="shared" ref="X136" si="2205">MAX(0,+X135-X137)</f>
        <v>0</v>
      </c>
      <c r="Y136" s="42">
        <f t="shared" ref="Y136" si="2206">MAX(0,+Y135-Y137)</f>
        <v>0</v>
      </c>
      <c r="Z136" s="42">
        <f t="shared" ref="Z136" si="2207">MAX(0,+Z135-Z137)</f>
        <v>0</v>
      </c>
      <c r="AA136" s="42">
        <f t="shared" ref="AA136" si="2208">MAX(0,+AA135-AA137)</f>
        <v>0</v>
      </c>
      <c r="AB136" s="42">
        <f t="shared" ref="AB136" si="2209">MAX(0,+AB135-AB137)</f>
        <v>0</v>
      </c>
      <c r="AC136" s="42">
        <f t="shared" ref="AC136" si="2210">MAX(0,+AC135-AC137)</f>
        <v>0</v>
      </c>
      <c r="AD136" s="42">
        <f t="shared" ref="AD136" si="2211">MAX(0,+AD135-AD137)</f>
        <v>0</v>
      </c>
      <c r="AE136" s="42">
        <f t="shared" ref="AE136" si="2212">MAX(0,+AE135-AE137)</f>
        <v>0</v>
      </c>
      <c r="AF136" s="42">
        <f t="shared" ref="AF136" si="2213">MAX(0,+AF135-AF137)</f>
        <v>0</v>
      </c>
      <c r="AG136" s="42">
        <f t="shared" ref="AG136" si="2214">MAX(0,+AG135-AG137)</f>
        <v>0</v>
      </c>
      <c r="AH136" s="42">
        <f t="shared" ref="AH136" si="2215">MAX(0,+AH135-AH137)</f>
        <v>0</v>
      </c>
      <c r="AI136" s="42">
        <f t="shared" ref="AI136" si="2216">MAX(0,+AI135-AI137)</f>
        <v>0</v>
      </c>
      <c r="AJ136" s="42">
        <f t="shared" ref="AJ136" si="2217">MAX(0,+AJ135-AJ137)</f>
        <v>0</v>
      </c>
      <c r="AK136" s="42">
        <f t="shared" ref="AK136" si="2218">MAX(0,+AK135-AK137)</f>
        <v>0</v>
      </c>
      <c r="AL136" s="42">
        <f t="shared" ref="AL136" si="2219">MAX(0,+AL135-AL137)</f>
        <v>162.78808464287042</v>
      </c>
      <c r="AM136" s="42">
        <f t="shared" ref="AM136" si="2220">MAX(0,+AM135-AM137)</f>
        <v>151.1603643112368</v>
      </c>
      <c r="AN136" s="42">
        <f t="shared" ref="AN136" si="2221">MAX(0,+AN135-AN137)</f>
        <v>139.53264397960319</v>
      </c>
      <c r="AO136" s="42">
        <f t="shared" ref="AO136" si="2222">MAX(0,+AO135-AO137)</f>
        <v>127.9049236479696</v>
      </c>
      <c r="AP136" s="42">
        <f t="shared" ref="AP136" si="2223">MAX(0,+AP135-AP137)</f>
        <v>116.277203316336</v>
      </c>
      <c r="AQ136" s="42">
        <f t="shared" ref="AQ136" si="2224">MAX(0,+AQ135-AQ137)</f>
        <v>104.6494829847024</v>
      </c>
      <c r="AR136" s="42">
        <f t="shared" ref="AR136" si="2225">MAX(0,+AR135-AR137)</f>
        <v>93.021762653068805</v>
      </c>
      <c r="AS136" s="42">
        <f t="shared" ref="AS136" si="2226">MAX(0,+AS135-AS137)</f>
        <v>81.394042321435208</v>
      </c>
      <c r="AT136" s="42">
        <f t="shared" ref="AT136" si="2227">MAX(0,+AT135-AT137)</f>
        <v>69.766321989801611</v>
      </c>
      <c r="AU136" s="42">
        <f t="shared" ref="AU136" si="2228">MAX(0,+AU135-AU137)</f>
        <v>58.138601658168007</v>
      </c>
      <c r="AV136" s="42">
        <f t="shared" ref="AV136" si="2229">MAX(0,+AV135-AV137)</f>
        <v>46.510881326534403</v>
      </c>
      <c r="AW136" s="42">
        <f t="shared" ref="AW136" si="2230">MAX(0,+AW135-AW137)</f>
        <v>34.883160994900798</v>
      </c>
      <c r="AX136" s="42">
        <f t="shared" ref="AX136" si="2231">MAX(0,+AX135-AX137)</f>
        <v>23.255440663267194</v>
      </c>
      <c r="AY136" s="42">
        <f t="shared" ref="AY136" si="2232">MAX(0,+AY135-AY137)</f>
        <v>11.627720331633592</v>
      </c>
      <c r="AZ136" s="42">
        <f t="shared" ref="AZ136" si="2233">MAX(0,+AZ135-AZ137)</f>
        <v>0</v>
      </c>
      <c r="BA136" s="42">
        <f t="shared" ref="BA136" si="2234">MAX(0,+BA135-BA137)</f>
        <v>0</v>
      </c>
      <c r="BB136" s="42">
        <f t="shared" ref="BB136" si="2235">MAX(0,+BB135-BB137)</f>
        <v>0</v>
      </c>
      <c r="BC136" s="42">
        <f t="shared" ref="BC136" si="2236">MAX(0,+BC135-BC137)</f>
        <v>0</v>
      </c>
      <c r="BD136" s="42">
        <f t="shared" ref="BD136" si="2237">MAX(0,+BD135-BD137)</f>
        <v>0</v>
      </c>
      <c r="BE136" s="42">
        <f t="shared" ref="BE136" si="2238">MAX(0,+BE135-BE137)</f>
        <v>0</v>
      </c>
      <c r="BF136" s="42">
        <f t="shared" ref="BF136" si="2239">MAX(0,+BF135-BF137)</f>
        <v>0</v>
      </c>
      <c r="BG136" s="42">
        <f t="shared" ref="BG136" si="2240">MAX(0,+BG135-BG137)</f>
        <v>0</v>
      </c>
      <c r="BH136" s="42">
        <f t="shared" ref="BH136" si="2241">MAX(0,+BH135-BH137)</f>
        <v>0</v>
      </c>
      <c r="BI136" s="42">
        <f t="shared" ref="BI136" si="2242">MAX(0,+BI135-BI137)</f>
        <v>0</v>
      </c>
      <c r="BJ136" s="42">
        <f t="shared" ref="BJ136" si="2243">MAX(0,+BJ135-BJ137)</f>
        <v>0</v>
      </c>
      <c r="BK136" s="42">
        <f t="shared" ref="BK136" si="2244">MAX(0,+BK135-BK137)</f>
        <v>0</v>
      </c>
      <c r="BL136" s="42">
        <f t="shared" ref="BL136" si="2245">MAX(0,+BL135-BL137)</f>
        <v>0</v>
      </c>
      <c r="BM136" s="42">
        <f t="shared" ref="BM136" si="2246">MAX(0,+BM135-BM137)</f>
        <v>0</v>
      </c>
      <c r="BN136" s="42">
        <f t="shared" ref="BN136" si="2247">MAX(0,+BN135-BN137)</f>
        <v>0</v>
      </c>
      <c r="BO136" s="42">
        <f t="shared" ref="BO136" si="2248">MAX(0,+BO135-BO137)</f>
        <v>0</v>
      </c>
      <c r="BP136" s="42">
        <f t="shared" ref="BP136" si="2249">MAX(0,+BP135-BP137)</f>
        <v>0</v>
      </c>
      <c r="BQ136" s="42">
        <f t="shared" ref="BQ136" si="2250">MAX(0,+BQ135-BQ137)</f>
        <v>0</v>
      </c>
      <c r="BR136" s="42">
        <f t="shared" ref="BR136" si="2251">MAX(0,+BR135-BR137)</f>
        <v>0</v>
      </c>
      <c r="BS136" s="42">
        <f t="shared" ref="BS136" si="2252">MAX(0,+BS135-BS137)</f>
        <v>0</v>
      </c>
      <c r="BT136" s="42">
        <f t="shared" ref="BT136" si="2253">MAX(0,+BT135-BT137)</f>
        <v>0</v>
      </c>
      <c r="BU136" s="42">
        <f t="shared" ref="BU136" si="2254">MAX(0,+BU135-BU137)</f>
        <v>0</v>
      </c>
      <c r="BV136" s="42">
        <f t="shared" ref="BV136" si="2255">MAX(0,+BV135-BV137)</f>
        <v>0</v>
      </c>
      <c r="BW136" s="42">
        <f t="shared" ref="BW136" si="2256">MAX(0,+BW135-BW137)</f>
        <v>0</v>
      </c>
      <c r="BX136" s="42">
        <f t="shared" ref="BX136" si="2257">MAX(0,+BX135-BX137)</f>
        <v>0</v>
      </c>
      <c r="BY136" s="42">
        <f t="shared" ref="BY136" si="2258">MAX(0,+BY135-BY137)</f>
        <v>0</v>
      </c>
      <c r="BZ136" s="42">
        <f t="shared" ref="BZ136" si="2259">MAX(0,+BZ135-BZ137)</f>
        <v>0</v>
      </c>
      <c r="CA136" s="42">
        <f t="shared" ref="CA136" si="2260">MAX(0,+CA135-CA137)</f>
        <v>0</v>
      </c>
      <c r="CB136" s="42">
        <f t="shared" ref="CB136" si="2261">MAX(0,+CB135-CB137)</f>
        <v>0</v>
      </c>
      <c r="CC136" s="42">
        <f t="shared" ref="CC136" si="2262">MAX(0,+CC135-CC137)</f>
        <v>0</v>
      </c>
      <c r="CD136" s="42">
        <f t="shared" ref="CD136" si="2263">MAX(0,+CD135-CD137)</f>
        <v>0</v>
      </c>
      <c r="CE136" s="42">
        <f t="shared" ref="CE136" si="2264">MAX(0,+CE135-CE137)</f>
        <v>0</v>
      </c>
      <c r="CF136" s="42">
        <f t="shared" ref="CF136" si="2265">MAX(0,+CF135-CF137)</f>
        <v>0</v>
      </c>
      <c r="CG136" s="42">
        <f t="shared" ref="CG136" si="2266">MAX(0,+CG135-CG137)</f>
        <v>0</v>
      </c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</row>
    <row r="137" spans="1:115" ht="15" x14ac:dyDescent="0.2">
      <c r="A137" s="17"/>
      <c r="B137" s="48"/>
      <c r="C137" s="48"/>
      <c r="D137" s="48"/>
      <c r="E137" s="48"/>
      <c r="F137" s="48"/>
      <c r="G137" s="48"/>
      <c r="H137" s="48"/>
      <c r="I137" s="48"/>
      <c r="J137" s="42">
        <f>IF(J135&gt;0.5,IF($B135=J$10,$C135/$D135,I137),0)</f>
        <v>0</v>
      </c>
      <c r="K137" s="19">
        <f>IF(K135&gt;0.5,IF($B135=K$10-1,$C135/$D135,J137),0)</f>
        <v>0</v>
      </c>
      <c r="L137" s="19">
        <f t="shared" ref="L137:BW137" si="2267">IF(L135&gt;0.5,IF($B135=L$10-1,$C135/$D135,K137),0)</f>
        <v>0</v>
      </c>
      <c r="M137" s="19">
        <f t="shared" si="2267"/>
        <v>0</v>
      </c>
      <c r="N137" s="19">
        <f t="shared" si="2267"/>
        <v>0</v>
      </c>
      <c r="O137" s="19">
        <f t="shared" si="2267"/>
        <v>0</v>
      </c>
      <c r="P137" s="19">
        <f t="shared" si="2267"/>
        <v>0</v>
      </c>
      <c r="Q137" s="19">
        <f t="shared" si="2267"/>
        <v>0</v>
      </c>
      <c r="R137" s="19">
        <f t="shared" si="2267"/>
        <v>0</v>
      </c>
      <c r="S137" s="19">
        <f t="shared" si="2267"/>
        <v>0</v>
      </c>
      <c r="T137" s="19">
        <f t="shared" si="2267"/>
        <v>0</v>
      </c>
      <c r="U137" s="19">
        <f t="shared" si="2267"/>
        <v>0</v>
      </c>
      <c r="V137" s="19">
        <f t="shared" si="2267"/>
        <v>0</v>
      </c>
      <c r="W137" s="19">
        <f t="shared" si="2267"/>
        <v>0</v>
      </c>
      <c r="X137" s="19">
        <f t="shared" si="2267"/>
        <v>0</v>
      </c>
      <c r="Y137" s="19">
        <f t="shared" si="2267"/>
        <v>0</v>
      </c>
      <c r="Z137" s="19">
        <f t="shared" si="2267"/>
        <v>0</v>
      </c>
      <c r="AA137" s="19">
        <f t="shared" si="2267"/>
        <v>0</v>
      </c>
      <c r="AB137" s="19">
        <f t="shared" si="2267"/>
        <v>0</v>
      </c>
      <c r="AC137" s="19">
        <f t="shared" si="2267"/>
        <v>0</v>
      </c>
      <c r="AD137" s="19">
        <f t="shared" si="2267"/>
        <v>0</v>
      </c>
      <c r="AE137" s="19">
        <f t="shared" si="2267"/>
        <v>0</v>
      </c>
      <c r="AF137" s="19">
        <f t="shared" si="2267"/>
        <v>0</v>
      </c>
      <c r="AG137" s="19">
        <f t="shared" si="2267"/>
        <v>0</v>
      </c>
      <c r="AH137" s="19">
        <f t="shared" si="2267"/>
        <v>0</v>
      </c>
      <c r="AI137" s="19">
        <f t="shared" si="2267"/>
        <v>0</v>
      </c>
      <c r="AJ137" s="19">
        <f t="shared" si="2267"/>
        <v>0</v>
      </c>
      <c r="AK137" s="19">
        <f t="shared" si="2267"/>
        <v>0</v>
      </c>
      <c r="AL137" s="19">
        <f t="shared" si="2267"/>
        <v>11.627720331633602</v>
      </c>
      <c r="AM137" s="19">
        <f t="shared" si="2267"/>
        <v>11.627720331633602</v>
      </c>
      <c r="AN137" s="19">
        <f t="shared" si="2267"/>
        <v>11.627720331633602</v>
      </c>
      <c r="AO137" s="19">
        <f t="shared" si="2267"/>
        <v>11.627720331633602</v>
      </c>
      <c r="AP137" s="19">
        <f t="shared" si="2267"/>
        <v>11.627720331633602</v>
      </c>
      <c r="AQ137" s="19">
        <f t="shared" si="2267"/>
        <v>11.627720331633602</v>
      </c>
      <c r="AR137" s="19">
        <f t="shared" si="2267"/>
        <v>11.627720331633602</v>
      </c>
      <c r="AS137" s="19">
        <f t="shared" si="2267"/>
        <v>11.627720331633602</v>
      </c>
      <c r="AT137" s="19">
        <f t="shared" si="2267"/>
        <v>11.627720331633602</v>
      </c>
      <c r="AU137" s="19">
        <f t="shared" si="2267"/>
        <v>11.627720331633602</v>
      </c>
      <c r="AV137" s="19">
        <f t="shared" si="2267"/>
        <v>11.627720331633602</v>
      </c>
      <c r="AW137" s="19">
        <f t="shared" si="2267"/>
        <v>11.627720331633602</v>
      </c>
      <c r="AX137" s="19">
        <f t="shared" si="2267"/>
        <v>11.627720331633602</v>
      </c>
      <c r="AY137" s="19">
        <f t="shared" si="2267"/>
        <v>11.627720331633602</v>
      </c>
      <c r="AZ137" s="19">
        <f t="shared" si="2267"/>
        <v>11.627720331633602</v>
      </c>
      <c r="BA137" s="19">
        <f t="shared" si="2267"/>
        <v>0</v>
      </c>
      <c r="BB137" s="19">
        <f t="shared" si="2267"/>
        <v>0</v>
      </c>
      <c r="BC137" s="19">
        <f t="shared" si="2267"/>
        <v>0</v>
      </c>
      <c r="BD137" s="19">
        <f t="shared" si="2267"/>
        <v>0</v>
      </c>
      <c r="BE137" s="19">
        <f t="shared" si="2267"/>
        <v>0</v>
      </c>
      <c r="BF137" s="19">
        <f t="shared" si="2267"/>
        <v>0</v>
      </c>
      <c r="BG137" s="19">
        <f t="shared" si="2267"/>
        <v>0</v>
      </c>
      <c r="BH137" s="19">
        <f t="shared" si="2267"/>
        <v>0</v>
      </c>
      <c r="BI137" s="19">
        <f t="shared" si="2267"/>
        <v>0</v>
      </c>
      <c r="BJ137" s="19">
        <f t="shared" si="2267"/>
        <v>0</v>
      </c>
      <c r="BK137" s="19">
        <f t="shared" si="2267"/>
        <v>0</v>
      </c>
      <c r="BL137" s="19">
        <f t="shared" si="2267"/>
        <v>0</v>
      </c>
      <c r="BM137" s="19">
        <f t="shared" si="2267"/>
        <v>0</v>
      </c>
      <c r="BN137" s="19">
        <f t="shared" si="2267"/>
        <v>0</v>
      </c>
      <c r="BO137" s="19">
        <f t="shared" si="2267"/>
        <v>0</v>
      </c>
      <c r="BP137" s="19">
        <f t="shared" si="2267"/>
        <v>0</v>
      </c>
      <c r="BQ137" s="19">
        <f t="shared" si="2267"/>
        <v>0</v>
      </c>
      <c r="BR137" s="19">
        <f t="shared" si="2267"/>
        <v>0</v>
      </c>
      <c r="BS137" s="19">
        <f t="shared" si="2267"/>
        <v>0</v>
      </c>
      <c r="BT137" s="19">
        <f t="shared" si="2267"/>
        <v>0</v>
      </c>
      <c r="BU137" s="19">
        <f t="shared" si="2267"/>
        <v>0</v>
      </c>
      <c r="BV137" s="19">
        <f t="shared" si="2267"/>
        <v>0</v>
      </c>
      <c r="BW137" s="19">
        <f t="shared" si="2267"/>
        <v>0</v>
      </c>
      <c r="BX137" s="19">
        <f t="shared" ref="BX137:CG137" si="2268">IF(BX135&gt;0.5,IF($B135=BX$10-1,$C135/$D135,BW137),0)</f>
        <v>0</v>
      </c>
      <c r="BY137" s="19">
        <f t="shared" si="2268"/>
        <v>0</v>
      </c>
      <c r="BZ137" s="19">
        <f t="shared" si="2268"/>
        <v>0</v>
      </c>
      <c r="CA137" s="19">
        <f t="shared" si="2268"/>
        <v>0</v>
      </c>
      <c r="CB137" s="19">
        <f t="shared" si="2268"/>
        <v>0</v>
      </c>
      <c r="CC137" s="19">
        <f t="shared" si="2268"/>
        <v>0</v>
      </c>
      <c r="CD137" s="19">
        <f t="shared" si="2268"/>
        <v>0</v>
      </c>
      <c r="CE137" s="19">
        <f t="shared" si="2268"/>
        <v>0</v>
      </c>
      <c r="CF137" s="19">
        <f t="shared" si="2268"/>
        <v>0</v>
      </c>
      <c r="CG137" s="19">
        <f t="shared" si="2268"/>
        <v>0</v>
      </c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</row>
    <row r="138" spans="1:115" ht="15" x14ac:dyDescent="0.2">
      <c r="A138" s="17" t="s">
        <v>151</v>
      </c>
      <c r="B138" s="104">
        <f>B135+1</f>
        <v>2047</v>
      </c>
      <c r="C138" s="82">
        <f>HLOOKUP(B138,$J$10:$CG$23,14)</f>
        <v>176.12827638369666</v>
      </c>
      <c r="D138" s="52">
        <f>$D$52</f>
        <v>15</v>
      </c>
      <c r="E138" s="48"/>
      <c r="F138" s="48"/>
      <c r="G138" s="48"/>
      <c r="H138" s="48"/>
      <c r="I138" s="48"/>
      <c r="J138" s="42">
        <f>IF($B138=J$10,$C138,I139)</f>
        <v>0</v>
      </c>
      <c r="K138" s="19">
        <f>IF($B138=K$10-1,$C138,J139)</f>
        <v>0</v>
      </c>
      <c r="L138" s="19">
        <f t="shared" ref="L138:BW138" si="2269">IF($B138=L$10-1,$C138,K139)</f>
        <v>0</v>
      </c>
      <c r="M138" s="19">
        <f t="shared" si="2269"/>
        <v>0</v>
      </c>
      <c r="N138" s="19">
        <f t="shared" si="2269"/>
        <v>0</v>
      </c>
      <c r="O138" s="19">
        <f t="shared" si="2269"/>
        <v>0</v>
      </c>
      <c r="P138" s="19">
        <f t="shared" si="2269"/>
        <v>0</v>
      </c>
      <c r="Q138" s="19">
        <f t="shared" si="2269"/>
        <v>0</v>
      </c>
      <c r="R138" s="19">
        <f t="shared" si="2269"/>
        <v>0</v>
      </c>
      <c r="S138" s="19">
        <f t="shared" si="2269"/>
        <v>0</v>
      </c>
      <c r="T138" s="19">
        <f t="shared" si="2269"/>
        <v>0</v>
      </c>
      <c r="U138" s="19">
        <f t="shared" si="2269"/>
        <v>0</v>
      </c>
      <c r="V138" s="19">
        <f t="shared" si="2269"/>
        <v>0</v>
      </c>
      <c r="W138" s="19">
        <f t="shared" si="2269"/>
        <v>0</v>
      </c>
      <c r="X138" s="19">
        <f t="shared" si="2269"/>
        <v>0</v>
      </c>
      <c r="Y138" s="19">
        <f t="shared" si="2269"/>
        <v>0</v>
      </c>
      <c r="Z138" s="19">
        <f t="shared" si="2269"/>
        <v>0</v>
      </c>
      <c r="AA138" s="19">
        <f t="shared" si="2269"/>
        <v>0</v>
      </c>
      <c r="AB138" s="19">
        <f t="shared" si="2269"/>
        <v>0</v>
      </c>
      <c r="AC138" s="19">
        <f t="shared" si="2269"/>
        <v>0</v>
      </c>
      <c r="AD138" s="19">
        <f t="shared" si="2269"/>
        <v>0</v>
      </c>
      <c r="AE138" s="19">
        <f t="shared" si="2269"/>
        <v>0</v>
      </c>
      <c r="AF138" s="19">
        <f t="shared" si="2269"/>
        <v>0</v>
      </c>
      <c r="AG138" s="19">
        <f t="shared" si="2269"/>
        <v>0</v>
      </c>
      <c r="AH138" s="19">
        <f t="shared" si="2269"/>
        <v>0</v>
      </c>
      <c r="AI138" s="19">
        <f t="shared" si="2269"/>
        <v>0</v>
      </c>
      <c r="AJ138" s="19">
        <f t="shared" si="2269"/>
        <v>0</v>
      </c>
      <c r="AK138" s="19">
        <f t="shared" si="2269"/>
        <v>0</v>
      </c>
      <c r="AL138" s="19">
        <f t="shared" si="2269"/>
        <v>0</v>
      </c>
      <c r="AM138" s="19">
        <f t="shared" si="2269"/>
        <v>176.12827638369666</v>
      </c>
      <c r="AN138" s="19">
        <f t="shared" si="2269"/>
        <v>164.38639129145022</v>
      </c>
      <c r="AO138" s="19">
        <f t="shared" si="2269"/>
        <v>152.64450619920379</v>
      </c>
      <c r="AP138" s="19">
        <f t="shared" si="2269"/>
        <v>140.90262110695735</v>
      </c>
      <c r="AQ138" s="19">
        <f t="shared" si="2269"/>
        <v>129.16073601471092</v>
      </c>
      <c r="AR138" s="19">
        <f t="shared" si="2269"/>
        <v>117.41885092246447</v>
      </c>
      <c r="AS138" s="19">
        <f t="shared" si="2269"/>
        <v>105.67696583021802</v>
      </c>
      <c r="AT138" s="19">
        <f t="shared" si="2269"/>
        <v>93.935080737971575</v>
      </c>
      <c r="AU138" s="19">
        <f t="shared" si="2269"/>
        <v>82.193195645725126</v>
      </c>
      <c r="AV138" s="19">
        <f t="shared" si="2269"/>
        <v>70.451310553478677</v>
      </c>
      <c r="AW138" s="19">
        <f t="shared" si="2269"/>
        <v>58.709425461232236</v>
      </c>
      <c r="AX138" s="19">
        <f t="shared" si="2269"/>
        <v>46.967540368985794</v>
      </c>
      <c r="AY138" s="19">
        <f t="shared" si="2269"/>
        <v>35.225655276739353</v>
      </c>
      <c r="AZ138" s="19">
        <f t="shared" si="2269"/>
        <v>23.483770184492911</v>
      </c>
      <c r="BA138" s="19">
        <f t="shared" si="2269"/>
        <v>11.741885092246468</v>
      </c>
      <c r="BB138" s="19">
        <f t="shared" si="2269"/>
        <v>2.4868995751603507E-14</v>
      </c>
      <c r="BC138" s="19">
        <f t="shared" si="2269"/>
        <v>2.4868995751603507E-14</v>
      </c>
      <c r="BD138" s="19">
        <f t="shared" si="2269"/>
        <v>2.4868995751603507E-14</v>
      </c>
      <c r="BE138" s="19">
        <f t="shared" si="2269"/>
        <v>2.4868995751603507E-14</v>
      </c>
      <c r="BF138" s="19">
        <f t="shared" si="2269"/>
        <v>2.4868995751603507E-14</v>
      </c>
      <c r="BG138" s="19">
        <f t="shared" si="2269"/>
        <v>2.4868995751603507E-14</v>
      </c>
      <c r="BH138" s="19">
        <f t="shared" si="2269"/>
        <v>2.4868995751603507E-14</v>
      </c>
      <c r="BI138" s="19">
        <f t="shared" si="2269"/>
        <v>2.4868995751603507E-14</v>
      </c>
      <c r="BJ138" s="19">
        <f t="shared" si="2269"/>
        <v>2.4868995751603507E-14</v>
      </c>
      <c r="BK138" s="19">
        <f t="shared" si="2269"/>
        <v>2.4868995751603507E-14</v>
      </c>
      <c r="BL138" s="19">
        <f t="shared" si="2269"/>
        <v>2.4868995751603507E-14</v>
      </c>
      <c r="BM138" s="19">
        <f t="shared" si="2269"/>
        <v>2.4868995751603507E-14</v>
      </c>
      <c r="BN138" s="19">
        <f t="shared" si="2269"/>
        <v>2.4868995751603507E-14</v>
      </c>
      <c r="BO138" s="19">
        <f t="shared" si="2269"/>
        <v>2.4868995751603507E-14</v>
      </c>
      <c r="BP138" s="19">
        <f t="shared" si="2269"/>
        <v>2.4868995751603507E-14</v>
      </c>
      <c r="BQ138" s="19">
        <f t="shared" si="2269"/>
        <v>2.4868995751603507E-14</v>
      </c>
      <c r="BR138" s="19">
        <f t="shared" si="2269"/>
        <v>2.4868995751603507E-14</v>
      </c>
      <c r="BS138" s="19">
        <f t="shared" si="2269"/>
        <v>2.4868995751603507E-14</v>
      </c>
      <c r="BT138" s="19">
        <f t="shared" si="2269"/>
        <v>2.4868995751603507E-14</v>
      </c>
      <c r="BU138" s="19">
        <f t="shared" si="2269"/>
        <v>2.4868995751603507E-14</v>
      </c>
      <c r="BV138" s="19">
        <f t="shared" si="2269"/>
        <v>2.4868995751603507E-14</v>
      </c>
      <c r="BW138" s="19">
        <f t="shared" si="2269"/>
        <v>2.4868995751603507E-14</v>
      </c>
      <c r="BX138" s="19">
        <f t="shared" ref="BX138:CG138" si="2270">IF($B138=BX$10-1,$C138,BW139)</f>
        <v>2.4868995751603507E-14</v>
      </c>
      <c r="BY138" s="19">
        <f t="shared" si="2270"/>
        <v>2.4868995751603507E-14</v>
      </c>
      <c r="BZ138" s="19">
        <f t="shared" si="2270"/>
        <v>2.4868995751603507E-14</v>
      </c>
      <c r="CA138" s="19">
        <f t="shared" si="2270"/>
        <v>2.4868995751603507E-14</v>
      </c>
      <c r="CB138" s="19">
        <f t="shared" si="2270"/>
        <v>2.4868995751603507E-14</v>
      </c>
      <c r="CC138" s="19">
        <f t="shared" si="2270"/>
        <v>2.4868995751603507E-14</v>
      </c>
      <c r="CD138" s="19">
        <f t="shared" si="2270"/>
        <v>2.4868995751603507E-14</v>
      </c>
      <c r="CE138" s="19">
        <f t="shared" si="2270"/>
        <v>2.4868995751603507E-14</v>
      </c>
      <c r="CF138" s="19">
        <f t="shared" si="2270"/>
        <v>2.4868995751603507E-14</v>
      </c>
      <c r="CG138" s="19">
        <f t="shared" si="2270"/>
        <v>2.4868995751603507E-14</v>
      </c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</row>
    <row r="139" spans="1:115" ht="15" x14ac:dyDescent="0.2">
      <c r="B139" s="48"/>
      <c r="C139" s="48"/>
      <c r="D139" s="48"/>
      <c r="E139" s="48"/>
      <c r="F139" s="48"/>
      <c r="G139" s="48"/>
      <c r="H139" s="48"/>
      <c r="I139" s="48"/>
      <c r="J139" s="42">
        <f t="shared" ref="J139" si="2271">MAX(0,+J138-J140)</f>
        <v>0</v>
      </c>
      <c r="K139" s="19">
        <f t="shared" ref="K139" si="2272">MAX(0,+K138-K140)</f>
        <v>0</v>
      </c>
      <c r="L139" s="19">
        <f t="shared" ref="L139" si="2273">MAX(0,+L138-L140)</f>
        <v>0</v>
      </c>
      <c r="M139" s="19">
        <f t="shared" ref="M139" si="2274">MAX(0,+M138-M140)</f>
        <v>0</v>
      </c>
      <c r="N139" s="19">
        <f t="shared" ref="N139" si="2275">MAX(0,+N138-N140)</f>
        <v>0</v>
      </c>
      <c r="O139" s="19">
        <f t="shared" ref="O139" si="2276">MAX(0,+O138-O140)</f>
        <v>0</v>
      </c>
      <c r="P139" s="19">
        <f t="shared" ref="P139" si="2277">MAX(0,+P138-P140)</f>
        <v>0</v>
      </c>
      <c r="Q139" s="19">
        <f t="shared" ref="Q139" si="2278">MAX(0,+Q138-Q140)</f>
        <v>0</v>
      </c>
      <c r="R139" s="19">
        <f t="shared" ref="R139" si="2279">MAX(0,+R138-R140)</f>
        <v>0</v>
      </c>
      <c r="S139" s="19">
        <f t="shared" ref="S139" si="2280">MAX(0,+S138-S140)</f>
        <v>0</v>
      </c>
      <c r="T139" s="19">
        <f t="shared" ref="T139" si="2281">MAX(0,+T138-T140)</f>
        <v>0</v>
      </c>
      <c r="U139" s="19">
        <f t="shared" ref="U139" si="2282">MAX(0,+U138-U140)</f>
        <v>0</v>
      </c>
      <c r="V139" s="19">
        <f t="shared" ref="V139" si="2283">MAX(0,+V138-V140)</f>
        <v>0</v>
      </c>
      <c r="W139" s="42">
        <f t="shared" ref="W139" si="2284">MAX(0,+W138-W140)</f>
        <v>0</v>
      </c>
      <c r="X139" s="42">
        <f t="shared" ref="X139" si="2285">MAX(0,+X138-X140)</f>
        <v>0</v>
      </c>
      <c r="Y139" s="42">
        <f t="shared" ref="Y139" si="2286">MAX(0,+Y138-Y140)</f>
        <v>0</v>
      </c>
      <c r="Z139" s="42">
        <f t="shared" ref="Z139" si="2287">MAX(0,+Z138-Z140)</f>
        <v>0</v>
      </c>
      <c r="AA139" s="42">
        <f t="shared" ref="AA139" si="2288">MAX(0,+AA138-AA140)</f>
        <v>0</v>
      </c>
      <c r="AB139" s="42">
        <f t="shared" ref="AB139" si="2289">MAX(0,+AB138-AB140)</f>
        <v>0</v>
      </c>
      <c r="AC139" s="42">
        <f t="shared" ref="AC139" si="2290">MAX(0,+AC138-AC140)</f>
        <v>0</v>
      </c>
      <c r="AD139" s="42">
        <f t="shared" ref="AD139" si="2291">MAX(0,+AD138-AD140)</f>
        <v>0</v>
      </c>
      <c r="AE139" s="42">
        <f t="shared" ref="AE139" si="2292">MAX(0,+AE138-AE140)</f>
        <v>0</v>
      </c>
      <c r="AF139" s="42">
        <f t="shared" ref="AF139" si="2293">MAX(0,+AF138-AF140)</f>
        <v>0</v>
      </c>
      <c r="AG139" s="42">
        <f t="shared" ref="AG139" si="2294">MAX(0,+AG138-AG140)</f>
        <v>0</v>
      </c>
      <c r="AH139" s="42">
        <f t="shared" ref="AH139" si="2295">MAX(0,+AH138-AH140)</f>
        <v>0</v>
      </c>
      <c r="AI139" s="42">
        <f t="shared" ref="AI139" si="2296">MAX(0,+AI138-AI140)</f>
        <v>0</v>
      </c>
      <c r="AJ139" s="42">
        <f t="shared" ref="AJ139" si="2297">MAX(0,+AJ138-AJ140)</f>
        <v>0</v>
      </c>
      <c r="AK139" s="42">
        <f t="shared" ref="AK139" si="2298">MAX(0,+AK138-AK140)</f>
        <v>0</v>
      </c>
      <c r="AL139" s="42">
        <f t="shared" ref="AL139" si="2299">MAX(0,+AL138-AL140)</f>
        <v>0</v>
      </c>
      <c r="AM139" s="42">
        <f t="shared" ref="AM139" si="2300">MAX(0,+AM138-AM140)</f>
        <v>164.38639129145022</v>
      </c>
      <c r="AN139" s="42">
        <f t="shared" ref="AN139" si="2301">MAX(0,+AN138-AN140)</f>
        <v>152.64450619920379</v>
      </c>
      <c r="AO139" s="42">
        <f t="shared" ref="AO139" si="2302">MAX(0,+AO138-AO140)</f>
        <v>140.90262110695735</v>
      </c>
      <c r="AP139" s="42">
        <f t="shared" ref="AP139" si="2303">MAX(0,+AP138-AP140)</f>
        <v>129.16073601471092</v>
      </c>
      <c r="AQ139" s="42">
        <f t="shared" ref="AQ139" si="2304">MAX(0,+AQ138-AQ140)</f>
        <v>117.41885092246447</v>
      </c>
      <c r="AR139" s="42">
        <f t="shared" ref="AR139" si="2305">MAX(0,+AR138-AR140)</f>
        <v>105.67696583021802</v>
      </c>
      <c r="AS139" s="42">
        <f t="shared" ref="AS139" si="2306">MAX(0,+AS138-AS140)</f>
        <v>93.935080737971575</v>
      </c>
      <c r="AT139" s="42">
        <f t="shared" ref="AT139" si="2307">MAX(0,+AT138-AT140)</f>
        <v>82.193195645725126</v>
      </c>
      <c r="AU139" s="42">
        <f t="shared" ref="AU139" si="2308">MAX(0,+AU138-AU140)</f>
        <v>70.451310553478677</v>
      </c>
      <c r="AV139" s="42">
        <f t="shared" ref="AV139" si="2309">MAX(0,+AV138-AV140)</f>
        <v>58.709425461232236</v>
      </c>
      <c r="AW139" s="42">
        <f t="shared" ref="AW139" si="2310">MAX(0,+AW138-AW140)</f>
        <v>46.967540368985794</v>
      </c>
      <c r="AX139" s="42">
        <f t="shared" ref="AX139" si="2311">MAX(0,+AX138-AX140)</f>
        <v>35.225655276739353</v>
      </c>
      <c r="AY139" s="42">
        <f t="shared" ref="AY139" si="2312">MAX(0,+AY138-AY140)</f>
        <v>23.483770184492911</v>
      </c>
      <c r="AZ139" s="42">
        <f t="shared" ref="AZ139" si="2313">MAX(0,+AZ138-AZ140)</f>
        <v>11.741885092246468</v>
      </c>
      <c r="BA139" s="42">
        <f t="shared" ref="BA139" si="2314">MAX(0,+BA138-BA140)</f>
        <v>2.4868995751603507E-14</v>
      </c>
      <c r="BB139" s="42">
        <f t="shared" ref="BB139" si="2315">MAX(0,+BB138-BB140)</f>
        <v>2.4868995751603507E-14</v>
      </c>
      <c r="BC139" s="42">
        <f t="shared" ref="BC139" si="2316">MAX(0,+BC138-BC140)</f>
        <v>2.4868995751603507E-14</v>
      </c>
      <c r="BD139" s="42">
        <f t="shared" ref="BD139" si="2317">MAX(0,+BD138-BD140)</f>
        <v>2.4868995751603507E-14</v>
      </c>
      <c r="BE139" s="42">
        <f t="shared" ref="BE139" si="2318">MAX(0,+BE138-BE140)</f>
        <v>2.4868995751603507E-14</v>
      </c>
      <c r="BF139" s="42">
        <f t="shared" ref="BF139" si="2319">MAX(0,+BF138-BF140)</f>
        <v>2.4868995751603507E-14</v>
      </c>
      <c r="BG139" s="42">
        <f t="shared" ref="BG139" si="2320">MAX(0,+BG138-BG140)</f>
        <v>2.4868995751603507E-14</v>
      </c>
      <c r="BH139" s="42">
        <f t="shared" ref="BH139" si="2321">MAX(0,+BH138-BH140)</f>
        <v>2.4868995751603507E-14</v>
      </c>
      <c r="BI139" s="42">
        <f t="shared" ref="BI139" si="2322">MAX(0,+BI138-BI140)</f>
        <v>2.4868995751603507E-14</v>
      </c>
      <c r="BJ139" s="42">
        <f t="shared" ref="BJ139" si="2323">MAX(0,+BJ138-BJ140)</f>
        <v>2.4868995751603507E-14</v>
      </c>
      <c r="BK139" s="42">
        <f t="shared" ref="BK139" si="2324">MAX(0,+BK138-BK140)</f>
        <v>2.4868995751603507E-14</v>
      </c>
      <c r="BL139" s="42">
        <f t="shared" ref="BL139" si="2325">MAX(0,+BL138-BL140)</f>
        <v>2.4868995751603507E-14</v>
      </c>
      <c r="BM139" s="42">
        <f t="shared" ref="BM139" si="2326">MAX(0,+BM138-BM140)</f>
        <v>2.4868995751603507E-14</v>
      </c>
      <c r="BN139" s="42">
        <f t="shared" ref="BN139" si="2327">MAX(0,+BN138-BN140)</f>
        <v>2.4868995751603507E-14</v>
      </c>
      <c r="BO139" s="42">
        <f t="shared" ref="BO139" si="2328">MAX(0,+BO138-BO140)</f>
        <v>2.4868995751603507E-14</v>
      </c>
      <c r="BP139" s="42">
        <f t="shared" ref="BP139" si="2329">MAX(0,+BP138-BP140)</f>
        <v>2.4868995751603507E-14</v>
      </c>
      <c r="BQ139" s="42">
        <f t="shared" ref="BQ139" si="2330">MAX(0,+BQ138-BQ140)</f>
        <v>2.4868995751603507E-14</v>
      </c>
      <c r="BR139" s="42">
        <f t="shared" ref="BR139" si="2331">MAX(0,+BR138-BR140)</f>
        <v>2.4868995751603507E-14</v>
      </c>
      <c r="BS139" s="42">
        <f t="shared" ref="BS139" si="2332">MAX(0,+BS138-BS140)</f>
        <v>2.4868995751603507E-14</v>
      </c>
      <c r="BT139" s="42">
        <f t="shared" ref="BT139" si="2333">MAX(0,+BT138-BT140)</f>
        <v>2.4868995751603507E-14</v>
      </c>
      <c r="BU139" s="42">
        <f t="shared" ref="BU139" si="2334">MAX(0,+BU138-BU140)</f>
        <v>2.4868995751603507E-14</v>
      </c>
      <c r="BV139" s="42">
        <f t="shared" ref="BV139" si="2335">MAX(0,+BV138-BV140)</f>
        <v>2.4868995751603507E-14</v>
      </c>
      <c r="BW139" s="42">
        <f t="shared" ref="BW139" si="2336">MAX(0,+BW138-BW140)</f>
        <v>2.4868995751603507E-14</v>
      </c>
      <c r="BX139" s="42">
        <f t="shared" ref="BX139" si="2337">MAX(0,+BX138-BX140)</f>
        <v>2.4868995751603507E-14</v>
      </c>
      <c r="BY139" s="42">
        <f t="shared" ref="BY139" si="2338">MAX(0,+BY138-BY140)</f>
        <v>2.4868995751603507E-14</v>
      </c>
      <c r="BZ139" s="42">
        <f t="shared" ref="BZ139" si="2339">MAX(0,+BZ138-BZ140)</f>
        <v>2.4868995751603507E-14</v>
      </c>
      <c r="CA139" s="42">
        <f t="shared" ref="CA139" si="2340">MAX(0,+CA138-CA140)</f>
        <v>2.4868995751603507E-14</v>
      </c>
      <c r="CB139" s="42">
        <f t="shared" ref="CB139" si="2341">MAX(0,+CB138-CB140)</f>
        <v>2.4868995751603507E-14</v>
      </c>
      <c r="CC139" s="42">
        <f t="shared" ref="CC139" si="2342">MAX(0,+CC138-CC140)</f>
        <v>2.4868995751603507E-14</v>
      </c>
      <c r="CD139" s="42">
        <f t="shared" ref="CD139" si="2343">MAX(0,+CD138-CD140)</f>
        <v>2.4868995751603507E-14</v>
      </c>
      <c r="CE139" s="42">
        <f t="shared" ref="CE139" si="2344">MAX(0,+CE138-CE140)</f>
        <v>2.4868995751603507E-14</v>
      </c>
      <c r="CF139" s="42">
        <f t="shared" ref="CF139" si="2345">MAX(0,+CF138-CF140)</f>
        <v>2.4868995751603507E-14</v>
      </c>
      <c r="CG139" s="42">
        <f t="shared" ref="CG139" si="2346">MAX(0,+CG138-CG140)</f>
        <v>2.4868995751603507E-14</v>
      </c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</row>
    <row r="140" spans="1:115" ht="15" x14ac:dyDescent="0.2">
      <c r="A140" s="17"/>
      <c r="B140" s="48"/>
      <c r="C140" s="48"/>
      <c r="D140" s="48"/>
      <c r="E140" s="48"/>
      <c r="F140" s="48"/>
      <c r="G140" s="48"/>
      <c r="H140" s="48"/>
      <c r="I140" s="48"/>
      <c r="J140" s="42">
        <f>IF(J138&gt;0.5,IF($B138=J$10,$C138/$D138,I140),0)</f>
        <v>0</v>
      </c>
      <c r="K140" s="19">
        <f>IF(K138&gt;0.5,IF($B138=K$10-1,$C138/$D138,J140),0)</f>
        <v>0</v>
      </c>
      <c r="L140" s="19">
        <f t="shared" ref="L140:BW140" si="2347">IF(L138&gt;0.5,IF($B138=L$10-1,$C138/$D138,K140),0)</f>
        <v>0</v>
      </c>
      <c r="M140" s="19">
        <f t="shared" si="2347"/>
        <v>0</v>
      </c>
      <c r="N140" s="19">
        <f t="shared" si="2347"/>
        <v>0</v>
      </c>
      <c r="O140" s="19">
        <f t="shared" si="2347"/>
        <v>0</v>
      </c>
      <c r="P140" s="19">
        <f t="shared" si="2347"/>
        <v>0</v>
      </c>
      <c r="Q140" s="19">
        <f t="shared" si="2347"/>
        <v>0</v>
      </c>
      <c r="R140" s="19">
        <f t="shared" si="2347"/>
        <v>0</v>
      </c>
      <c r="S140" s="19">
        <f t="shared" si="2347"/>
        <v>0</v>
      </c>
      <c r="T140" s="19">
        <f t="shared" si="2347"/>
        <v>0</v>
      </c>
      <c r="U140" s="19">
        <f t="shared" si="2347"/>
        <v>0</v>
      </c>
      <c r="V140" s="19">
        <f t="shared" si="2347"/>
        <v>0</v>
      </c>
      <c r="W140" s="19">
        <f t="shared" si="2347"/>
        <v>0</v>
      </c>
      <c r="X140" s="19">
        <f t="shared" si="2347"/>
        <v>0</v>
      </c>
      <c r="Y140" s="19">
        <f t="shared" si="2347"/>
        <v>0</v>
      </c>
      <c r="Z140" s="19">
        <f t="shared" si="2347"/>
        <v>0</v>
      </c>
      <c r="AA140" s="19">
        <f t="shared" si="2347"/>
        <v>0</v>
      </c>
      <c r="AB140" s="19">
        <f t="shared" si="2347"/>
        <v>0</v>
      </c>
      <c r="AC140" s="19">
        <f t="shared" si="2347"/>
        <v>0</v>
      </c>
      <c r="AD140" s="19">
        <f t="shared" si="2347"/>
        <v>0</v>
      </c>
      <c r="AE140" s="19">
        <f t="shared" si="2347"/>
        <v>0</v>
      </c>
      <c r="AF140" s="19">
        <f t="shared" si="2347"/>
        <v>0</v>
      </c>
      <c r="AG140" s="19">
        <f t="shared" si="2347"/>
        <v>0</v>
      </c>
      <c r="AH140" s="19">
        <f t="shared" si="2347"/>
        <v>0</v>
      </c>
      <c r="AI140" s="19">
        <f t="shared" si="2347"/>
        <v>0</v>
      </c>
      <c r="AJ140" s="19">
        <f t="shared" si="2347"/>
        <v>0</v>
      </c>
      <c r="AK140" s="19">
        <f t="shared" si="2347"/>
        <v>0</v>
      </c>
      <c r="AL140" s="19">
        <f t="shared" si="2347"/>
        <v>0</v>
      </c>
      <c r="AM140" s="19">
        <f t="shared" si="2347"/>
        <v>11.741885092246443</v>
      </c>
      <c r="AN140" s="19">
        <f t="shared" si="2347"/>
        <v>11.741885092246443</v>
      </c>
      <c r="AO140" s="19">
        <f t="shared" si="2347"/>
        <v>11.741885092246443</v>
      </c>
      <c r="AP140" s="19">
        <f t="shared" si="2347"/>
        <v>11.741885092246443</v>
      </c>
      <c r="AQ140" s="19">
        <f t="shared" si="2347"/>
        <v>11.741885092246443</v>
      </c>
      <c r="AR140" s="19">
        <f t="shared" si="2347"/>
        <v>11.741885092246443</v>
      </c>
      <c r="AS140" s="19">
        <f t="shared" si="2347"/>
        <v>11.741885092246443</v>
      </c>
      <c r="AT140" s="19">
        <f t="shared" si="2347"/>
        <v>11.741885092246443</v>
      </c>
      <c r="AU140" s="19">
        <f t="shared" si="2347"/>
        <v>11.741885092246443</v>
      </c>
      <c r="AV140" s="19">
        <f t="shared" si="2347"/>
        <v>11.741885092246443</v>
      </c>
      <c r="AW140" s="19">
        <f t="shared" si="2347"/>
        <v>11.741885092246443</v>
      </c>
      <c r="AX140" s="19">
        <f t="shared" si="2347"/>
        <v>11.741885092246443</v>
      </c>
      <c r="AY140" s="19">
        <f t="shared" si="2347"/>
        <v>11.741885092246443</v>
      </c>
      <c r="AZ140" s="19">
        <f t="shared" si="2347"/>
        <v>11.741885092246443</v>
      </c>
      <c r="BA140" s="19">
        <f t="shared" si="2347"/>
        <v>11.741885092246443</v>
      </c>
      <c r="BB140" s="19">
        <f t="shared" si="2347"/>
        <v>0</v>
      </c>
      <c r="BC140" s="19">
        <f t="shared" si="2347"/>
        <v>0</v>
      </c>
      <c r="BD140" s="19">
        <f t="shared" si="2347"/>
        <v>0</v>
      </c>
      <c r="BE140" s="19">
        <f t="shared" si="2347"/>
        <v>0</v>
      </c>
      <c r="BF140" s="19">
        <f t="shared" si="2347"/>
        <v>0</v>
      </c>
      <c r="BG140" s="19">
        <f t="shared" si="2347"/>
        <v>0</v>
      </c>
      <c r="BH140" s="19">
        <f t="shared" si="2347"/>
        <v>0</v>
      </c>
      <c r="BI140" s="19">
        <f t="shared" si="2347"/>
        <v>0</v>
      </c>
      <c r="BJ140" s="19">
        <f t="shared" si="2347"/>
        <v>0</v>
      </c>
      <c r="BK140" s="19">
        <f t="shared" si="2347"/>
        <v>0</v>
      </c>
      <c r="BL140" s="19">
        <f t="shared" si="2347"/>
        <v>0</v>
      </c>
      <c r="BM140" s="19">
        <f t="shared" si="2347"/>
        <v>0</v>
      </c>
      <c r="BN140" s="19">
        <f t="shared" si="2347"/>
        <v>0</v>
      </c>
      <c r="BO140" s="19">
        <f t="shared" si="2347"/>
        <v>0</v>
      </c>
      <c r="BP140" s="19">
        <f t="shared" si="2347"/>
        <v>0</v>
      </c>
      <c r="BQ140" s="19">
        <f t="shared" si="2347"/>
        <v>0</v>
      </c>
      <c r="BR140" s="19">
        <f t="shared" si="2347"/>
        <v>0</v>
      </c>
      <c r="BS140" s="19">
        <f t="shared" si="2347"/>
        <v>0</v>
      </c>
      <c r="BT140" s="19">
        <f t="shared" si="2347"/>
        <v>0</v>
      </c>
      <c r="BU140" s="19">
        <f t="shared" si="2347"/>
        <v>0</v>
      </c>
      <c r="BV140" s="19">
        <f t="shared" si="2347"/>
        <v>0</v>
      </c>
      <c r="BW140" s="19">
        <f t="shared" si="2347"/>
        <v>0</v>
      </c>
      <c r="BX140" s="19">
        <f t="shared" ref="BX140:CG140" si="2348">IF(BX138&gt;0.5,IF($B138=BX$10-1,$C138/$D138,BW140),0)</f>
        <v>0</v>
      </c>
      <c r="BY140" s="19">
        <f t="shared" si="2348"/>
        <v>0</v>
      </c>
      <c r="BZ140" s="19">
        <f t="shared" si="2348"/>
        <v>0</v>
      </c>
      <c r="CA140" s="19">
        <f t="shared" si="2348"/>
        <v>0</v>
      </c>
      <c r="CB140" s="19">
        <f t="shared" si="2348"/>
        <v>0</v>
      </c>
      <c r="CC140" s="19">
        <f t="shared" si="2348"/>
        <v>0</v>
      </c>
      <c r="CD140" s="19">
        <f t="shared" si="2348"/>
        <v>0</v>
      </c>
      <c r="CE140" s="19">
        <f t="shared" si="2348"/>
        <v>0</v>
      </c>
      <c r="CF140" s="19">
        <f t="shared" si="2348"/>
        <v>0</v>
      </c>
      <c r="CG140" s="19">
        <f t="shared" si="2348"/>
        <v>0</v>
      </c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</row>
    <row r="141" spans="1:115" ht="15" x14ac:dyDescent="0.2">
      <c r="A141" s="17" t="s">
        <v>152</v>
      </c>
      <c r="B141" s="104">
        <f>B138+1</f>
        <v>2048</v>
      </c>
      <c r="C141" s="82">
        <f>HLOOKUP(B141,$J$10:$CG$23,14)</f>
        <v>179.65084191137061</v>
      </c>
      <c r="D141" s="52">
        <f>$D$52</f>
        <v>15</v>
      </c>
      <c r="E141" s="48"/>
      <c r="F141" s="48"/>
      <c r="G141" s="48"/>
      <c r="H141" s="48"/>
      <c r="I141" s="48"/>
      <c r="J141" s="42">
        <f>IF($B141=J$10,$C141,I142)</f>
        <v>0</v>
      </c>
      <c r="K141" s="19">
        <f>IF($B141=K$10-1,$C141,J142)</f>
        <v>0</v>
      </c>
      <c r="L141" s="19">
        <f t="shared" ref="L141:BW141" si="2349">IF($B141=L$10-1,$C141,K142)</f>
        <v>0</v>
      </c>
      <c r="M141" s="19">
        <f t="shared" si="2349"/>
        <v>0</v>
      </c>
      <c r="N141" s="19">
        <f t="shared" si="2349"/>
        <v>0</v>
      </c>
      <c r="O141" s="19">
        <f t="shared" si="2349"/>
        <v>0</v>
      </c>
      <c r="P141" s="19">
        <f t="shared" si="2349"/>
        <v>0</v>
      </c>
      <c r="Q141" s="19">
        <f t="shared" si="2349"/>
        <v>0</v>
      </c>
      <c r="R141" s="19">
        <f t="shared" si="2349"/>
        <v>0</v>
      </c>
      <c r="S141" s="19">
        <f t="shared" si="2349"/>
        <v>0</v>
      </c>
      <c r="T141" s="19">
        <f t="shared" si="2349"/>
        <v>0</v>
      </c>
      <c r="U141" s="19">
        <f t="shared" si="2349"/>
        <v>0</v>
      </c>
      <c r="V141" s="19">
        <f t="shared" si="2349"/>
        <v>0</v>
      </c>
      <c r="W141" s="19">
        <f t="shared" si="2349"/>
        <v>0</v>
      </c>
      <c r="X141" s="19">
        <f t="shared" si="2349"/>
        <v>0</v>
      </c>
      <c r="Y141" s="19">
        <f t="shared" si="2349"/>
        <v>0</v>
      </c>
      <c r="Z141" s="19">
        <f t="shared" si="2349"/>
        <v>0</v>
      </c>
      <c r="AA141" s="19">
        <f t="shared" si="2349"/>
        <v>0</v>
      </c>
      <c r="AB141" s="19">
        <f t="shared" si="2349"/>
        <v>0</v>
      </c>
      <c r="AC141" s="19">
        <f t="shared" si="2349"/>
        <v>0</v>
      </c>
      <c r="AD141" s="19">
        <f t="shared" si="2349"/>
        <v>0</v>
      </c>
      <c r="AE141" s="19">
        <f t="shared" si="2349"/>
        <v>0</v>
      </c>
      <c r="AF141" s="19">
        <f t="shared" si="2349"/>
        <v>0</v>
      </c>
      <c r="AG141" s="19">
        <f t="shared" si="2349"/>
        <v>0</v>
      </c>
      <c r="AH141" s="19">
        <f t="shared" si="2349"/>
        <v>0</v>
      </c>
      <c r="AI141" s="19">
        <f t="shared" si="2349"/>
        <v>0</v>
      </c>
      <c r="AJ141" s="19">
        <f t="shared" si="2349"/>
        <v>0</v>
      </c>
      <c r="AK141" s="19">
        <f t="shared" si="2349"/>
        <v>0</v>
      </c>
      <c r="AL141" s="19">
        <f t="shared" si="2349"/>
        <v>0</v>
      </c>
      <c r="AM141" s="19">
        <f t="shared" si="2349"/>
        <v>0</v>
      </c>
      <c r="AN141" s="19">
        <f t="shared" si="2349"/>
        <v>179.65084191137061</v>
      </c>
      <c r="AO141" s="19">
        <f t="shared" si="2349"/>
        <v>167.67411911727922</v>
      </c>
      <c r="AP141" s="19">
        <f t="shared" si="2349"/>
        <v>155.69739632318783</v>
      </c>
      <c r="AQ141" s="19">
        <f t="shared" si="2349"/>
        <v>143.72067352909644</v>
      </c>
      <c r="AR141" s="19">
        <f t="shared" si="2349"/>
        <v>131.74395073500506</v>
      </c>
      <c r="AS141" s="19">
        <f t="shared" si="2349"/>
        <v>119.76722794091368</v>
      </c>
      <c r="AT141" s="19">
        <f t="shared" si="2349"/>
        <v>107.79050514682231</v>
      </c>
      <c r="AU141" s="19">
        <f t="shared" si="2349"/>
        <v>95.813782352730939</v>
      </c>
      <c r="AV141" s="19">
        <f t="shared" si="2349"/>
        <v>83.837059558639567</v>
      </c>
      <c r="AW141" s="19">
        <f t="shared" si="2349"/>
        <v>71.860336764548194</v>
      </c>
      <c r="AX141" s="19">
        <f t="shared" si="2349"/>
        <v>59.883613970456821</v>
      </c>
      <c r="AY141" s="19">
        <f t="shared" si="2349"/>
        <v>47.906891176365448</v>
      </c>
      <c r="AZ141" s="19">
        <f t="shared" si="2349"/>
        <v>35.930168382274076</v>
      </c>
      <c r="BA141" s="19">
        <f t="shared" si="2349"/>
        <v>23.953445588182703</v>
      </c>
      <c r="BB141" s="19">
        <f t="shared" si="2349"/>
        <v>11.976722794091328</v>
      </c>
      <c r="BC141" s="19">
        <f t="shared" si="2349"/>
        <v>0</v>
      </c>
      <c r="BD141" s="19">
        <f t="shared" si="2349"/>
        <v>0</v>
      </c>
      <c r="BE141" s="19">
        <f t="shared" si="2349"/>
        <v>0</v>
      </c>
      <c r="BF141" s="19">
        <f t="shared" si="2349"/>
        <v>0</v>
      </c>
      <c r="BG141" s="19">
        <f t="shared" si="2349"/>
        <v>0</v>
      </c>
      <c r="BH141" s="19">
        <f t="shared" si="2349"/>
        <v>0</v>
      </c>
      <c r="BI141" s="19">
        <f t="shared" si="2349"/>
        <v>0</v>
      </c>
      <c r="BJ141" s="19">
        <f t="shared" si="2349"/>
        <v>0</v>
      </c>
      <c r="BK141" s="19">
        <f t="shared" si="2349"/>
        <v>0</v>
      </c>
      <c r="BL141" s="19">
        <f t="shared" si="2349"/>
        <v>0</v>
      </c>
      <c r="BM141" s="19">
        <f t="shared" si="2349"/>
        <v>0</v>
      </c>
      <c r="BN141" s="19">
        <f t="shared" si="2349"/>
        <v>0</v>
      </c>
      <c r="BO141" s="19">
        <f t="shared" si="2349"/>
        <v>0</v>
      </c>
      <c r="BP141" s="19">
        <f t="shared" si="2349"/>
        <v>0</v>
      </c>
      <c r="BQ141" s="19">
        <f t="shared" si="2349"/>
        <v>0</v>
      </c>
      <c r="BR141" s="19">
        <f t="shared" si="2349"/>
        <v>0</v>
      </c>
      <c r="BS141" s="19">
        <f t="shared" si="2349"/>
        <v>0</v>
      </c>
      <c r="BT141" s="19">
        <f t="shared" si="2349"/>
        <v>0</v>
      </c>
      <c r="BU141" s="19">
        <f t="shared" si="2349"/>
        <v>0</v>
      </c>
      <c r="BV141" s="19">
        <f t="shared" si="2349"/>
        <v>0</v>
      </c>
      <c r="BW141" s="19">
        <f t="shared" si="2349"/>
        <v>0</v>
      </c>
      <c r="BX141" s="19">
        <f t="shared" ref="BX141:CG141" si="2350">IF($B141=BX$10-1,$C141,BW142)</f>
        <v>0</v>
      </c>
      <c r="BY141" s="19">
        <f t="shared" si="2350"/>
        <v>0</v>
      </c>
      <c r="BZ141" s="19">
        <f t="shared" si="2350"/>
        <v>0</v>
      </c>
      <c r="CA141" s="19">
        <f t="shared" si="2350"/>
        <v>0</v>
      </c>
      <c r="CB141" s="19">
        <f t="shared" si="2350"/>
        <v>0</v>
      </c>
      <c r="CC141" s="19">
        <f t="shared" si="2350"/>
        <v>0</v>
      </c>
      <c r="CD141" s="19">
        <f t="shared" si="2350"/>
        <v>0</v>
      </c>
      <c r="CE141" s="19">
        <f t="shared" si="2350"/>
        <v>0</v>
      </c>
      <c r="CF141" s="19">
        <f t="shared" si="2350"/>
        <v>0</v>
      </c>
      <c r="CG141" s="19">
        <f t="shared" si="2350"/>
        <v>0</v>
      </c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</row>
    <row r="142" spans="1:115" ht="15" x14ac:dyDescent="0.2">
      <c r="A142" s="17"/>
      <c r="B142" s="48"/>
      <c r="C142" s="48"/>
      <c r="D142" s="48"/>
      <c r="E142" s="48"/>
      <c r="F142" s="48"/>
      <c r="G142" s="48"/>
      <c r="H142" s="48"/>
      <c r="I142" s="48"/>
      <c r="J142" s="42">
        <f t="shared" ref="J142" si="2351">MAX(0,+J141-J143)</f>
        <v>0</v>
      </c>
      <c r="K142" s="19">
        <f t="shared" ref="K142" si="2352">MAX(0,+K141-K143)</f>
        <v>0</v>
      </c>
      <c r="L142" s="19">
        <f t="shared" ref="L142" si="2353">MAX(0,+L141-L143)</f>
        <v>0</v>
      </c>
      <c r="M142" s="19">
        <f t="shared" ref="M142" si="2354">MAX(0,+M141-M143)</f>
        <v>0</v>
      </c>
      <c r="N142" s="19">
        <f t="shared" ref="N142" si="2355">MAX(0,+N141-N143)</f>
        <v>0</v>
      </c>
      <c r="O142" s="19">
        <f t="shared" ref="O142" si="2356">MAX(0,+O141-O143)</f>
        <v>0</v>
      </c>
      <c r="P142" s="19">
        <f t="shared" ref="P142" si="2357">MAX(0,+P141-P143)</f>
        <v>0</v>
      </c>
      <c r="Q142" s="19">
        <f t="shared" ref="Q142" si="2358">MAX(0,+Q141-Q143)</f>
        <v>0</v>
      </c>
      <c r="R142" s="19">
        <f t="shared" ref="R142" si="2359">MAX(0,+R141-R143)</f>
        <v>0</v>
      </c>
      <c r="S142" s="19">
        <f t="shared" ref="S142" si="2360">MAX(0,+S141-S143)</f>
        <v>0</v>
      </c>
      <c r="T142" s="19">
        <f t="shared" ref="T142" si="2361">MAX(0,+T141-T143)</f>
        <v>0</v>
      </c>
      <c r="U142" s="19">
        <f t="shared" ref="U142" si="2362">MAX(0,+U141-U143)</f>
        <v>0</v>
      </c>
      <c r="V142" s="19">
        <f t="shared" ref="V142" si="2363">MAX(0,+V141-V143)</f>
        <v>0</v>
      </c>
      <c r="W142" s="42">
        <f t="shared" ref="W142" si="2364">MAX(0,+W141-W143)</f>
        <v>0</v>
      </c>
      <c r="X142" s="42">
        <f t="shared" ref="X142" si="2365">MAX(0,+X141-X143)</f>
        <v>0</v>
      </c>
      <c r="Y142" s="42">
        <f t="shared" ref="Y142" si="2366">MAX(0,+Y141-Y143)</f>
        <v>0</v>
      </c>
      <c r="Z142" s="42">
        <f t="shared" ref="Z142" si="2367">MAX(0,+Z141-Z143)</f>
        <v>0</v>
      </c>
      <c r="AA142" s="42">
        <f t="shared" ref="AA142" si="2368">MAX(0,+AA141-AA143)</f>
        <v>0</v>
      </c>
      <c r="AB142" s="42">
        <f t="shared" ref="AB142" si="2369">MAX(0,+AB141-AB143)</f>
        <v>0</v>
      </c>
      <c r="AC142" s="42">
        <f t="shared" ref="AC142" si="2370">MAX(0,+AC141-AC143)</f>
        <v>0</v>
      </c>
      <c r="AD142" s="42">
        <f t="shared" ref="AD142" si="2371">MAX(0,+AD141-AD143)</f>
        <v>0</v>
      </c>
      <c r="AE142" s="42">
        <f t="shared" ref="AE142" si="2372">MAX(0,+AE141-AE143)</f>
        <v>0</v>
      </c>
      <c r="AF142" s="42">
        <f t="shared" ref="AF142" si="2373">MAX(0,+AF141-AF143)</f>
        <v>0</v>
      </c>
      <c r="AG142" s="42">
        <f t="shared" ref="AG142" si="2374">MAX(0,+AG141-AG143)</f>
        <v>0</v>
      </c>
      <c r="AH142" s="42">
        <f t="shared" ref="AH142" si="2375">MAX(0,+AH141-AH143)</f>
        <v>0</v>
      </c>
      <c r="AI142" s="42">
        <f t="shared" ref="AI142" si="2376">MAX(0,+AI141-AI143)</f>
        <v>0</v>
      </c>
      <c r="AJ142" s="42">
        <f t="shared" ref="AJ142" si="2377">MAX(0,+AJ141-AJ143)</f>
        <v>0</v>
      </c>
      <c r="AK142" s="42">
        <f t="shared" ref="AK142" si="2378">MAX(0,+AK141-AK143)</f>
        <v>0</v>
      </c>
      <c r="AL142" s="42">
        <f t="shared" ref="AL142" si="2379">MAX(0,+AL141-AL143)</f>
        <v>0</v>
      </c>
      <c r="AM142" s="42">
        <f t="shared" ref="AM142" si="2380">MAX(0,+AM141-AM143)</f>
        <v>0</v>
      </c>
      <c r="AN142" s="42">
        <f t="shared" ref="AN142" si="2381">MAX(0,+AN141-AN143)</f>
        <v>167.67411911727922</v>
      </c>
      <c r="AO142" s="42">
        <f t="shared" ref="AO142" si="2382">MAX(0,+AO141-AO143)</f>
        <v>155.69739632318783</v>
      </c>
      <c r="AP142" s="42">
        <f t="shared" ref="AP142" si="2383">MAX(0,+AP141-AP143)</f>
        <v>143.72067352909644</v>
      </c>
      <c r="AQ142" s="42">
        <f t="shared" ref="AQ142" si="2384">MAX(0,+AQ141-AQ143)</f>
        <v>131.74395073500506</v>
      </c>
      <c r="AR142" s="42">
        <f t="shared" ref="AR142" si="2385">MAX(0,+AR141-AR143)</f>
        <v>119.76722794091368</v>
      </c>
      <c r="AS142" s="42">
        <f t="shared" ref="AS142" si="2386">MAX(0,+AS141-AS143)</f>
        <v>107.79050514682231</v>
      </c>
      <c r="AT142" s="42">
        <f t="shared" ref="AT142" si="2387">MAX(0,+AT141-AT143)</f>
        <v>95.813782352730939</v>
      </c>
      <c r="AU142" s="42">
        <f t="shared" ref="AU142" si="2388">MAX(0,+AU141-AU143)</f>
        <v>83.837059558639567</v>
      </c>
      <c r="AV142" s="42">
        <f t="shared" ref="AV142" si="2389">MAX(0,+AV141-AV143)</f>
        <v>71.860336764548194</v>
      </c>
      <c r="AW142" s="42">
        <f t="shared" ref="AW142" si="2390">MAX(0,+AW141-AW143)</f>
        <v>59.883613970456821</v>
      </c>
      <c r="AX142" s="42">
        <f t="shared" ref="AX142" si="2391">MAX(0,+AX141-AX143)</f>
        <v>47.906891176365448</v>
      </c>
      <c r="AY142" s="42">
        <f t="shared" ref="AY142" si="2392">MAX(0,+AY141-AY143)</f>
        <v>35.930168382274076</v>
      </c>
      <c r="AZ142" s="42">
        <f t="shared" ref="AZ142" si="2393">MAX(0,+AZ141-AZ143)</f>
        <v>23.953445588182703</v>
      </c>
      <c r="BA142" s="42">
        <f t="shared" ref="BA142" si="2394">MAX(0,+BA141-BA143)</f>
        <v>11.976722794091328</v>
      </c>
      <c r="BB142" s="42">
        <f t="shared" ref="BB142" si="2395">MAX(0,+BB141-BB143)</f>
        <v>0</v>
      </c>
      <c r="BC142" s="42">
        <f t="shared" ref="BC142" si="2396">MAX(0,+BC141-BC143)</f>
        <v>0</v>
      </c>
      <c r="BD142" s="42">
        <f t="shared" ref="BD142" si="2397">MAX(0,+BD141-BD143)</f>
        <v>0</v>
      </c>
      <c r="BE142" s="42">
        <f t="shared" ref="BE142" si="2398">MAX(0,+BE141-BE143)</f>
        <v>0</v>
      </c>
      <c r="BF142" s="42">
        <f t="shared" ref="BF142" si="2399">MAX(0,+BF141-BF143)</f>
        <v>0</v>
      </c>
      <c r="BG142" s="42">
        <f t="shared" ref="BG142" si="2400">MAX(0,+BG141-BG143)</f>
        <v>0</v>
      </c>
      <c r="BH142" s="42">
        <f t="shared" ref="BH142" si="2401">MAX(0,+BH141-BH143)</f>
        <v>0</v>
      </c>
      <c r="BI142" s="42">
        <f t="shared" ref="BI142" si="2402">MAX(0,+BI141-BI143)</f>
        <v>0</v>
      </c>
      <c r="BJ142" s="42">
        <f t="shared" ref="BJ142" si="2403">MAX(0,+BJ141-BJ143)</f>
        <v>0</v>
      </c>
      <c r="BK142" s="42">
        <f t="shared" ref="BK142" si="2404">MAX(0,+BK141-BK143)</f>
        <v>0</v>
      </c>
      <c r="BL142" s="42">
        <f t="shared" ref="BL142" si="2405">MAX(0,+BL141-BL143)</f>
        <v>0</v>
      </c>
      <c r="BM142" s="42">
        <f t="shared" ref="BM142" si="2406">MAX(0,+BM141-BM143)</f>
        <v>0</v>
      </c>
      <c r="BN142" s="42">
        <f t="shared" ref="BN142" si="2407">MAX(0,+BN141-BN143)</f>
        <v>0</v>
      </c>
      <c r="BO142" s="42">
        <f t="shared" ref="BO142" si="2408">MAX(0,+BO141-BO143)</f>
        <v>0</v>
      </c>
      <c r="BP142" s="42">
        <f t="shared" ref="BP142" si="2409">MAX(0,+BP141-BP143)</f>
        <v>0</v>
      </c>
      <c r="BQ142" s="42">
        <f t="shared" ref="BQ142" si="2410">MAX(0,+BQ141-BQ143)</f>
        <v>0</v>
      </c>
      <c r="BR142" s="42">
        <f t="shared" ref="BR142" si="2411">MAX(0,+BR141-BR143)</f>
        <v>0</v>
      </c>
      <c r="BS142" s="42">
        <f t="shared" ref="BS142" si="2412">MAX(0,+BS141-BS143)</f>
        <v>0</v>
      </c>
      <c r="BT142" s="42">
        <f t="shared" ref="BT142" si="2413">MAX(0,+BT141-BT143)</f>
        <v>0</v>
      </c>
      <c r="BU142" s="42">
        <f t="shared" ref="BU142" si="2414">MAX(0,+BU141-BU143)</f>
        <v>0</v>
      </c>
      <c r="BV142" s="42">
        <f t="shared" ref="BV142" si="2415">MAX(0,+BV141-BV143)</f>
        <v>0</v>
      </c>
      <c r="BW142" s="42">
        <f t="shared" ref="BW142" si="2416">MAX(0,+BW141-BW143)</f>
        <v>0</v>
      </c>
      <c r="BX142" s="42">
        <f t="shared" ref="BX142" si="2417">MAX(0,+BX141-BX143)</f>
        <v>0</v>
      </c>
      <c r="BY142" s="42">
        <f t="shared" ref="BY142" si="2418">MAX(0,+BY141-BY143)</f>
        <v>0</v>
      </c>
      <c r="BZ142" s="42">
        <f t="shared" ref="BZ142" si="2419">MAX(0,+BZ141-BZ143)</f>
        <v>0</v>
      </c>
      <c r="CA142" s="42">
        <f t="shared" ref="CA142" si="2420">MAX(0,+CA141-CA143)</f>
        <v>0</v>
      </c>
      <c r="CB142" s="42">
        <f t="shared" ref="CB142" si="2421">MAX(0,+CB141-CB143)</f>
        <v>0</v>
      </c>
      <c r="CC142" s="42">
        <f t="shared" ref="CC142" si="2422">MAX(0,+CC141-CC143)</f>
        <v>0</v>
      </c>
      <c r="CD142" s="42">
        <f t="shared" ref="CD142" si="2423">MAX(0,+CD141-CD143)</f>
        <v>0</v>
      </c>
      <c r="CE142" s="42">
        <f t="shared" ref="CE142" si="2424">MAX(0,+CE141-CE143)</f>
        <v>0</v>
      </c>
      <c r="CF142" s="42">
        <f t="shared" ref="CF142" si="2425">MAX(0,+CF141-CF143)</f>
        <v>0</v>
      </c>
      <c r="CG142" s="42">
        <f t="shared" ref="CG142" si="2426">MAX(0,+CG141-CG143)</f>
        <v>0</v>
      </c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</row>
    <row r="143" spans="1:115" ht="15" x14ac:dyDescent="0.2">
      <c r="A143" s="17"/>
      <c r="B143" s="48"/>
      <c r="C143" s="48"/>
      <c r="D143" s="48"/>
      <c r="E143" s="48"/>
      <c r="F143" s="48"/>
      <c r="G143" s="48"/>
      <c r="H143" s="48"/>
      <c r="I143" s="48"/>
      <c r="J143" s="42">
        <f>IF(J141&gt;0.5,IF($B141=J$10,$C141/$D141,I143),0)</f>
        <v>0</v>
      </c>
      <c r="K143" s="19">
        <f>IF(K141&gt;0.5,IF($B141=K$10-1,$C141/$D141,J143),0)</f>
        <v>0</v>
      </c>
      <c r="L143" s="19">
        <f t="shared" ref="L143:BW143" si="2427">IF(L141&gt;0.5,IF($B141=L$10-1,$C141/$D141,K143),0)</f>
        <v>0</v>
      </c>
      <c r="M143" s="19">
        <f t="shared" si="2427"/>
        <v>0</v>
      </c>
      <c r="N143" s="19">
        <f t="shared" si="2427"/>
        <v>0</v>
      </c>
      <c r="O143" s="19">
        <f t="shared" si="2427"/>
        <v>0</v>
      </c>
      <c r="P143" s="19">
        <f t="shared" si="2427"/>
        <v>0</v>
      </c>
      <c r="Q143" s="19">
        <f t="shared" si="2427"/>
        <v>0</v>
      </c>
      <c r="R143" s="19">
        <f t="shared" si="2427"/>
        <v>0</v>
      </c>
      <c r="S143" s="19">
        <f t="shared" si="2427"/>
        <v>0</v>
      </c>
      <c r="T143" s="19">
        <f t="shared" si="2427"/>
        <v>0</v>
      </c>
      <c r="U143" s="19">
        <f t="shared" si="2427"/>
        <v>0</v>
      </c>
      <c r="V143" s="19">
        <f t="shared" si="2427"/>
        <v>0</v>
      </c>
      <c r="W143" s="19">
        <f t="shared" si="2427"/>
        <v>0</v>
      </c>
      <c r="X143" s="19">
        <f t="shared" si="2427"/>
        <v>0</v>
      </c>
      <c r="Y143" s="19">
        <f t="shared" si="2427"/>
        <v>0</v>
      </c>
      <c r="Z143" s="19">
        <f t="shared" si="2427"/>
        <v>0</v>
      </c>
      <c r="AA143" s="19">
        <f t="shared" si="2427"/>
        <v>0</v>
      </c>
      <c r="AB143" s="19">
        <f t="shared" si="2427"/>
        <v>0</v>
      </c>
      <c r="AC143" s="19">
        <f t="shared" si="2427"/>
        <v>0</v>
      </c>
      <c r="AD143" s="19">
        <f t="shared" si="2427"/>
        <v>0</v>
      </c>
      <c r="AE143" s="19">
        <f t="shared" si="2427"/>
        <v>0</v>
      </c>
      <c r="AF143" s="19">
        <f t="shared" si="2427"/>
        <v>0</v>
      </c>
      <c r="AG143" s="19">
        <f t="shared" si="2427"/>
        <v>0</v>
      </c>
      <c r="AH143" s="19">
        <f t="shared" si="2427"/>
        <v>0</v>
      </c>
      <c r="AI143" s="19">
        <f t="shared" si="2427"/>
        <v>0</v>
      </c>
      <c r="AJ143" s="19">
        <f t="shared" si="2427"/>
        <v>0</v>
      </c>
      <c r="AK143" s="19">
        <f t="shared" si="2427"/>
        <v>0</v>
      </c>
      <c r="AL143" s="19">
        <f t="shared" si="2427"/>
        <v>0</v>
      </c>
      <c r="AM143" s="19">
        <f t="shared" si="2427"/>
        <v>0</v>
      </c>
      <c r="AN143" s="19">
        <f t="shared" si="2427"/>
        <v>11.976722794091375</v>
      </c>
      <c r="AO143" s="19">
        <f t="shared" si="2427"/>
        <v>11.976722794091375</v>
      </c>
      <c r="AP143" s="19">
        <f t="shared" si="2427"/>
        <v>11.976722794091375</v>
      </c>
      <c r="AQ143" s="19">
        <f t="shared" si="2427"/>
        <v>11.976722794091375</v>
      </c>
      <c r="AR143" s="19">
        <f t="shared" si="2427"/>
        <v>11.976722794091375</v>
      </c>
      <c r="AS143" s="19">
        <f t="shared" si="2427"/>
        <v>11.976722794091375</v>
      </c>
      <c r="AT143" s="19">
        <f t="shared" si="2427"/>
        <v>11.976722794091375</v>
      </c>
      <c r="AU143" s="19">
        <f t="shared" si="2427"/>
        <v>11.976722794091375</v>
      </c>
      <c r="AV143" s="19">
        <f t="shared" si="2427"/>
        <v>11.976722794091375</v>
      </c>
      <c r="AW143" s="19">
        <f t="shared" si="2427"/>
        <v>11.976722794091375</v>
      </c>
      <c r="AX143" s="19">
        <f t="shared" si="2427"/>
        <v>11.976722794091375</v>
      </c>
      <c r="AY143" s="19">
        <f t="shared" si="2427"/>
        <v>11.976722794091375</v>
      </c>
      <c r="AZ143" s="19">
        <f t="shared" si="2427"/>
        <v>11.976722794091375</v>
      </c>
      <c r="BA143" s="19">
        <f t="shared" si="2427"/>
        <v>11.976722794091375</v>
      </c>
      <c r="BB143" s="19">
        <f t="shared" si="2427"/>
        <v>11.976722794091375</v>
      </c>
      <c r="BC143" s="19">
        <f t="shared" si="2427"/>
        <v>0</v>
      </c>
      <c r="BD143" s="19">
        <f t="shared" si="2427"/>
        <v>0</v>
      </c>
      <c r="BE143" s="19">
        <f t="shared" si="2427"/>
        <v>0</v>
      </c>
      <c r="BF143" s="19">
        <f t="shared" si="2427"/>
        <v>0</v>
      </c>
      <c r="BG143" s="19">
        <f t="shared" si="2427"/>
        <v>0</v>
      </c>
      <c r="BH143" s="19">
        <f t="shared" si="2427"/>
        <v>0</v>
      </c>
      <c r="BI143" s="19">
        <f t="shared" si="2427"/>
        <v>0</v>
      </c>
      <c r="BJ143" s="19">
        <f t="shared" si="2427"/>
        <v>0</v>
      </c>
      <c r="BK143" s="19">
        <f t="shared" si="2427"/>
        <v>0</v>
      </c>
      <c r="BL143" s="19">
        <f t="shared" si="2427"/>
        <v>0</v>
      </c>
      <c r="BM143" s="19">
        <f t="shared" si="2427"/>
        <v>0</v>
      </c>
      <c r="BN143" s="19">
        <f t="shared" si="2427"/>
        <v>0</v>
      </c>
      <c r="BO143" s="19">
        <f t="shared" si="2427"/>
        <v>0</v>
      </c>
      <c r="BP143" s="19">
        <f t="shared" si="2427"/>
        <v>0</v>
      </c>
      <c r="BQ143" s="19">
        <f t="shared" si="2427"/>
        <v>0</v>
      </c>
      <c r="BR143" s="19">
        <f t="shared" si="2427"/>
        <v>0</v>
      </c>
      <c r="BS143" s="19">
        <f t="shared" si="2427"/>
        <v>0</v>
      </c>
      <c r="BT143" s="19">
        <f t="shared" si="2427"/>
        <v>0</v>
      </c>
      <c r="BU143" s="19">
        <f t="shared" si="2427"/>
        <v>0</v>
      </c>
      <c r="BV143" s="19">
        <f t="shared" si="2427"/>
        <v>0</v>
      </c>
      <c r="BW143" s="19">
        <f t="shared" si="2427"/>
        <v>0</v>
      </c>
      <c r="BX143" s="19">
        <f t="shared" ref="BX143:CG143" si="2428">IF(BX141&gt;0.5,IF($B141=BX$10-1,$C141/$D141,BW143),0)</f>
        <v>0</v>
      </c>
      <c r="BY143" s="19">
        <f t="shared" si="2428"/>
        <v>0</v>
      </c>
      <c r="BZ143" s="19">
        <f t="shared" si="2428"/>
        <v>0</v>
      </c>
      <c r="CA143" s="19">
        <f t="shared" si="2428"/>
        <v>0</v>
      </c>
      <c r="CB143" s="19">
        <f t="shared" si="2428"/>
        <v>0</v>
      </c>
      <c r="CC143" s="19">
        <f t="shared" si="2428"/>
        <v>0</v>
      </c>
      <c r="CD143" s="19">
        <f t="shared" si="2428"/>
        <v>0</v>
      </c>
      <c r="CE143" s="19">
        <f t="shared" si="2428"/>
        <v>0</v>
      </c>
      <c r="CF143" s="19">
        <f t="shared" si="2428"/>
        <v>0</v>
      </c>
      <c r="CG143" s="19">
        <f t="shared" si="2428"/>
        <v>0</v>
      </c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</row>
    <row r="144" spans="1:115" ht="15" x14ac:dyDescent="0.2">
      <c r="A144" s="17" t="s">
        <v>153</v>
      </c>
      <c r="B144" s="104">
        <f>B141+1</f>
        <v>2049</v>
      </c>
      <c r="C144" s="82">
        <f>HLOOKUP(B144,$J$10:$CG$23,14)</f>
        <v>183.24385874959799</v>
      </c>
      <c r="D144" s="52">
        <f>$D$52</f>
        <v>15</v>
      </c>
      <c r="E144" s="48"/>
      <c r="F144" s="48"/>
      <c r="G144" s="48"/>
      <c r="H144" s="48"/>
      <c r="I144" s="48"/>
      <c r="J144" s="42">
        <f>IF($B144=J$10,$C144,I145)</f>
        <v>0</v>
      </c>
      <c r="K144" s="19">
        <f>IF($B144=K$10-1,$C144,J145)</f>
        <v>0</v>
      </c>
      <c r="L144" s="19">
        <f t="shared" ref="L144:BW144" si="2429">IF($B144=L$10-1,$C144,K145)</f>
        <v>0</v>
      </c>
      <c r="M144" s="19">
        <f t="shared" si="2429"/>
        <v>0</v>
      </c>
      <c r="N144" s="19">
        <f t="shared" si="2429"/>
        <v>0</v>
      </c>
      <c r="O144" s="19">
        <f t="shared" si="2429"/>
        <v>0</v>
      </c>
      <c r="P144" s="19">
        <f t="shared" si="2429"/>
        <v>0</v>
      </c>
      <c r="Q144" s="19">
        <f t="shared" si="2429"/>
        <v>0</v>
      </c>
      <c r="R144" s="19">
        <f t="shared" si="2429"/>
        <v>0</v>
      </c>
      <c r="S144" s="19">
        <f t="shared" si="2429"/>
        <v>0</v>
      </c>
      <c r="T144" s="19">
        <f t="shared" si="2429"/>
        <v>0</v>
      </c>
      <c r="U144" s="19">
        <f t="shared" si="2429"/>
        <v>0</v>
      </c>
      <c r="V144" s="19">
        <f t="shared" si="2429"/>
        <v>0</v>
      </c>
      <c r="W144" s="19">
        <f t="shared" si="2429"/>
        <v>0</v>
      </c>
      <c r="X144" s="19">
        <f t="shared" si="2429"/>
        <v>0</v>
      </c>
      <c r="Y144" s="19">
        <f t="shared" si="2429"/>
        <v>0</v>
      </c>
      <c r="Z144" s="19">
        <f t="shared" si="2429"/>
        <v>0</v>
      </c>
      <c r="AA144" s="19">
        <f t="shared" si="2429"/>
        <v>0</v>
      </c>
      <c r="AB144" s="19">
        <f t="shared" si="2429"/>
        <v>0</v>
      </c>
      <c r="AC144" s="19">
        <f t="shared" si="2429"/>
        <v>0</v>
      </c>
      <c r="AD144" s="19">
        <f t="shared" si="2429"/>
        <v>0</v>
      </c>
      <c r="AE144" s="19">
        <f t="shared" si="2429"/>
        <v>0</v>
      </c>
      <c r="AF144" s="19">
        <f t="shared" si="2429"/>
        <v>0</v>
      </c>
      <c r="AG144" s="19">
        <f t="shared" si="2429"/>
        <v>0</v>
      </c>
      <c r="AH144" s="19">
        <f t="shared" si="2429"/>
        <v>0</v>
      </c>
      <c r="AI144" s="19">
        <f t="shared" si="2429"/>
        <v>0</v>
      </c>
      <c r="AJ144" s="19">
        <f t="shared" si="2429"/>
        <v>0</v>
      </c>
      <c r="AK144" s="19">
        <f t="shared" si="2429"/>
        <v>0</v>
      </c>
      <c r="AL144" s="19">
        <f t="shared" si="2429"/>
        <v>0</v>
      </c>
      <c r="AM144" s="19">
        <f t="shared" si="2429"/>
        <v>0</v>
      </c>
      <c r="AN144" s="19">
        <f t="shared" si="2429"/>
        <v>0</v>
      </c>
      <c r="AO144" s="19">
        <f t="shared" si="2429"/>
        <v>183.24385874959799</v>
      </c>
      <c r="AP144" s="19">
        <f t="shared" si="2429"/>
        <v>171.02760149962478</v>
      </c>
      <c r="AQ144" s="19">
        <f t="shared" si="2429"/>
        <v>158.81134424965157</v>
      </c>
      <c r="AR144" s="19">
        <f t="shared" si="2429"/>
        <v>146.59508699967836</v>
      </c>
      <c r="AS144" s="19">
        <f t="shared" si="2429"/>
        <v>134.37882974970515</v>
      </c>
      <c r="AT144" s="19">
        <f t="shared" si="2429"/>
        <v>122.16257249973195</v>
      </c>
      <c r="AU144" s="19">
        <f t="shared" si="2429"/>
        <v>109.94631524975875</v>
      </c>
      <c r="AV144" s="19">
        <f t="shared" si="2429"/>
        <v>97.730057999785558</v>
      </c>
      <c r="AW144" s="19">
        <f t="shared" si="2429"/>
        <v>85.513800749812361</v>
      </c>
      <c r="AX144" s="19">
        <f t="shared" si="2429"/>
        <v>73.297543499839165</v>
      </c>
      <c r="AY144" s="19">
        <f t="shared" si="2429"/>
        <v>61.081286249865968</v>
      </c>
      <c r="AZ144" s="19">
        <f t="shared" si="2429"/>
        <v>48.865028999892772</v>
      </c>
      <c r="BA144" s="19">
        <f t="shared" si="2429"/>
        <v>36.648771749919575</v>
      </c>
      <c r="BB144" s="19">
        <f t="shared" si="2429"/>
        <v>24.432514499946375</v>
      </c>
      <c r="BC144" s="19">
        <f t="shared" si="2429"/>
        <v>12.216257249973175</v>
      </c>
      <c r="BD144" s="19">
        <f t="shared" si="2429"/>
        <v>0</v>
      </c>
      <c r="BE144" s="19">
        <f t="shared" si="2429"/>
        <v>0</v>
      </c>
      <c r="BF144" s="19">
        <f t="shared" si="2429"/>
        <v>0</v>
      </c>
      <c r="BG144" s="19">
        <f t="shared" si="2429"/>
        <v>0</v>
      </c>
      <c r="BH144" s="19">
        <f t="shared" si="2429"/>
        <v>0</v>
      </c>
      <c r="BI144" s="19">
        <f t="shared" si="2429"/>
        <v>0</v>
      </c>
      <c r="BJ144" s="19">
        <f t="shared" si="2429"/>
        <v>0</v>
      </c>
      <c r="BK144" s="19">
        <f t="shared" si="2429"/>
        <v>0</v>
      </c>
      <c r="BL144" s="19">
        <f t="shared" si="2429"/>
        <v>0</v>
      </c>
      <c r="BM144" s="19">
        <f t="shared" si="2429"/>
        <v>0</v>
      </c>
      <c r="BN144" s="19">
        <f t="shared" si="2429"/>
        <v>0</v>
      </c>
      <c r="BO144" s="19">
        <f t="shared" si="2429"/>
        <v>0</v>
      </c>
      <c r="BP144" s="19">
        <f t="shared" si="2429"/>
        <v>0</v>
      </c>
      <c r="BQ144" s="19">
        <f t="shared" si="2429"/>
        <v>0</v>
      </c>
      <c r="BR144" s="19">
        <f t="shared" si="2429"/>
        <v>0</v>
      </c>
      <c r="BS144" s="19">
        <f t="shared" si="2429"/>
        <v>0</v>
      </c>
      <c r="BT144" s="19">
        <f t="shared" si="2429"/>
        <v>0</v>
      </c>
      <c r="BU144" s="19">
        <f t="shared" si="2429"/>
        <v>0</v>
      </c>
      <c r="BV144" s="19">
        <f t="shared" si="2429"/>
        <v>0</v>
      </c>
      <c r="BW144" s="19">
        <f t="shared" si="2429"/>
        <v>0</v>
      </c>
      <c r="BX144" s="19">
        <f t="shared" ref="BX144:CG144" si="2430">IF($B144=BX$10-1,$C144,BW145)</f>
        <v>0</v>
      </c>
      <c r="BY144" s="19">
        <f t="shared" si="2430"/>
        <v>0</v>
      </c>
      <c r="BZ144" s="19">
        <f t="shared" si="2430"/>
        <v>0</v>
      </c>
      <c r="CA144" s="19">
        <f t="shared" si="2430"/>
        <v>0</v>
      </c>
      <c r="CB144" s="19">
        <f t="shared" si="2430"/>
        <v>0</v>
      </c>
      <c r="CC144" s="19">
        <f t="shared" si="2430"/>
        <v>0</v>
      </c>
      <c r="CD144" s="19">
        <f t="shared" si="2430"/>
        <v>0</v>
      </c>
      <c r="CE144" s="19">
        <f t="shared" si="2430"/>
        <v>0</v>
      </c>
      <c r="CF144" s="19">
        <f t="shared" si="2430"/>
        <v>0</v>
      </c>
      <c r="CG144" s="19">
        <f t="shared" si="2430"/>
        <v>0</v>
      </c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</row>
    <row r="145" spans="1:115" ht="15" x14ac:dyDescent="0.2">
      <c r="B145" s="48"/>
      <c r="C145" s="48"/>
      <c r="D145" s="48"/>
      <c r="E145" s="48"/>
      <c r="F145" s="48"/>
      <c r="G145" s="48"/>
      <c r="H145" s="48"/>
      <c r="I145" s="48"/>
      <c r="J145" s="42">
        <f t="shared" ref="J145" si="2431">MAX(0,+J144-J146)</f>
        <v>0</v>
      </c>
      <c r="K145" s="19">
        <f t="shared" ref="K145" si="2432">MAX(0,+K144-K146)</f>
        <v>0</v>
      </c>
      <c r="L145" s="19">
        <f t="shared" ref="L145" si="2433">MAX(0,+L144-L146)</f>
        <v>0</v>
      </c>
      <c r="M145" s="19">
        <f t="shared" ref="M145" si="2434">MAX(0,+M144-M146)</f>
        <v>0</v>
      </c>
      <c r="N145" s="19">
        <f t="shared" ref="N145" si="2435">MAX(0,+N144-N146)</f>
        <v>0</v>
      </c>
      <c r="O145" s="19">
        <f t="shared" ref="O145" si="2436">MAX(0,+O144-O146)</f>
        <v>0</v>
      </c>
      <c r="P145" s="19">
        <f t="shared" ref="P145" si="2437">MAX(0,+P144-P146)</f>
        <v>0</v>
      </c>
      <c r="Q145" s="19">
        <f t="shared" ref="Q145" si="2438">MAX(0,+Q144-Q146)</f>
        <v>0</v>
      </c>
      <c r="R145" s="19">
        <f t="shared" ref="R145" si="2439">MAX(0,+R144-R146)</f>
        <v>0</v>
      </c>
      <c r="S145" s="19">
        <f t="shared" ref="S145" si="2440">MAX(0,+S144-S146)</f>
        <v>0</v>
      </c>
      <c r="T145" s="19">
        <f t="shared" ref="T145" si="2441">MAX(0,+T144-T146)</f>
        <v>0</v>
      </c>
      <c r="U145" s="19">
        <f t="shared" ref="U145" si="2442">MAX(0,+U144-U146)</f>
        <v>0</v>
      </c>
      <c r="V145" s="19">
        <f t="shared" ref="V145" si="2443">MAX(0,+V144-V146)</f>
        <v>0</v>
      </c>
      <c r="W145" s="42">
        <f t="shared" ref="W145" si="2444">MAX(0,+W144-W146)</f>
        <v>0</v>
      </c>
      <c r="X145" s="42">
        <f t="shared" ref="X145" si="2445">MAX(0,+X144-X146)</f>
        <v>0</v>
      </c>
      <c r="Y145" s="42">
        <f t="shared" ref="Y145" si="2446">MAX(0,+Y144-Y146)</f>
        <v>0</v>
      </c>
      <c r="Z145" s="42">
        <f t="shared" ref="Z145" si="2447">MAX(0,+Z144-Z146)</f>
        <v>0</v>
      </c>
      <c r="AA145" s="42">
        <f t="shared" ref="AA145" si="2448">MAX(0,+AA144-AA146)</f>
        <v>0</v>
      </c>
      <c r="AB145" s="42">
        <f t="shared" ref="AB145" si="2449">MAX(0,+AB144-AB146)</f>
        <v>0</v>
      </c>
      <c r="AC145" s="42">
        <f t="shared" ref="AC145" si="2450">MAX(0,+AC144-AC146)</f>
        <v>0</v>
      </c>
      <c r="AD145" s="42">
        <f t="shared" ref="AD145" si="2451">MAX(0,+AD144-AD146)</f>
        <v>0</v>
      </c>
      <c r="AE145" s="42">
        <f t="shared" ref="AE145" si="2452">MAX(0,+AE144-AE146)</f>
        <v>0</v>
      </c>
      <c r="AF145" s="42">
        <f t="shared" ref="AF145" si="2453">MAX(0,+AF144-AF146)</f>
        <v>0</v>
      </c>
      <c r="AG145" s="42">
        <f t="shared" ref="AG145" si="2454">MAX(0,+AG144-AG146)</f>
        <v>0</v>
      </c>
      <c r="AH145" s="42">
        <f t="shared" ref="AH145" si="2455">MAX(0,+AH144-AH146)</f>
        <v>0</v>
      </c>
      <c r="AI145" s="42">
        <f t="shared" ref="AI145" si="2456">MAX(0,+AI144-AI146)</f>
        <v>0</v>
      </c>
      <c r="AJ145" s="42">
        <f t="shared" ref="AJ145" si="2457">MAX(0,+AJ144-AJ146)</f>
        <v>0</v>
      </c>
      <c r="AK145" s="42">
        <f t="shared" ref="AK145" si="2458">MAX(0,+AK144-AK146)</f>
        <v>0</v>
      </c>
      <c r="AL145" s="42">
        <f t="shared" ref="AL145" si="2459">MAX(0,+AL144-AL146)</f>
        <v>0</v>
      </c>
      <c r="AM145" s="42">
        <f t="shared" ref="AM145" si="2460">MAX(0,+AM144-AM146)</f>
        <v>0</v>
      </c>
      <c r="AN145" s="42">
        <f t="shared" ref="AN145" si="2461">MAX(0,+AN144-AN146)</f>
        <v>0</v>
      </c>
      <c r="AO145" s="42">
        <f t="shared" ref="AO145" si="2462">MAX(0,+AO144-AO146)</f>
        <v>171.02760149962478</v>
      </c>
      <c r="AP145" s="42">
        <f t="shared" ref="AP145" si="2463">MAX(0,+AP144-AP146)</f>
        <v>158.81134424965157</v>
      </c>
      <c r="AQ145" s="42">
        <f t="shared" ref="AQ145" si="2464">MAX(0,+AQ144-AQ146)</f>
        <v>146.59508699967836</v>
      </c>
      <c r="AR145" s="42">
        <f t="shared" ref="AR145" si="2465">MAX(0,+AR144-AR146)</f>
        <v>134.37882974970515</v>
      </c>
      <c r="AS145" s="42">
        <f t="shared" ref="AS145" si="2466">MAX(0,+AS144-AS146)</f>
        <v>122.16257249973195</v>
      </c>
      <c r="AT145" s="42">
        <f t="shared" ref="AT145" si="2467">MAX(0,+AT144-AT146)</f>
        <v>109.94631524975875</v>
      </c>
      <c r="AU145" s="42">
        <f t="shared" ref="AU145" si="2468">MAX(0,+AU144-AU146)</f>
        <v>97.730057999785558</v>
      </c>
      <c r="AV145" s="42">
        <f t="shared" ref="AV145" si="2469">MAX(0,+AV144-AV146)</f>
        <v>85.513800749812361</v>
      </c>
      <c r="AW145" s="42">
        <f t="shared" ref="AW145" si="2470">MAX(0,+AW144-AW146)</f>
        <v>73.297543499839165</v>
      </c>
      <c r="AX145" s="42">
        <f t="shared" ref="AX145" si="2471">MAX(0,+AX144-AX146)</f>
        <v>61.081286249865968</v>
      </c>
      <c r="AY145" s="42">
        <f t="shared" ref="AY145" si="2472">MAX(0,+AY144-AY146)</f>
        <v>48.865028999892772</v>
      </c>
      <c r="AZ145" s="42">
        <f t="shared" ref="AZ145" si="2473">MAX(0,+AZ144-AZ146)</f>
        <v>36.648771749919575</v>
      </c>
      <c r="BA145" s="42">
        <f t="shared" ref="BA145" si="2474">MAX(0,+BA144-BA146)</f>
        <v>24.432514499946375</v>
      </c>
      <c r="BB145" s="42">
        <f t="shared" ref="BB145" si="2475">MAX(0,+BB144-BB146)</f>
        <v>12.216257249973175</v>
      </c>
      <c r="BC145" s="42">
        <f t="shared" ref="BC145" si="2476">MAX(0,+BC144-BC146)</f>
        <v>0</v>
      </c>
      <c r="BD145" s="42">
        <f t="shared" ref="BD145" si="2477">MAX(0,+BD144-BD146)</f>
        <v>0</v>
      </c>
      <c r="BE145" s="42">
        <f t="shared" ref="BE145" si="2478">MAX(0,+BE144-BE146)</f>
        <v>0</v>
      </c>
      <c r="BF145" s="42">
        <f t="shared" ref="BF145" si="2479">MAX(0,+BF144-BF146)</f>
        <v>0</v>
      </c>
      <c r="BG145" s="42">
        <f t="shared" ref="BG145" si="2480">MAX(0,+BG144-BG146)</f>
        <v>0</v>
      </c>
      <c r="BH145" s="42">
        <f t="shared" ref="BH145" si="2481">MAX(0,+BH144-BH146)</f>
        <v>0</v>
      </c>
      <c r="BI145" s="42">
        <f t="shared" ref="BI145" si="2482">MAX(0,+BI144-BI146)</f>
        <v>0</v>
      </c>
      <c r="BJ145" s="42">
        <f t="shared" ref="BJ145" si="2483">MAX(0,+BJ144-BJ146)</f>
        <v>0</v>
      </c>
      <c r="BK145" s="42">
        <f t="shared" ref="BK145" si="2484">MAX(0,+BK144-BK146)</f>
        <v>0</v>
      </c>
      <c r="BL145" s="42">
        <f t="shared" ref="BL145" si="2485">MAX(0,+BL144-BL146)</f>
        <v>0</v>
      </c>
      <c r="BM145" s="42">
        <f t="shared" ref="BM145" si="2486">MAX(0,+BM144-BM146)</f>
        <v>0</v>
      </c>
      <c r="BN145" s="42">
        <f t="shared" ref="BN145" si="2487">MAX(0,+BN144-BN146)</f>
        <v>0</v>
      </c>
      <c r="BO145" s="42">
        <f t="shared" ref="BO145" si="2488">MAX(0,+BO144-BO146)</f>
        <v>0</v>
      </c>
      <c r="BP145" s="42">
        <f t="shared" ref="BP145" si="2489">MAX(0,+BP144-BP146)</f>
        <v>0</v>
      </c>
      <c r="BQ145" s="42">
        <f t="shared" ref="BQ145" si="2490">MAX(0,+BQ144-BQ146)</f>
        <v>0</v>
      </c>
      <c r="BR145" s="42">
        <f t="shared" ref="BR145" si="2491">MAX(0,+BR144-BR146)</f>
        <v>0</v>
      </c>
      <c r="BS145" s="42">
        <f t="shared" ref="BS145" si="2492">MAX(0,+BS144-BS146)</f>
        <v>0</v>
      </c>
      <c r="BT145" s="42">
        <f t="shared" ref="BT145" si="2493">MAX(0,+BT144-BT146)</f>
        <v>0</v>
      </c>
      <c r="BU145" s="42">
        <f t="shared" ref="BU145" si="2494">MAX(0,+BU144-BU146)</f>
        <v>0</v>
      </c>
      <c r="BV145" s="42">
        <f t="shared" ref="BV145" si="2495">MAX(0,+BV144-BV146)</f>
        <v>0</v>
      </c>
      <c r="BW145" s="42">
        <f t="shared" ref="BW145" si="2496">MAX(0,+BW144-BW146)</f>
        <v>0</v>
      </c>
      <c r="BX145" s="42">
        <f t="shared" ref="BX145" si="2497">MAX(0,+BX144-BX146)</f>
        <v>0</v>
      </c>
      <c r="BY145" s="42">
        <f t="shared" ref="BY145" si="2498">MAX(0,+BY144-BY146)</f>
        <v>0</v>
      </c>
      <c r="BZ145" s="42">
        <f t="shared" ref="BZ145" si="2499">MAX(0,+BZ144-BZ146)</f>
        <v>0</v>
      </c>
      <c r="CA145" s="42">
        <f t="shared" ref="CA145" si="2500">MAX(0,+CA144-CA146)</f>
        <v>0</v>
      </c>
      <c r="CB145" s="42">
        <f t="shared" ref="CB145" si="2501">MAX(0,+CB144-CB146)</f>
        <v>0</v>
      </c>
      <c r="CC145" s="42">
        <f t="shared" ref="CC145" si="2502">MAX(0,+CC144-CC146)</f>
        <v>0</v>
      </c>
      <c r="CD145" s="42">
        <f t="shared" ref="CD145" si="2503">MAX(0,+CD144-CD146)</f>
        <v>0</v>
      </c>
      <c r="CE145" s="42">
        <f t="shared" ref="CE145" si="2504">MAX(0,+CE144-CE146)</f>
        <v>0</v>
      </c>
      <c r="CF145" s="42">
        <f t="shared" ref="CF145" si="2505">MAX(0,+CF144-CF146)</f>
        <v>0</v>
      </c>
      <c r="CG145" s="42">
        <f t="shared" ref="CG145" si="2506">MAX(0,+CG144-CG146)</f>
        <v>0</v>
      </c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</row>
    <row r="146" spans="1:115" ht="15" x14ac:dyDescent="0.2">
      <c r="A146" s="17"/>
      <c r="B146" s="48"/>
      <c r="C146" s="48"/>
      <c r="D146" s="48"/>
      <c r="E146" s="48"/>
      <c r="F146" s="48"/>
      <c r="G146" s="48"/>
      <c r="H146" s="48"/>
      <c r="I146" s="48"/>
      <c r="J146" s="42">
        <f>IF(J144&gt;0.5,IF($B144=J$10,$C144/$D144,I146),0)</f>
        <v>0</v>
      </c>
      <c r="K146" s="19">
        <f>IF(K144&gt;0.5,IF($B144=K$10-1,$C144/$D144,J146),0)</f>
        <v>0</v>
      </c>
      <c r="L146" s="19">
        <f t="shared" ref="L146:BW146" si="2507">IF(L144&gt;0.5,IF($B144=L$10-1,$C144/$D144,K146),0)</f>
        <v>0</v>
      </c>
      <c r="M146" s="19">
        <f t="shared" si="2507"/>
        <v>0</v>
      </c>
      <c r="N146" s="19">
        <f t="shared" si="2507"/>
        <v>0</v>
      </c>
      <c r="O146" s="19">
        <f t="shared" si="2507"/>
        <v>0</v>
      </c>
      <c r="P146" s="19">
        <f t="shared" si="2507"/>
        <v>0</v>
      </c>
      <c r="Q146" s="19">
        <f t="shared" si="2507"/>
        <v>0</v>
      </c>
      <c r="R146" s="19">
        <f t="shared" si="2507"/>
        <v>0</v>
      </c>
      <c r="S146" s="19">
        <f t="shared" si="2507"/>
        <v>0</v>
      </c>
      <c r="T146" s="19">
        <f t="shared" si="2507"/>
        <v>0</v>
      </c>
      <c r="U146" s="19">
        <f t="shared" si="2507"/>
        <v>0</v>
      </c>
      <c r="V146" s="19">
        <f t="shared" si="2507"/>
        <v>0</v>
      </c>
      <c r="W146" s="19">
        <f t="shared" si="2507"/>
        <v>0</v>
      </c>
      <c r="X146" s="19">
        <f t="shared" si="2507"/>
        <v>0</v>
      </c>
      <c r="Y146" s="19">
        <f t="shared" si="2507"/>
        <v>0</v>
      </c>
      <c r="Z146" s="19">
        <f t="shared" si="2507"/>
        <v>0</v>
      </c>
      <c r="AA146" s="19">
        <f t="shared" si="2507"/>
        <v>0</v>
      </c>
      <c r="AB146" s="19">
        <f t="shared" si="2507"/>
        <v>0</v>
      </c>
      <c r="AC146" s="19">
        <f t="shared" si="2507"/>
        <v>0</v>
      </c>
      <c r="AD146" s="19">
        <f t="shared" si="2507"/>
        <v>0</v>
      </c>
      <c r="AE146" s="19">
        <f t="shared" si="2507"/>
        <v>0</v>
      </c>
      <c r="AF146" s="19">
        <f t="shared" si="2507"/>
        <v>0</v>
      </c>
      <c r="AG146" s="19">
        <f t="shared" si="2507"/>
        <v>0</v>
      </c>
      <c r="AH146" s="19">
        <f t="shared" si="2507"/>
        <v>0</v>
      </c>
      <c r="AI146" s="19">
        <f t="shared" si="2507"/>
        <v>0</v>
      </c>
      <c r="AJ146" s="19">
        <f t="shared" si="2507"/>
        <v>0</v>
      </c>
      <c r="AK146" s="19">
        <f t="shared" si="2507"/>
        <v>0</v>
      </c>
      <c r="AL146" s="19">
        <f t="shared" si="2507"/>
        <v>0</v>
      </c>
      <c r="AM146" s="19">
        <f t="shared" si="2507"/>
        <v>0</v>
      </c>
      <c r="AN146" s="19">
        <f t="shared" si="2507"/>
        <v>0</v>
      </c>
      <c r="AO146" s="19">
        <f t="shared" si="2507"/>
        <v>12.2162572499732</v>
      </c>
      <c r="AP146" s="19">
        <f t="shared" si="2507"/>
        <v>12.2162572499732</v>
      </c>
      <c r="AQ146" s="19">
        <f t="shared" si="2507"/>
        <v>12.2162572499732</v>
      </c>
      <c r="AR146" s="19">
        <f t="shared" si="2507"/>
        <v>12.2162572499732</v>
      </c>
      <c r="AS146" s="19">
        <f t="shared" si="2507"/>
        <v>12.2162572499732</v>
      </c>
      <c r="AT146" s="19">
        <f t="shared" si="2507"/>
        <v>12.2162572499732</v>
      </c>
      <c r="AU146" s="19">
        <f t="shared" si="2507"/>
        <v>12.2162572499732</v>
      </c>
      <c r="AV146" s="19">
        <f t="shared" si="2507"/>
        <v>12.2162572499732</v>
      </c>
      <c r="AW146" s="19">
        <f t="shared" si="2507"/>
        <v>12.2162572499732</v>
      </c>
      <c r="AX146" s="19">
        <f t="shared" si="2507"/>
        <v>12.2162572499732</v>
      </c>
      <c r="AY146" s="19">
        <f t="shared" si="2507"/>
        <v>12.2162572499732</v>
      </c>
      <c r="AZ146" s="19">
        <f t="shared" si="2507"/>
        <v>12.2162572499732</v>
      </c>
      <c r="BA146" s="19">
        <f t="shared" si="2507"/>
        <v>12.2162572499732</v>
      </c>
      <c r="BB146" s="19">
        <f t="shared" si="2507"/>
        <v>12.2162572499732</v>
      </c>
      <c r="BC146" s="19">
        <f t="shared" si="2507"/>
        <v>12.2162572499732</v>
      </c>
      <c r="BD146" s="19">
        <f t="shared" si="2507"/>
        <v>0</v>
      </c>
      <c r="BE146" s="19">
        <f t="shared" si="2507"/>
        <v>0</v>
      </c>
      <c r="BF146" s="19">
        <f t="shared" si="2507"/>
        <v>0</v>
      </c>
      <c r="BG146" s="19">
        <f t="shared" si="2507"/>
        <v>0</v>
      </c>
      <c r="BH146" s="19">
        <f t="shared" si="2507"/>
        <v>0</v>
      </c>
      <c r="BI146" s="19">
        <f t="shared" si="2507"/>
        <v>0</v>
      </c>
      <c r="BJ146" s="19">
        <f t="shared" si="2507"/>
        <v>0</v>
      </c>
      <c r="BK146" s="19">
        <f t="shared" si="2507"/>
        <v>0</v>
      </c>
      <c r="BL146" s="19">
        <f t="shared" si="2507"/>
        <v>0</v>
      </c>
      <c r="BM146" s="19">
        <f t="shared" si="2507"/>
        <v>0</v>
      </c>
      <c r="BN146" s="19">
        <f t="shared" si="2507"/>
        <v>0</v>
      </c>
      <c r="BO146" s="19">
        <f t="shared" si="2507"/>
        <v>0</v>
      </c>
      <c r="BP146" s="19">
        <f t="shared" si="2507"/>
        <v>0</v>
      </c>
      <c r="BQ146" s="19">
        <f t="shared" si="2507"/>
        <v>0</v>
      </c>
      <c r="BR146" s="19">
        <f t="shared" si="2507"/>
        <v>0</v>
      </c>
      <c r="BS146" s="19">
        <f t="shared" si="2507"/>
        <v>0</v>
      </c>
      <c r="BT146" s="19">
        <f t="shared" si="2507"/>
        <v>0</v>
      </c>
      <c r="BU146" s="19">
        <f t="shared" si="2507"/>
        <v>0</v>
      </c>
      <c r="BV146" s="19">
        <f t="shared" si="2507"/>
        <v>0</v>
      </c>
      <c r="BW146" s="19">
        <f t="shared" si="2507"/>
        <v>0</v>
      </c>
      <c r="BX146" s="19">
        <f t="shared" ref="BX146:CG146" si="2508">IF(BX144&gt;0.5,IF($B144=BX$10-1,$C144/$D144,BW146),0)</f>
        <v>0</v>
      </c>
      <c r="BY146" s="19">
        <f t="shared" si="2508"/>
        <v>0</v>
      </c>
      <c r="BZ146" s="19">
        <f t="shared" si="2508"/>
        <v>0</v>
      </c>
      <c r="CA146" s="19">
        <f t="shared" si="2508"/>
        <v>0</v>
      </c>
      <c r="CB146" s="19">
        <f t="shared" si="2508"/>
        <v>0</v>
      </c>
      <c r="CC146" s="19">
        <f t="shared" si="2508"/>
        <v>0</v>
      </c>
      <c r="CD146" s="19">
        <f t="shared" si="2508"/>
        <v>0</v>
      </c>
      <c r="CE146" s="19">
        <f t="shared" si="2508"/>
        <v>0</v>
      </c>
      <c r="CF146" s="19">
        <f t="shared" si="2508"/>
        <v>0</v>
      </c>
      <c r="CG146" s="19">
        <f t="shared" si="2508"/>
        <v>0</v>
      </c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</row>
    <row r="147" spans="1:115" ht="15" x14ac:dyDescent="0.2">
      <c r="A147" s="17" t="s">
        <v>154</v>
      </c>
      <c r="B147" s="104">
        <f>B144+1</f>
        <v>2050</v>
      </c>
      <c r="C147" s="82">
        <f>HLOOKUP(B147,$J$10:$CG$23,14)</f>
        <v>186.90873592458999</v>
      </c>
      <c r="D147" s="52">
        <f>$D$52</f>
        <v>15</v>
      </c>
      <c r="E147" s="48"/>
      <c r="F147" s="48"/>
      <c r="G147" s="48"/>
      <c r="H147" s="48"/>
      <c r="I147" s="48"/>
      <c r="J147" s="42">
        <f>IF($B147=J$10,$C147,I148)</f>
        <v>0</v>
      </c>
      <c r="K147" s="19">
        <f>IF($B147=K$10-1,$C147,J148)</f>
        <v>0</v>
      </c>
      <c r="L147" s="19">
        <f t="shared" ref="L147:BW147" si="2509">IF($B147=L$10-1,$C147,K148)</f>
        <v>0</v>
      </c>
      <c r="M147" s="19">
        <f t="shared" si="2509"/>
        <v>0</v>
      </c>
      <c r="N147" s="19">
        <f t="shared" si="2509"/>
        <v>0</v>
      </c>
      <c r="O147" s="19">
        <f t="shared" si="2509"/>
        <v>0</v>
      </c>
      <c r="P147" s="19">
        <f t="shared" si="2509"/>
        <v>0</v>
      </c>
      <c r="Q147" s="19">
        <f t="shared" si="2509"/>
        <v>0</v>
      </c>
      <c r="R147" s="19">
        <f t="shared" si="2509"/>
        <v>0</v>
      </c>
      <c r="S147" s="19">
        <f t="shared" si="2509"/>
        <v>0</v>
      </c>
      <c r="T147" s="19">
        <f t="shared" si="2509"/>
        <v>0</v>
      </c>
      <c r="U147" s="19">
        <f t="shared" si="2509"/>
        <v>0</v>
      </c>
      <c r="V147" s="19">
        <f t="shared" si="2509"/>
        <v>0</v>
      </c>
      <c r="W147" s="19">
        <f t="shared" si="2509"/>
        <v>0</v>
      </c>
      <c r="X147" s="19">
        <f t="shared" si="2509"/>
        <v>0</v>
      </c>
      <c r="Y147" s="19">
        <f t="shared" si="2509"/>
        <v>0</v>
      </c>
      <c r="Z147" s="19">
        <f t="shared" si="2509"/>
        <v>0</v>
      </c>
      <c r="AA147" s="19">
        <f t="shared" si="2509"/>
        <v>0</v>
      </c>
      <c r="AB147" s="19">
        <f t="shared" si="2509"/>
        <v>0</v>
      </c>
      <c r="AC147" s="19">
        <f t="shared" si="2509"/>
        <v>0</v>
      </c>
      <c r="AD147" s="19">
        <f t="shared" si="2509"/>
        <v>0</v>
      </c>
      <c r="AE147" s="19">
        <f t="shared" si="2509"/>
        <v>0</v>
      </c>
      <c r="AF147" s="19">
        <f t="shared" si="2509"/>
        <v>0</v>
      </c>
      <c r="AG147" s="19">
        <f t="shared" si="2509"/>
        <v>0</v>
      </c>
      <c r="AH147" s="19">
        <f t="shared" si="2509"/>
        <v>0</v>
      </c>
      <c r="AI147" s="19">
        <f t="shared" si="2509"/>
        <v>0</v>
      </c>
      <c r="AJ147" s="19">
        <f t="shared" si="2509"/>
        <v>0</v>
      </c>
      <c r="AK147" s="19">
        <f t="shared" si="2509"/>
        <v>0</v>
      </c>
      <c r="AL147" s="19">
        <f t="shared" si="2509"/>
        <v>0</v>
      </c>
      <c r="AM147" s="19">
        <f t="shared" si="2509"/>
        <v>0</v>
      </c>
      <c r="AN147" s="19">
        <f t="shared" si="2509"/>
        <v>0</v>
      </c>
      <c r="AO147" s="19">
        <f t="shared" si="2509"/>
        <v>0</v>
      </c>
      <c r="AP147" s="19">
        <f t="shared" si="2509"/>
        <v>186.90873592458999</v>
      </c>
      <c r="AQ147" s="19">
        <f t="shared" si="2509"/>
        <v>174.44815352961731</v>
      </c>
      <c r="AR147" s="19">
        <f t="shared" si="2509"/>
        <v>161.98757113464464</v>
      </c>
      <c r="AS147" s="19">
        <f t="shared" si="2509"/>
        <v>149.52698873967196</v>
      </c>
      <c r="AT147" s="19">
        <f t="shared" si="2509"/>
        <v>137.06640634469929</v>
      </c>
      <c r="AU147" s="19">
        <f t="shared" si="2509"/>
        <v>124.60582394972663</v>
      </c>
      <c r="AV147" s="19">
        <f t="shared" si="2509"/>
        <v>112.14524155475397</v>
      </c>
      <c r="AW147" s="19">
        <f t="shared" si="2509"/>
        <v>99.684659159781305</v>
      </c>
      <c r="AX147" s="19">
        <f t="shared" si="2509"/>
        <v>87.224076764808643</v>
      </c>
      <c r="AY147" s="19">
        <f t="shared" si="2509"/>
        <v>74.763494369835982</v>
      </c>
      <c r="AZ147" s="19">
        <f t="shared" si="2509"/>
        <v>62.302911974863314</v>
      </c>
      <c r="BA147" s="19">
        <f t="shared" si="2509"/>
        <v>49.842329579890645</v>
      </c>
      <c r="BB147" s="19">
        <f t="shared" si="2509"/>
        <v>37.381747184917977</v>
      </c>
      <c r="BC147" s="19">
        <f t="shared" si="2509"/>
        <v>24.921164789945308</v>
      </c>
      <c r="BD147" s="19">
        <f t="shared" si="2509"/>
        <v>12.460582394972642</v>
      </c>
      <c r="BE147" s="19">
        <f t="shared" si="2509"/>
        <v>0</v>
      </c>
      <c r="BF147" s="19">
        <f t="shared" si="2509"/>
        <v>0</v>
      </c>
      <c r="BG147" s="19">
        <f t="shared" si="2509"/>
        <v>0</v>
      </c>
      <c r="BH147" s="19">
        <f t="shared" si="2509"/>
        <v>0</v>
      </c>
      <c r="BI147" s="19">
        <f t="shared" si="2509"/>
        <v>0</v>
      </c>
      <c r="BJ147" s="19">
        <f t="shared" si="2509"/>
        <v>0</v>
      </c>
      <c r="BK147" s="19">
        <f t="shared" si="2509"/>
        <v>0</v>
      </c>
      <c r="BL147" s="19">
        <f t="shared" si="2509"/>
        <v>0</v>
      </c>
      <c r="BM147" s="19">
        <f t="shared" si="2509"/>
        <v>0</v>
      </c>
      <c r="BN147" s="19">
        <f t="shared" si="2509"/>
        <v>0</v>
      </c>
      <c r="BO147" s="19">
        <f t="shared" si="2509"/>
        <v>0</v>
      </c>
      <c r="BP147" s="19">
        <f t="shared" si="2509"/>
        <v>0</v>
      </c>
      <c r="BQ147" s="19">
        <f t="shared" si="2509"/>
        <v>0</v>
      </c>
      <c r="BR147" s="19">
        <f t="shared" si="2509"/>
        <v>0</v>
      </c>
      <c r="BS147" s="19">
        <f t="shared" si="2509"/>
        <v>0</v>
      </c>
      <c r="BT147" s="19">
        <f t="shared" si="2509"/>
        <v>0</v>
      </c>
      <c r="BU147" s="19">
        <f t="shared" si="2509"/>
        <v>0</v>
      </c>
      <c r="BV147" s="19">
        <f t="shared" si="2509"/>
        <v>0</v>
      </c>
      <c r="BW147" s="19">
        <f t="shared" si="2509"/>
        <v>0</v>
      </c>
      <c r="BX147" s="19">
        <f t="shared" ref="BX147:CG147" si="2510">IF($B147=BX$10-1,$C147,BW148)</f>
        <v>0</v>
      </c>
      <c r="BY147" s="19">
        <f t="shared" si="2510"/>
        <v>0</v>
      </c>
      <c r="BZ147" s="19">
        <f t="shared" si="2510"/>
        <v>0</v>
      </c>
      <c r="CA147" s="19">
        <f t="shared" si="2510"/>
        <v>0</v>
      </c>
      <c r="CB147" s="19">
        <f t="shared" si="2510"/>
        <v>0</v>
      </c>
      <c r="CC147" s="19">
        <f t="shared" si="2510"/>
        <v>0</v>
      </c>
      <c r="CD147" s="19">
        <f t="shared" si="2510"/>
        <v>0</v>
      </c>
      <c r="CE147" s="19">
        <f t="shared" si="2510"/>
        <v>0</v>
      </c>
      <c r="CF147" s="19">
        <f t="shared" si="2510"/>
        <v>0</v>
      </c>
      <c r="CG147" s="19">
        <f t="shared" si="2510"/>
        <v>0</v>
      </c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</row>
    <row r="148" spans="1:115" ht="15" x14ac:dyDescent="0.2">
      <c r="A148" s="17"/>
      <c r="B148" s="48"/>
      <c r="C148" s="48"/>
      <c r="D148" s="48"/>
      <c r="E148" s="48"/>
      <c r="F148" s="48"/>
      <c r="G148" s="48"/>
      <c r="H148" s="48"/>
      <c r="I148" s="48"/>
      <c r="J148" s="42">
        <f t="shared" ref="J148" si="2511">MAX(0,+J147-J149)</f>
        <v>0</v>
      </c>
      <c r="K148" s="19">
        <f t="shared" ref="K148" si="2512">MAX(0,+K147-K149)</f>
        <v>0</v>
      </c>
      <c r="L148" s="19">
        <f t="shared" ref="L148" si="2513">MAX(0,+L147-L149)</f>
        <v>0</v>
      </c>
      <c r="M148" s="19">
        <f t="shared" ref="M148" si="2514">MAX(0,+M147-M149)</f>
        <v>0</v>
      </c>
      <c r="N148" s="19">
        <f t="shared" ref="N148" si="2515">MAX(0,+N147-N149)</f>
        <v>0</v>
      </c>
      <c r="O148" s="19">
        <f t="shared" ref="O148" si="2516">MAX(0,+O147-O149)</f>
        <v>0</v>
      </c>
      <c r="P148" s="19">
        <f t="shared" ref="P148" si="2517">MAX(0,+P147-P149)</f>
        <v>0</v>
      </c>
      <c r="Q148" s="19">
        <f t="shared" ref="Q148" si="2518">MAX(0,+Q147-Q149)</f>
        <v>0</v>
      </c>
      <c r="R148" s="19">
        <f t="shared" ref="R148" si="2519">MAX(0,+R147-R149)</f>
        <v>0</v>
      </c>
      <c r="S148" s="19">
        <f t="shared" ref="S148" si="2520">MAX(0,+S147-S149)</f>
        <v>0</v>
      </c>
      <c r="T148" s="19">
        <f t="shared" ref="T148" si="2521">MAX(0,+T147-T149)</f>
        <v>0</v>
      </c>
      <c r="U148" s="19">
        <f t="shared" ref="U148" si="2522">MAX(0,+U147-U149)</f>
        <v>0</v>
      </c>
      <c r="V148" s="19">
        <f t="shared" ref="V148" si="2523">MAX(0,+V147-V149)</f>
        <v>0</v>
      </c>
      <c r="W148" s="42">
        <f t="shared" ref="W148" si="2524">MAX(0,+W147-W149)</f>
        <v>0</v>
      </c>
      <c r="X148" s="42">
        <f t="shared" ref="X148" si="2525">MAX(0,+X147-X149)</f>
        <v>0</v>
      </c>
      <c r="Y148" s="42">
        <f t="shared" ref="Y148" si="2526">MAX(0,+Y147-Y149)</f>
        <v>0</v>
      </c>
      <c r="Z148" s="42">
        <f t="shared" ref="Z148" si="2527">MAX(0,+Z147-Z149)</f>
        <v>0</v>
      </c>
      <c r="AA148" s="42">
        <f t="shared" ref="AA148" si="2528">MAX(0,+AA147-AA149)</f>
        <v>0</v>
      </c>
      <c r="AB148" s="42">
        <f t="shared" ref="AB148" si="2529">MAX(0,+AB147-AB149)</f>
        <v>0</v>
      </c>
      <c r="AC148" s="42">
        <f t="shared" ref="AC148" si="2530">MAX(0,+AC147-AC149)</f>
        <v>0</v>
      </c>
      <c r="AD148" s="42">
        <f t="shared" ref="AD148" si="2531">MAX(0,+AD147-AD149)</f>
        <v>0</v>
      </c>
      <c r="AE148" s="42">
        <f t="shared" ref="AE148" si="2532">MAX(0,+AE147-AE149)</f>
        <v>0</v>
      </c>
      <c r="AF148" s="42">
        <f t="shared" ref="AF148" si="2533">MAX(0,+AF147-AF149)</f>
        <v>0</v>
      </c>
      <c r="AG148" s="42">
        <f t="shared" ref="AG148" si="2534">MAX(0,+AG147-AG149)</f>
        <v>0</v>
      </c>
      <c r="AH148" s="42">
        <f t="shared" ref="AH148" si="2535">MAX(0,+AH147-AH149)</f>
        <v>0</v>
      </c>
      <c r="AI148" s="42">
        <f t="shared" ref="AI148" si="2536">MAX(0,+AI147-AI149)</f>
        <v>0</v>
      </c>
      <c r="AJ148" s="42">
        <f t="shared" ref="AJ148" si="2537">MAX(0,+AJ147-AJ149)</f>
        <v>0</v>
      </c>
      <c r="AK148" s="42">
        <f t="shared" ref="AK148" si="2538">MAX(0,+AK147-AK149)</f>
        <v>0</v>
      </c>
      <c r="AL148" s="42">
        <f t="shared" ref="AL148" si="2539">MAX(0,+AL147-AL149)</f>
        <v>0</v>
      </c>
      <c r="AM148" s="42">
        <f t="shared" ref="AM148" si="2540">MAX(0,+AM147-AM149)</f>
        <v>0</v>
      </c>
      <c r="AN148" s="42">
        <f t="shared" ref="AN148" si="2541">MAX(0,+AN147-AN149)</f>
        <v>0</v>
      </c>
      <c r="AO148" s="42">
        <f t="shared" ref="AO148" si="2542">MAX(0,+AO147-AO149)</f>
        <v>0</v>
      </c>
      <c r="AP148" s="42">
        <f t="shared" ref="AP148" si="2543">MAX(0,+AP147-AP149)</f>
        <v>174.44815352961731</v>
      </c>
      <c r="AQ148" s="42">
        <f t="shared" ref="AQ148" si="2544">MAX(0,+AQ147-AQ149)</f>
        <v>161.98757113464464</v>
      </c>
      <c r="AR148" s="42">
        <f t="shared" ref="AR148" si="2545">MAX(0,+AR147-AR149)</f>
        <v>149.52698873967196</v>
      </c>
      <c r="AS148" s="42">
        <f t="shared" ref="AS148" si="2546">MAX(0,+AS147-AS149)</f>
        <v>137.06640634469929</v>
      </c>
      <c r="AT148" s="42">
        <f t="shared" ref="AT148" si="2547">MAX(0,+AT147-AT149)</f>
        <v>124.60582394972663</v>
      </c>
      <c r="AU148" s="42">
        <f t="shared" ref="AU148" si="2548">MAX(0,+AU147-AU149)</f>
        <v>112.14524155475397</v>
      </c>
      <c r="AV148" s="42">
        <f t="shared" ref="AV148" si="2549">MAX(0,+AV147-AV149)</f>
        <v>99.684659159781305</v>
      </c>
      <c r="AW148" s="42">
        <f t="shared" ref="AW148" si="2550">MAX(0,+AW147-AW149)</f>
        <v>87.224076764808643</v>
      </c>
      <c r="AX148" s="42">
        <f t="shared" ref="AX148" si="2551">MAX(0,+AX147-AX149)</f>
        <v>74.763494369835982</v>
      </c>
      <c r="AY148" s="42">
        <f t="shared" ref="AY148" si="2552">MAX(0,+AY147-AY149)</f>
        <v>62.302911974863314</v>
      </c>
      <c r="AZ148" s="42">
        <f t="shared" ref="AZ148" si="2553">MAX(0,+AZ147-AZ149)</f>
        <v>49.842329579890645</v>
      </c>
      <c r="BA148" s="42">
        <f t="shared" ref="BA148" si="2554">MAX(0,+BA147-BA149)</f>
        <v>37.381747184917977</v>
      </c>
      <c r="BB148" s="42">
        <f t="shared" ref="BB148" si="2555">MAX(0,+BB147-BB149)</f>
        <v>24.921164789945308</v>
      </c>
      <c r="BC148" s="42">
        <f t="shared" ref="BC148" si="2556">MAX(0,+BC147-BC149)</f>
        <v>12.460582394972642</v>
      </c>
      <c r="BD148" s="42">
        <f t="shared" ref="BD148" si="2557">MAX(0,+BD147-BD149)</f>
        <v>0</v>
      </c>
      <c r="BE148" s="42">
        <f t="shared" ref="BE148" si="2558">MAX(0,+BE147-BE149)</f>
        <v>0</v>
      </c>
      <c r="BF148" s="42">
        <f t="shared" ref="BF148" si="2559">MAX(0,+BF147-BF149)</f>
        <v>0</v>
      </c>
      <c r="BG148" s="42">
        <f t="shared" ref="BG148" si="2560">MAX(0,+BG147-BG149)</f>
        <v>0</v>
      </c>
      <c r="BH148" s="42">
        <f t="shared" ref="BH148" si="2561">MAX(0,+BH147-BH149)</f>
        <v>0</v>
      </c>
      <c r="BI148" s="42">
        <f t="shared" ref="BI148" si="2562">MAX(0,+BI147-BI149)</f>
        <v>0</v>
      </c>
      <c r="BJ148" s="42">
        <f t="shared" ref="BJ148" si="2563">MAX(0,+BJ147-BJ149)</f>
        <v>0</v>
      </c>
      <c r="BK148" s="42">
        <f t="shared" ref="BK148" si="2564">MAX(0,+BK147-BK149)</f>
        <v>0</v>
      </c>
      <c r="BL148" s="42">
        <f t="shared" ref="BL148" si="2565">MAX(0,+BL147-BL149)</f>
        <v>0</v>
      </c>
      <c r="BM148" s="42">
        <f t="shared" ref="BM148" si="2566">MAX(0,+BM147-BM149)</f>
        <v>0</v>
      </c>
      <c r="BN148" s="42">
        <f t="shared" ref="BN148" si="2567">MAX(0,+BN147-BN149)</f>
        <v>0</v>
      </c>
      <c r="BO148" s="42">
        <f t="shared" ref="BO148" si="2568">MAX(0,+BO147-BO149)</f>
        <v>0</v>
      </c>
      <c r="BP148" s="42">
        <f t="shared" ref="BP148" si="2569">MAX(0,+BP147-BP149)</f>
        <v>0</v>
      </c>
      <c r="BQ148" s="42">
        <f t="shared" ref="BQ148" si="2570">MAX(0,+BQ147-BQ149)</f>
        <v>0</v>
      </c>
      <c r="BR148" s="42">
        <f t="shared" ref="BR148" si="2571">MAX(0,+BR147-BR149)</f>
        <v>0</v>
      </c>
      <c r="BS148" s="42">
        <f t="shared" ref="BS148" si="2572">MAX(0,+BS147-BS149)</f>
        <v>0</v>
      </c>
      <c r="BT148" s="42">
        <f t="shared" ref="BT148" si="2573">MAX(0,+BT147-BT149)</f>
        <v>0</v>
      </c>
      <c r="BU148" s="42">
        <f t="shared" ref="BU148" si="2574">MAX(0,+BU147-BU149)</f>
        <v>0</v>
      </c>
      <c r="BV148" s="42">
        <f t="shared" ref="BV148" si="2575">MAX(0,+BV147-BV149)</f>
        <v>0</v>
      </c>
      <c r="BW148" s="42">
        <f t="shared" ref="BW148" si="2576">MAX(0,+BW147-BW149)</f>
        <v>0</v>
      </c>
      <c r="BX148" s="42">
        <f t="shared" ref="BX148" si="2577">MAX(0,+BX147-BX149)</f>
        <v>0</v>
      </c>
      <c r="BY148" s="42">
        <f t="shared" ref="BY148" si="2578">MAX(0,+BY147-BY149)</f>
        <v>0</v>
      </c>
      <c r="BZ148" s="42">
        <f t="shared" ref="BZ148" si="2579">MAX(0,+BZ147-BZ149)</f>
        <v>0</v>
      </c>
      <c r="CA148" s="42">
        <f t="shared" ref="CA148" si="2580">MAX(0,+CA147-CA149)</f>
        <v>0</v>
      </c>
      <c r="CB148" s="42">
        <f t="shared" ref="CB148" si="2581">MAX(0,+CB147-CB149)</f>
        <v>0</v>
      </c>
      <c r="CC148" s="42">
        <f t="shared" ref="CC148" si="2582">MAX(0,+CC147-CC149)</f>
        <v>0</v>
      </c>
      <c r="CD148" s="42">
        <f t="shared" ref="CD148" si="2583">MAX(0,+CD147-CD149)</f>
        <v>0</v>
      </c>
      <c r="CE148" s="42">
        <f t="shared" ref="CE148" si="2584">MAX(0,+CE147-CE149)</f>
        <v>0</v>
      </c>
      <c r="CF148" s="42">
        <f t="shared" ref="CF148" si="2585">MAX(0,+CF147-CF149)</f>
        <v>0</v>
      </c>
      <c r="CG148" s="42">
        <f t="shared" ref="CG148" si="2586">MAX(0,+CG147-CG149)</f>
        <v>0</v>
      </c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</row>
    <row r="149" spans="1:115" ht="15" x14ac:dyDescent="0.2">
      <c r="A149" s="17"/>
      <c r="B149" s="48"/>
      <c r="C149" s="48"/>
      <c r="D149" s="48"/>
      <c r="E149" s="48"/>
      <c r="F149" s="48"/>
      <c r="G149" s="48"/>
      <c r="H149" s="48"/>
      <c r="I149" s="48"/>
      <c r="J149" s="42">
        <f>IF(J147&gt;0.5,IF($B147=J$10,$C147/$D147,I149),0)</f>
        <v>0</v>
      </c>
      <c r="K149" s="19">
        <f>IF(K147&gt;0.5,IF($B147=K$10-1,$C147/$D147,J149),0)</f>
        <v>0</v>
      </c>
      <c r="L149" s="19">
        <f t="shared" ref="L149:BW149" si="2587">IF(L147&gt;0.5,IF($B147=L$10-1,$C147/$D147,K149),0)</f>
        <v>0</v>
      </c>
      <c r="M149" s="19">
        <f t="shared" si="2587"/>
        <v>0</v>
      </c>
      <c r="N149" s="19">
        <f t="shared" si="2587"/>
        <v>0</v>
      </c>
      <c r="O149" s="19">
        <f t="shared" si="2587"/>
        <v>0</v>
      </c>
      <c r="P149" s="19">
        <f t="shared" si="2587"/>
        <v>0</v>
      </c>
      <c r="Q149" s="19">
        <f t="shared" si="2587"/>
        <v>0</v>
      </c>
      <c r="R149" s="19">
        <f t="shared" si="2587"/>
        <v>0</v>
      </c>
      <c r="S149" s="19">
        <f t="shared" si="2587"/>
        <v>0</v>
      </c>
      <c r="T149" s="19">
        <f t="shared" si="2587"/>
        <v>0</v>
      </c>
      <c r="U149" s="19">
        <f t="shared" si="2587"/>
        <v>0</v>
      </c>
      <c r="V149" s="19">
        <f t="shared" si="2587"/>
        <v>0</v>
      </c>
      <c r="W149" s="19">
        <f t="shared" si="2587"/>
        <v>0</v>
      </c>
      <c r="X149" s="19">
        <f t="shared" si="2587"/>
        <v>0</v>
      </c>
      <c r="Y149" s="19">
        <f t="shared" si="2587"/>
        <v>0</v>
      </c>
      <c r="Z149" s="19">
        <f t="shared" si="2587"/>
        <v>0</v>
      </c>
      <c r="AA149" s="19">
        <f t="shared" si="2587"/>
        <v>0</v>
      </c>
      <c r="AB149" s="19">
        <f t="shared" si="2587"/>
        <v>0</v>
      </c>
      <c r="AC149" s="19">
        <f t="shared" si="2587"/>
        <v>0</v>
      </c>
      <c r="AD149" s="19">
        <f t="shared" si="2587"/>
        <v>0</v>
      </c>
      <c r="AE149" s="19">
        <f t="shared" si="2587"/>
        <v>0</v>
      </c>
      <c r="AF149" s="19">
        <f t="shared" si="2587"/>
        <v>0</v>
      </c>
      <c r="AG149" s="19">
        <f t="shared" si="2587"/>
        <v>0</v>
      </c>
      <c r="AH149" s="19">
        <f t="shared" si="2587"/>
        <v>0</v>
      </c>
      <c r="AI149" s="19">
        <f t="shared" si="2587"/>
        <v>0</v>
      </c>
      <c r="AJ149" s="19">
        <f t="shared" si="2587"/>
        <v>0</v>
      </c>
      <c r="AK149" s="19">
        <f t="shared" si="2587"/>
        <v>0</v>
      </c>
      <c r="AL149" s="19">
        <f t="shared" si="2587"/>
        <v>0</v>
      </c>
      <c r="AM149" s="19">
        <f t="shared" si="2587"/>
        <v>0</v>
      </c>
      <c r="AN149" s="19">
        <f t="shared" si="2587"/>
        <v>0</v>
      </c>
      <c r="AO149" s="19">
        <f t="shared" si="2587"/>
        <v>0</v>
      </c>
      <c r="AP149" s="19">
        <f t="shared" si="2587"/>
        <v>12.460582394972667</v>
      </c>
      <c r="AQ149" s="19">
        <f t="shared" si="2587"/>
        <v>12.460582394972667</v>
      </c>
      <c r="AR149" s="19">
        <f t="shared" si="2587"/>
        <v>12.460582394972667</v>
      </c>
      <c r="AS149" s="19">
        <f t="shared" si="2587"/>
        <v>12.460582394972667</v>
      </c>
      <c r="AT149" s="19">
        <f t="shared" si="2587"/>
        <v>12.460582394972667</v>
      </c>
      <c r="AU149" s="19">
        <f t="shared" si="2587"/>
        <v>12.460582394972667</v>
      </c>
      <c r="AV149" s="19">
        <f t="shared" si="2587"/>
        <v>12.460582394972667</v>
      </c>
      <c r="AW149" s="19">
        <f t="shared" si="2587"/>
        <v>12.460582394972667</v>
      </c>
      <c r="AX149" s="19">
        <f t="shared" si="2587"/>
        <v>12.460582394972667</v>
      </c>
      <c r="AY149" s="19">
        <f t="shared" si="2587"/>
        <v>12.460582394972667</v>
      </c>
      <c r="AZ149" s="19">
        <f t="shared" si="2587"/>
        <v>12.460582394972667</v>
      </c>
      <c r="BA149" s="19">
        <f t="shared" si="2587"/>
        <v>12.460582394972667</v>
      </c>
      <c r="BB149" s="19">
        <f t="shared" si="2587"/>
        <v>12.460582394972667</v>
      </c>
      <c r="BC149" s="19">
        <f t="shared" si="2587"/>
        <v>12.460582394972667</v>
      </c>
      <c r="BD149" s="19">
        <f t="shared" si="2587"/>
        <v>12.460582394972667</v>
      </c>
      <c r="BE149" s="19">
        <f t="shared" si="2587"/>
        <v>0</v>
      </c>
      <c r="BF149" s="19">
        <f t="shared" si="2587"/>
        <v>0</v>
      </c>
      <c r="BG149" s="19">
        <f t="shared" si="2587"/>
        <v>0</v>
      </c>
      <c r="BH149" s="19">
        <f t="shared" si="2587"/>
        <v>0</v>
      </c>
      <c r="BI149" s="19">
        <f t="shared" si="2587"/>
        <v>0</v>
      </c>
      <c r="BJ149" s="19">
        <f t="shared" si="2587"/>
        <v>0</v>
      </c>
      <c r="BK149" s="19">
        <f t="shared" si="2587"/>
        <v>0</v>
      </c>
      <c r="BL149" s="19">
        <f t="shared" si="2587"/>
        <v>0</v>
      </c>
      <c r="BM149" s="19">
        <f t="shared" si="2587"/>
        <v>0</v>
      </c>
      <c r="BN149" s="19">
        <f t="shared" si="2587"/>
        <v>0</v>
      </c>
      <c r="BO149" s="19">
        <f t="shared" si="2587"/>
        <v>0</v>
      </c>
      <c r="BP149" s="19">
        <f t="shared" si="2587"/>
        <v>0</v>
      </c>
      <c r="BQ149" s="19">
        <f t="shared" si="2587"/>
        <v>0</v>
      </c>
      <c r="BR149" s="19">
        <f t="shared" si="2587"/>
        <v>0</v>
      </c>
      <c r="BS149" s="19">
        <f t="shared" si="2587"/>
        <v>0</v>
      </c>
      <c r="BT149" s="19">
        <f t="shared" si="2587"/>
        <v>0</v>
      </c>
      <c r="BU149" s="19">
        <f t="shared" si="2587"/>
        <v>0</v>
      </c>
      <c r="BV149" s="19">
        <f t="shared" si="2587"/>
        <v>0</v>
      </c>
      <c r="BW149" s="19">
        <f t="shared" si="2587"/>
        <v>0</v>
      </c>
      <c r="BX149" s="19">
        <f t="shared" ref="BX149:CG149" si="2588">IF(BX147&gt;0.5,IF($B147=BX$10-1,$C147/$D147,BW149),0)</f>
        <v>0</v>
      </c>
      <c r="BY149" s="19">
        <f t="shared" si="2588"/>
        <v>0</v>
      </c>
      <c r="BZ149" s="19">
        <f t="shared" si="2588"/>
        <v>0</v>
      </c>
      <c r="CA149" s="19">
        <f t="shared" si="2588"/>
        <v>0</v>
      </c>
      <c r="CB149" s="19">
        <f t="shared" si="2588"/>
        <v>0</v>
      </c>
      <c r="CC149" s="19">
        <f t="shared" si="2588"/>
        <v>0</v>
      </c>
      <c r="CD149" s="19">
        <f t="shared" si="2588"/>
        <v>0</v>
      </c>
      <c r="CE149" s="19">
        <f t="shared" si="2588"/>
        <v>0</v>
      </c>
      <c r="CF149" s="19">
        <f t="shared" si="2588"/>
        <v>0</v>
      </c>
      <c r="CG149" s="19">
        <f t="shared" si="2588"/>
        <v>0</v>
      </c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</row>
    <row r="150" spans="1:115" ht="15" x14ac:dyDescent="0.2">
      <c r="A150" s="17" t="s">
        <v>155</v>
      </c>
      <c r="B150" s="104">
        <f>B147+1</f>
        <v>2051</v>
      </c>
      <c r="C150" s="82">
        <f>HLOOKUP(B150,$J$10:$CG$23,14)</f>
        <v>190.64691064308178</v>
      </c>
      <c r="D150" s="52">
        <f>$D$52</f>
        <v>15</v>
      </c>
      <c r="E150" s="48"/>
      <c r="F150" s="48"/>
      <c r="G150" s="48"/>
      <c r="H150" s="48"/>
      <c r="I150" s="48"/>
      <c r="J150" s="42">
        <f>IF($B150=J$10,$C150,I151)</f>
        <v>0</v>
      </c>
      <c r="K150" s="19">
        <f>IF($B150=K$10-1,$C150,J151)</f>
        <v>0</v>
      </c>
      <c r="L150" s="19">
        <f t="shared" ref="L150:BW150" si="2589">IF($B150=L$10-1,$C150,K151)</f>
        <v>0</v>
      </c>
      <c r="M150" s="19">
        <f t="shared" si="2589"/>
        <v>0</v>
      </c>
      <c r="N150" s="19">
        <f t="shared" si="2589"/>
        <v>0</v>
      </c>
      <c r="O150" s="19">
        <f t="shared" si="2589"/>
        <v>0</v>
      </c>
      <c r="P150" s="19">
        <f t="shared" si="2589"/>
        <v>0</v>
      </c>
      <c r="Q150" s="19">
        <f t="shared" si="2589"/>
        <v>0</v>
      </c>
      <c r="R150" s="19">
        <f t="shared" si="2589"/>
        <v>0</v>
      </c>
      <c r="S150" s="19">
        <f t="shared" si="2589"/>
        <v>0</v>
      </c>
      <c r="T150" s="19">
        <f t="shared" si="2589"/>
        <v>0</v>
      </c>
      <c r="U150" s="19">
        <f t="shared" si="2589"/>
        <v>0</v>
      </c>
      <c r="V150" s="19">
        <f t="shared" si="2589"/>
        <v>0</v>
      </c>
      <c r="W150" s="19">
        <f t="shared" si="2589"/>
        <v>0</v>
      </c>
      <c r="X150" s="19">
        <f t="shared" si="2589"/>
        <v>0</v>
      </c>
      <c r="Y150" s="19">
        <f t="shared" si="2589"/>
        <v>0</v>
      </c>
      <c r="Z150" s="19">
        <f t="shared" si="2589"/>
        <v>0</v>
      </c>
      <c r="AA150" s="19">
        <f t="shared" si="2589"/>
        <v>0</v>
      </c>
      <c r="AB150" s="19">
        <f t="shared" si="2589"/>
        <v>0</v>
      </c>
      <c r="AC150" s="19">
        <f t="shared" si="2589"/>
        <v>0</v>
      </c>
      <c r="AD150" s="19">
        <f t="shared" si="2589"/>
        <v>0</v>
      </c>
      <c r="AE150" s="19">
        <f t="shared" si="2589"/>
        <v>0</v>
      </c>
      <c r="AF150" s="19">
        <f t="shared" si="2589"/>
        <v>0</v>
      </c>
      <c r="AG150" s="19">
        <f t="shared" si="2589"/>
        <v>0</v>
      </c>
      <c r="AH150" s="19">
        <f t="shared" si="2589"/>
        <v>0</v>
      </c>
      <c r="AI150" s="19">
        <f t="shared" si="2589"/>
        <v>0</v>
      </c>
      <c r="AJ150" s="19">
        <f t="shared" si="2589"/>
        <v>0</v>
      </c>
      <c r="AK150" s="19">
        <f t="shared" si="2589"/>
        <v>0</v>
      </c>
      <c r="AL150" s="19">
        <f t="shared" si="2589"/>
        <v>0</v>
      </c>
      <c r="AM150" s="19">
        <f t="shared" si="2589"/>
        <v>0</v>
      </c>
      <c r="AN150" s="19">
        <f t="shared" si="2589"/>
        <v>0</v>
      </c>
      <c r="AO150" s="19">
        <f t="shared" si="2589"/>
        <v>0</v>
      </c>
      <c r="AP150" s="19">
        <f t="shared" si="2589"/>
        <v>0</v>
      </c>
      <c r="AQ150" s="19">
        <f t="shared" si="2589"/>
        <v>190.64691064308178</v>
      </c>
      <c r="AR150" s="19">
        <f t="shared" si="2589"/>
        <v>177.93711660020966</v>
      </c>
      <c r="AS150" s="19">
        <f t="shared" si="2589"/>
        <v>165.22732255733754</v>
      </c>
      <c r="AT150" s="19">
        <f t="shared" si="2589"/>
        <v>152.51752851446543</v>
      </c>
      <c r="AU150" s="19">
        <f t="shared" si="2589"/>
        <v>139.80773447159331</v>
      </c>
      <c r="AV150" s="19">
        <f t="shared" si="2589"/>
        <v>127.09794042872119</v>
      </c>
      <c r="AW150" s="19">
        <f t="shared" si="2589"/>
        <v>114.38814638584907</v>
      </c>
      <c r="AX150" s="19">
        <f t="shared" si="2589"/>
        <v>101.67835234297695</v>
      </c>
      <c r="AY150" s="19">
        <f t="shared" si="2589"/>
        <v>88.968558300104831</v>
      </c>
      <c r="AZ150" s="19">
        <f t="shared" si="2589"/>
        <v>76.258764257232713</v>
      </c>
      <c r="BA150" s="19">
        <f t="shared" si="2589"/>
        <v>63.548970214360594</v>
      </c>
      <c r="BB150" s="19">
        <f t="shared" si="2589"/>
        <v>50.839176171488475</v>
      </c>
      <c r="BC150" s="19">
        <f t="shared" si="2589"/>
        <v>38.129382128616356</v>
      </c>
      <c r="BD150" s="19">
        <f t="shared" si="2589"/>
        <v>25.419588085744238</v>
      </c>
      <c r="BE150" s="19">
        <f t="shared" si="2589"/>
        <v>12.709794042872119</v>
      </c>
      <c r="BF150" s="19">
        <f t="shared" si="2589"/>
        <v>0</v>
      </c>
      <c r="BG150" s="19">
        <f t="shared" si="2589"/>
        <v>0</v>
      </c>
      <c r="BH150" s="19">
        <f t="shared" si="2589"/>
        <v>0</v>
      </c>
      <c r="BI150" s="19">
        <f t="shared" si="2589"/>
        <v>0</v>
      </c>
      <c r="BJ150" s="19">
        <f t="shared" si="2589"/>
        <v>0</v>
      </c>
      <c r="BK150" s="19">
        <f t="shared" si="2589"/>
        <v>0</v>
      </c>
      <c r="BL150" s="19">
        <f t="shared" si="2589"/>
        <v>0</v>
      </c>
      <c r="BM150" s="19">
        <f t="shared" si="2589"/>
        <v>0</v>
      </c>
      <c r="BN150" s="19">
        <f t="shared" si="2589"/>
        <v>0</v>
      </c>
      <c r="BO150" s="19">
        <f t="shared" si="2589"/>
        <v>0</v>
      </c>
      <c r="BP150" s="19">
        <f t="shared" si="2589"/>
        <v>0</v>
      </c>
      <c r="BQ150" s="19">
        <f t="shared" si="2589"/>
        <v>0</v>
      </c>
      <c r="BR150" s="19">
        <f t="shared" si="2589"/>
        <v>0</v>
      </c>
      <c r="BS150" s="19">
        <f t="shared" si="2589"/>
        <v>0</v>
      </c>
      <c r="BT150" s="19">
        <f t="shared" si="2589"/>
        <v>0</v>
      </c>
      <c r="BU150" s="19">
        <f t="shared" si="2589"/>
        <v>0</v>
      </c>
      <c r="BV150" s="19">
        <f t="shared" si="2589"/>
        <v>0</v>
      </c>
      <c r="BW150" s="19">
        <f t="shared" si="2589"/>
        <v>0</v>
      </c>
      <c r="BX150" s="19">
        <f t="shared" ref="BX150:CG150" si="2590">IF($B150=BX$10-1,$C150,BW151)</f>
        <v>0</v>
      </c>
      <c r="BY150" s="19">
        <f t="shared" si="2590"/>
        <v>0</v>
      </c>
      <c r="BZ150" s="19">
        <f t="shared" si="2590"/>
        <v>0</v>
      </c>
      <c r="CA150" s="19">
        <f t="shared" si="2590"/>
        <v>0</v>
      </c>
      <c r="CB150" s="19">
        <f t="shared" si="2590"/>
        <v>0</v>
      </c>
      <c r="CC150" s="19">
        <f t="shared" si="2590"/>
        <v>0</v>
      </c>
      <c r="CD150" s="19">
        <f t="shared" si="2590"/>
        <v>0</v>
      </c>
      <c r="CE150" s="19">
        <f t="shared" si="2590"/>
        <v>0</v>
      </c>
      <c r="CF150" s="19">
        <f t="shared" si="2590"/>
        <v>0</v>
      </c>
      <c r="CG150" s="19">
        <f t="shared" si="2590"/>
        <v>0</v>
      </c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</row>
    <row r="151" spans="1:115" ht="15" x14ac:dyDescent="0.2">
      <c r="B151" s="48"/>
      <c r="C151" s="48"/>
      <c r="D151" s="48"/>
      <c r="E151" s="48"/>
      <c r="F151" s="48"/>
      <c r="G151" s="48"/>
      <c r="H151" s="48"/>
      <c r="I151" s="48"/>
      <c r="J151" s="42">
        <f t="shared" ref="J151" si="2591">MAX(0,+J150-J152)</f>
        <v>0</v>
      </c>
      <c r="K151" s="19">
        <f t="shared" ref="K151" si="2592">MAX(0,+K150-K152)</f>
        <v>0</v>
      </c>
      <c r="L151" s="19">
        <f t="shared" ref="L151" si="2593">MAX(0,+L150-L152)</f>
        <v>0</v>
      </c>
      <c r="M151" s="19">
        <f t="shared" ref="M151" si="2594">MAX(0,+M150-M152)</f>
        <v>0</v>
      </c>
      <c r="N151" s="19">
        <f t="shared" ref="N151" si="2595">MAX(0,+N150-N152)</f>
        <v>0</v>
      </c>
      <c r="O151" s="19">
        <f t="shared" ref="O151" si="2596">MAX(0,+O150-O152)</f>
        <v>0</v>
      </c>
      <c r="P151" s="19">
        <f t="shared" ref="P151" si="2597">MAX(0,+P150-P152)</f>
        <v>0</v>
      </c>
      <c r="Q151" s="19">
        <f t="shared" ref="Q151" si="2598">MAX(0,+Q150-Q152)</f>
        <v>0</v>
      </c>
      <c r="R151" s="19">
        <f t="shared" ref="R151" si="2599">MAX(0,+R150-R152)</f>
        <v>0</v>
      </c>
      <c r="S151" s="19">
        <f t="shared" ref="S151" si="2600">MAX(0,+S150-S152)</f>
        <v>0</v>
      </c>
      <c r="T151" s="19">
        <f t="shared" ref="T151" si="2601">MAX(0,+T150-T152)</f>
        <v>0</v>
      </c>
      <c r="U151" s="19">
        <f t="shared" ref="U151" si="2602">MAX(0,+U150-U152)</f>
        <v>0</v>
      </c>
      <c r="V151" s="19">
        <f t="shared" ref="V151" si="2603">MAX(0,+V150-V152)</f>
        <v>0</v>
      </c>
      <c r="W151" s="42">
        <f t="shared" ref="W151" si="2604">MAX(0,+W150-W152)</f>
        <v>0</v>
      </c>
      <c r="X151" s="42">
        <f t="shared" ref="X151" si="2605">MAX(0,+X150-X152)</f>
        <v>0</v>
      </c>
      <c r="Y151" s="42">
        <f t="shared" ref="Y151" si="2606">MAX(0,+Y150-Y152)</f>
        <v>0</v>
      </c>
      <c r="Z151" s="42">
        <f t="shared" ref="Z151" si="2607">MAX(0,+Z150-Z152)</f>
        <v>0</v>
      </c>
      <c r="AA151" s="42">
        <f t="shared" ref="AA151" si="2608">MAX(0,+AA150-AA152)</f>
        <v>0</v>
      </c>
      <c r="AB151" s="42">
        <f t="shared" ref="AB151" si="2609">MAX(0,+AB150-AB152)</f>
        <v>0</v>
      </c>
      <c r="AC151" s="42">
        <f t="shared" ref="AC151" si="2610">MAX(0,+AC150-AC152)</f>
        <v>0</v>
      </c>
      <c r="AD151" s="42">
        <f t="shared" ref="AD151" si="2611">MAX(0,+AD150-AD152)</f>
        <v>0</v>
      </c>
      <c r="AE151" s="42">
        <f t="shared" ref="AE151" si="2612">MAX(0,+AE150-AE152)</f>
        <v>0</v>
      </c>
      <c r="AF151" s="42">
        <f t="shared" ref="AF151" si="2613">MAX(0,+AF150-AF152)</f>
        <v>0</v>
      </c>
      <c r="AG151" s="42">
        <f t="shared" ref="AG151" si="2614">MAX(0,+AG150-AG152)</f>
        <v>0</v>
      </c>
      <c r="AH151" s="42">
        <f t="shared" ref="AH151" si="2615">MAX(0,+AH150-AH152)</f>
        <v>0</v>
      </c>
      <c r="AI151" s="42">
        <f t="shared" ref="AI151" si="2616">MAX(0,+AI150-AI152)</f>
        <v>0</v>
      </c>
      <c r="AJ151" s="42">
        <f t="shared" ref="AJ151" si="2617">MAX(0,+AJ150-AJ152)</f>
        <v>0</v>
      </c>
      <c r="AK151" s="42">
        <f t="shared" ref="AK151" si="2618">MAX(0,+AK150-AK152)</f>
        <v>0</v>
      </c>
      <c r="AL151" s="42">
        <f t="shared" ref="AL151" si="2619">MAX(0,+AL150-AL152)</f>
        <v>0</v>
      </c>
      <c r="AM151" s="42">
        <f t="shared" ref="AM151" si="2620">MAX(0,+AM150-AM152)</f>
        <v>0</v>
      </c>
      <c r="AN151" s="42">
        <f t="shared" ref="AN151" si="2621">MAX(0,+AN150-AN152)</f>
        <v>0</v>
      </c>
      <c r="AO151" s="42">
        <f t="shared" ref="AO151" si="2622">MAX(0,+AO150-AO152)</f>
        <v>0</v>
      </c>
      <c r="AP151" s="42">
        <f t="shared" ref="AP151" si="2623">MAX(0,+AP150-AP152)</f>
        <v>0</v>
      </c>
      <c r="AQ151" s="42">
        <f t="shared" ref="AQ151" si="2624">MAX(0,+AQ150-AQ152)</f>
        <v>177.93711660020966</v>
      </c>
      <c r="AR151" s="42">
        <f t="shared" ref="AR151" si="2625">MAX(0,+AR150-AR152)</f>
        <v>165.22732255733754</v>
      </c>
      <c r="AS151" s="42">
        <f t="shared" ref="AS151" si="2626">MAX(0,+AS150-AS152)</f>
        <v>152.51752851446543</v>
      </c>
      <c r="AT151" s="42">
        <f t="shared" ref="AT151" si="2627">MAX(0,+AT150-AT152)</f>
        <v>139.80773447159331</v>
      </c>
      <c r="AU151" s="42">
        <f t="shared" ref="AU151" si="2628">MAX(0,+AU150-AU152)</f>
        <v>127.09794042872119</v>
      </c>
      <c r="AV151" s="42">
        <f t="shared" ref="AV151" si="2629">MAX(0,+AV150-AV152)</f>
        <v>114.38814638584907</v>
      </c>
      <c r="AW151" s="42">
        <f t="shared" ref="AW151" si="2630">MAX(0,+AW150-AW152)</f>
        <v>101.67835234297695</v>
      </c>
      <c r="AX151" s="42">
        <f t="shared" ref="AX151" si="2631">MAX(0,+AX150-AX152)</f>
        <v>88.968558300104831</v>
      </c>
      <c r="AY151" s="42">
        <f t="shared" ref="AY151" si="2632">MAX(0,+AY150-AY152)</f>
        <v>76.258764257232713</v>
      </c>
      <c r="AZ151" s="42">
        <f t="shared" ref="AZ151" si="2633">MAX(0,+AZ150-AZ152)</f>
        <v>63.548970214360594</v>
      </c>
      <c r="BA151" s="42">
        <f t="shared" ref="BA151" si="2634">MAX(0,+BA150-BA152)</f>
        <v>50.839176171488475</v>
      </c>
      <c r="BB151" s="42">
        <f t="shared" ref="BB151" si="2635">MAX(0,+BB150-BB152)</f>
        <v>38.129382128616356</v>
      </c>
      <c r="BC151" s="42">
        <f t="shared" ref="BC151" si="2636">MAX(0,+BC150-BC152)</f>
        <v>25.419588085744238</v>
      </c>
      <c r="BD151" s="42">
        <f t="shared" ref="BD151" si="2637">MAX(0,+BD150-BD152)</f>
        <v>12.709794042872119</v>
      </c>
      <c r="BE151" s="42">
        <f t="shared" ref="BE151" si="2638">MAX(0,+BE150-BE152)</f>
        <v>0</v>
      </c>
      <c r="BF151" s="42">
        <f t="shared" ref="BF151" si="2639">MAX(0,+BF150-BF152)</f>
        <v>0</v>
      </c>
      <c r="BG151" s="42">
        <f t="shared" ref="BG151" si="2640">MAX(0,+BG150-BG152)</f>
        <v>0</v>
      </c>
      <c r="BH151" s="42">
        <f t="shared" ref="BH151" si="2641">MAX(0,+BH150-BH152)</f>
        <v>0</v>
      </c>
      <c r="BI151" s="42">
        <f t="shared" ref="BI151" si="2642">MAX(0,+BI150-BI152)</f>
        <v>0</v>
      </c>
      <c r="BJ151" s="42">
        <f t="shared" ref="BJ151" si="2643">MAX(0,+BJ150-BJ152)</f>
        <v>0</v>
      </c>
      <c r="BK151" s="42">
        <f t="shared" ref="BK151" si="2644">MAX(0,+BK150-BK152)</f>
        <v>0</v>
      </c>
      <c r="BL151" s="42">
        <f t="shared" ref="BL151" si="2645">MAX(0,+BL150-BL152)</f>
        <v>0</v>
      </c>
      <c r="BM151" s="42">
        <f t="shared" ref="BM151" si="2646">MAX(0,+BM150-BM152)</f>
        <v>0</v>
      </c>
      <c r="BN151" s="42">
        <f t="shared" ref="BN151" si="2647">MAX(0,+BN150-BN152)</f>
        <v>0</v>
      </c>
      <c r="BO151" s="42">
        <f t="shared" ref="BO151" si="2648">MAX(0,+BO150-BO152)</f>
        <v>0</v>
      </c>
      <c r="BP151" s="42">
        <f t="shared" ref="BP151" si="2649">MAX(0,+BP150-BP152)</f>
        <v>0</v>
      </c>
      <c r="BQ151" s="42">
        <f t="shared" ref="BQ151" si="2650">MAX(0,+BQ150-BQ152)</f>
        <v>0</v>
      </c>
      <c r="BR151" s="42">
        <f t="shared" ref="BR151" si="2651">MAX(0,+BR150-BR152)</f>
        <v>0</v>
      </c>
      <c r="BS151" s="42">
        <f t="shared" ref="BS151" si="2652">MAX(0,+BS150-BS152)</f>
        <v>0</v>
      </c>
      <c r="BT151" s="42">
        <f t="shared" ref="BT151" si="2653">MAX(0,+BT150-BT152)</f>
        <v>0</v>
      </c>
      <c r="BU151" s="42">
        <f t="shared" ref="BU151" si="2654">MAX(0,+BU150-BU152)</f>
        <v>0</v>
      </c>
      <c r="BV151" s="42">
        <f t="shared" ref="BV151" si="2655">MAX(0,+BV150-BV152)</f>
        <v>0</v>
      </c>
      <c r="BW151" s="42">
        <f t="shared" ref="BW151" si="2656">MAX(0,+BW150-BW152)</f>
        <v>0</v>
      </c>
      <c r="BX151" s="42">
        <f t="shared" ref="BX151" si="2657">MAX(0,+BX150-BX152)</f>
        <v>0</v>
      </c>
      <c r="BY151" s="42">
        <f t="shared" ref="BY151" si="2658">MAX(0,+BY150-BY152)</f>
        <v>0</v>
      </c>
      <c r="BZ151" s="42">
        <f t="shared" ref="BZ151" si="2659">MAX(0,+BZ150-BZ152)</f>
        <v>0</v>
      </c>
      <c r="CA151" s="42">
        <f t="shared" ref="CA151" si="2660">MAX(0,+CA150-CA152)</f>
        <v>0</v>
      </c>
      <c r="CB151" s="42">
        <f t="shared" ref="CB151" si="2661">MAX(0,+CB150-CB152)</f>
        <v>0</v>
      </c>
      <c r="CC151" s="42">
        <f t="shared" ref="CC151" si="2662">MAX(0,+CC150-CC152)</f>
        <v>0</v>
      </c>
      <c r="CD151" s="42">
        <f t="shared" ref="CD151" si="2663">MAX(0,+CD150-CD152)</f>
        <v>0</v>
      </c>
      <c r="CE151" s="42">
        <f t="shared" ref="CE151" si="2664">MAX(0,+CE150-CE152)</f>
        <v>0</v>
      </c>
      <c r="CF151" s="42">
        <f t="shared" ref="CF151" si="2665">MAX(0,+CF150-CF152)</f>
        <v>0</v>
      </c>
      <c r="CG151" s="42">
        <f t="shared" ref="CG151" si="2666">MAX(0,+CG150-CG152)</f>
        <v>0</v>
      </c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</row>
    <row r="152" spans="1:115" ht="15" x14ac:dyDescent="0.2">
      <c r="A152" s="17"/>
      <c r="B152" s="48"/>
      <c r="C152" s="48"/>
      <c r="D152" s="48"/>
      <c r="E152" s="48"/>
      <c r="F152" s="48"/>
      <c r="G152" s="48"/>
      <c r="H152" s="48"/>
      <c r="I152" s="48"/>
      <c r="J152" s="42">
        <f>IF(J150&gt;0.5,IF($B150=J$10,$C150/$D150,I152),0)</f>
        <v>0</v>
      </c>
      <c r="K152" s="19">
        <f>IF(K150&gt;0.5,IF($B150=K$10-1,$C150/$D150,J152),0)</f>
        <v>0</v>
      </c>
      <c r="L152" s="19">
        <f t="shared" ref="L152:BW152" si="2667">IF(L150&gt;0.5,IF($B150=L$10-1,$C150/$D150,K152),0)</f>
        <v>0</v>
      </c>
      <c r="M152" s="19">
        <f t="shared" si="2667"/>
        <v>0</v>
      </c>
      <c r="N152" s="19">
        <f t="shared" si="2667"/>
        <v>0</v>
      </c>
      <c r="O152" s="19">
        <f t="shared" si="2667"/>
        <v>0</v>
      </c>
      <c r="P152" s="19">
        <f t="shared" si="2667"/>
        <v>0</v>
      </c>
      <c r="Q152" s="19">
        <f t="shared" si="2667"/>
        <v>0</v>
      </c>
      <c r="R152" s="19">
        <f t="shared" si="2667"/>
        <v>0</v>
      </c>
      <c r="S152" s="19">
        <f t="shared" si="2667"/>
        <v>0</v>
      </c>
      <c r="T152" s="19">
        <f t="shared" si="2667"/>
        <v>0</v>
      </c>
      <c r="U152" s="19">
        <f t="shared" si="2667"/>
        <v>0</v>
      </c>
      <c r="V152" s="19">
        <f t="shared" si="2667"/>
        <v>0</v>
      </c>
      <c r="W152" s="19">
        <f t="shared" si="2667"/>
        <v>0</v>
      </c>
      <c r="X152" s="19">
        <f t="shared" si="2667"/>
        <v>0</v>
      </c>
      <c r="Y152" s="19">
        <f t="shared" si="2667"/>
        <v>0</v>
      </c>
      <c r="Z152" s="19">
        <f t="shared" si="2667"/>
        <v>0</v>
      </c>
      <c r="AA152" s="19">
        <f t="shared" si="2667"/>
        <v>0</v>
      </c>
      <c r="AB152" s="19">
        <f t="shared" si="2667"/>
        <v>0</v>
      </c>
      <c r="AC152" s="19">
        <f t="shared" si="2667"/>
        <v>0</v>
      </c>
      <c r="AD152" s="19">
        <f t="shared" si="2667"/>
        <v>0</v>
      </c>
      <c r="AE152" s="19">
        <f t="shared" si="2667"/>
        <v>0</v>
      </c>
      <c r="AF152" s="19">
        <f t="shared" si="2667"/>
        <v>0</v>
      </c>
      <c r="AG152" s="19">
        <f t="shared" si="2667"/>
        <v>0</v>
      </c>
      <c r="AH152" s="19">
        <f t="shared" si="2667"/>
        <v>0</v>
      </c>
      <c r="AI152" s="19">
        <f t="shared" si="2667"/>
        <v>0</v>
      </c>
      <c r="AJ152" s="19">
        <f t="shared" si="2667"/>
        <v>0</v>
      </c>
      <c r="AK152" s="19">
        <f t="shared" si="2667"/>
        <v>0</v>
      </c>
      <c r="AL152" s="19">
        <f t="shared" si="2667"/>
        <v>0</v>
      </c>
      <c r="AM152" s="19">
        <f t="shared" si="2667"/>
        <v>0</v>
      </c>
      <c r="AN152" s="19">
        <f t="shared" si="2667"/>
        <v>0</v>
      </c>
      <c r="AO152" s="19">
        <f t="shared" si="2667"/>
        <v>0</v>
      </c>
      <c r="AP152" s="19">
        <f t="shared" si="2667"/>
        <v>0</v>
      </c>
      <c r="AQ152" s="19">
        <f t="shared" si="2667"/>
        <v>12.709794042872119</v>
      </c>
      <c r="AR152" s="19">
        <f t="shared" si="2667"/>
        <v>12.709794042872119</v>
      </c>
      <c r="AS152" s="19">
        <f t="shared" si="2667"/>
        <v>12.709794042872119</v>
      </c>
      <c r="AT152" s="19">
        <f t="shared" si="2667"/>
        <v>12.709794042872119</v>
      </c>
      <c r="AU152" s="19">
        <f t="shared" si="2667"/>
        <v>12.709794042872119</v>
      </c>
      <c r="AV152" s="19">
        <f t="shared" si="2667"/>
        <v>12.709794042872119</v>
      </c>
      <c r="AW152" s="19">
        <f t="shared" si="2667"/>
        <v>12.709794042872119</v>
      </c>
      <c r="AX152" s="19">
        <f t="shared" si="2667"/>
        <v>12.709794042872119</v>
      </c>
      <c r="AY152" s="19">
        <f t="shared" si="2667"/>
        <v>12.709794042872119</v>
      </c>
      <c r="AZ152" s="19">
        <f t="shared" si="2667"/>
        <v>12.709794042872119</v>
      </c>
      <c r="BA152" s="19">
        <f t="shared" si="2667"/>
        <v>12.709794042872119</v>
      </c>
      <c r="BB152" s="19">
        <f t="shared" si="2667"/>
        <v>12.709794042872119</v>
      </c>
      <c r="BC152" s="19">
        <f t="shared" si="2667"/>
        <v>12.709794042872119</v>
      </c>
      <c r="BD152" s="19">
        <f t="shared" si="2667"/>
        <v>12.709794042872119</v>
      </c>
      <c r="BE152" s="19">
        <f t="shared" si="2667"/>
        <v>12.709794042872119</v>
      </c>
      <c r="BF152" s="19">
        <f t="shared" si="2667"/>
        <v>0</v>
      </c>
      <c r="BG152" s="19">
        <f t="shared" si="2667"/>
        <v>0</v>
      </c>
      <c r="BH152" s="19">
        <f t="shared" si="2667"/>
        <v>0</v>
      </c>
      <c r="BI152" s="19">
        <f t="shared" si="2667"/>
        <v>0</v>
      </c>
      <c r="BJ152" s="19">
        <f t="shared" si="2667"/>
        <v>0</v>
      </c>
      <c r="BK152" s="19">
        <f t="shared" si="2667"/>
        <v>0</v>
      </c>
      <c r="BL152" s="19">
        <f t="shared" si="2667"/>
        <v>0</v>
      </c>
      <c r="BM152" s="19">
        <f t="shared" si="2667"/>
        <v>0</v>
      </c>
      <c r="BN152" s="19">
        <f t="shared" si="2667"/>
        <v>0</v>
      </c>
      <c r="BO152" s="19">
        <f t="shared" si="2667"/>
        <v>0</v>
      </c>
      <c r="BP152" s="19">
        <f t="shared" si="2667"/>
        <v>0</v>
      </c>
      <c r="BQ152" s="19">
        <f t="shared" si="2667"/>
        <v>0</v>
      </c>
      <c r="BR152" s="19">
        <f t="shared" si="2667"/>
        <v>0</v>
      </c>
      <c r="BS152" s="19">
        <f t="shared" si="2667"/>
        <v>0</v>
      </c>
      <c r="BT152" s="19">
        <f t="shared" si="2667"/>
        <v>0</v>
      </c>
      <c r="BU152" s="19">
        <f t="shared" si="2667"/>
        <v>0</v>
      </c>
      <c r="BV152" s="19">
        <f t="shared" si="2667"/>
        <v>0</v>
      </c>
      <c r="BW152" s="19">
        <f t="shared" si="2667"/>
        <v>0</v>
      </c>
      <c r="BX152" s="19">
        <f t="shared" ref="BX152:CG152" si="2668">IF(BX150&gt;0.5,IF($B150=BX$10-1,$C150/$D150,BW152),0)</f>
        <v>0</v>
      </c>
      <c r="BY152" s="19">
        <f t="shared" si="2668"/>
        <v>0</v>
      </c>
      <c r="BZ152" s="19">
        <f t="shared" si="2668"/>
        <v>0</v>
      </c>
      <c r="CA152" s="19">
        <f t="shared" si="2668"/>
        <v>0</v>
      </c>
      <c r="CB152" s="19">
        <f t="shared" si="2668"/>
        <v>0</v>
      </c>
      <c r="CC152" s="19">
        <f t="shared" si="2668"/>
        <v>0</v>
      </c>
      <c r="CD152" s="19">
        <f t="shared" si="2668"/>
        <v>0</v>
      </c>
      <c r="CE152" s="19">
        <f t="shared" si="2668"/>
        <v>0</v>
      </c>
      <c r="CF152" s="19">
        <f t="shared" si="2668"/>
        <v>0</v>
      </c>
      <c r="CG152" s="19">
        <f t="shared" si="2668"/>
        <v>0</v>
      </c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</row>
    <row r="153" spans="1:115" ht="15" x14ac:dyDescent="0.2">
      <c r="A153" s="17" t="s">
        <v>156</v>
      </c>
      <c r="B153" s="104">
        <f>B150+1</f>
        <v>2052</v>
      </c>
      <c r="C153" s="82">
        <f>HLOOKUP(B153,$J$10:$CG$23,14)</f>
        <v>194.45984885594342</v>
      </c>
      <c r="D153" s="52">
        <f>$D$52</f>
        <v>15</v>
      </c>
      <c r="E153" s="48"/>
      <c r="F153" s="48"/>
      <c r="G153" s="48"/>
      <c r="H153" s="48"/>
      <c r="I153" s="48"/>
      <c r="J153" s="42">
        <f>IF($B153=J$10,$C153,I154)</f>
        <v>0</v>
      </c>
      <c r="K153" s="19">
        <f>IF($B153=K$10-1,$C153,J154)</f>
        <v>0</v>
      </c>
      <c r="L153" s="19">
        <f t="shared" ref="L153:BW153" si="2669">IF($B153=L$10-1,$C153,K154)</f>
        <v>0</v>
      </c>
      <c r="M153" s="19">
        <f t="shared" si="2669"/>
        <v>0</v>
      </c>
      <c r="N153" s="19">
        <f t="shared" si="2669"/>
        <v>0</v>
      </c>
      <c r="O153" s="19">
        <f t="shared" si="2669"/>
        <v>0</v>
      </c>
      <c r="P153" s="19">
        <f t="shared" si="2669"/>
        <v>0</v>
      </c>
      <c r="Q153" s="19">
        <f t="shared" si="2669"/>
        <v>0</v>
      </c>
      <c r="R153" s="19">
        <f t="shared" si="2669"/>
        <v>0</v>
      </c>
      <c r="S153" s="19">
        <f t="shared" si="2669"/>
        <v>0</v>
      </c>
      <c r="T153" s="19">
        <f t="shared" si="2669"/>
        <v>0</v>
      </c>
      <c r="U153" s="19">
        <f t="shared" si="2669"/>
        <v>0</v>
      </c>
      <c r="V153" s="19">
        <f t="shared" si="2669"/>
        <v>0</v>
      </c>
      <c r="W153" s="19">
        <f t="shared" si="2669"/>
        <v>0</v>
      </c>
      <c r="X153" s="19">
        <f t="shared" si="2669"/>
        <v>0</v>
      </c>
      <c r="Y153" s="19">
        <f t="shared" si="2669"/>
        <v>0</v>
      </c>
      <c r="Z153" s="19">
        <f t="shared" si="2669"/>
        <v>0</v>
      </c>
      <c r="AA153" s="19">
        <f t="shared" si="2669"/>
        <v>0</v>
      </c>
      <c r="AB153" s="19">
        <f t="shared" si="2669"/>
        <v>0</v>
      </c>
      <c r="AC153" s="19">
        <f t="shared" si="2669"/>
        <v>0</v>
      </c>
      <c r="AD153" s="19">
        <f t="shared" si="2669"/>
        <v>0</v>
      </c>
      <c r="AE153" s="19">
        <f t="shared" si="2669"/>
        <v>0</v>
      </c>
      <c r="AF153" s="19">
        <f t="shared" si="2669"/>
        <v>0</v>
      </c>
      <c r="AG153" s="19">
        <f t="shared" si="2669"/>
        <v>0</v>
      </c>
      <c r="AH153" s="19">
        <f t="shared" si="2669"/>
        <v>0</v>
      </c>
      <c r="AI153" s="19">
        <f t="shared" si="2669"/>
        <v>0</v>
      </c>
      <c r="AJ153" s="19">
        <f t="shared" si="2669"/>
        <v>0</v>
      </c>
      <c r="AK153" s="19">
        <f t="shared" si="2669"/>
        <v>0</v>
      </c>
      <c r="AL153" s="19">
        <f t="shared" si="2669"/>
        <v>0</v>
      </c>
      <c r="AM153" s="19">
        <f t="shared" si="2669"/>
        <v>0</v>
      </c>
      <c r="AN153" s="19">
        <f t="shared" si="2669"/>
        <v>0</v>
      </c>
      <c r="AO153" s="19">
        <f t="shared" si="2669"/>
        <v>0</v>
      </c>
      <c r="AP153" s="19">
        <f t="shared" si="2669"/>
        <v>0</v>
      </c>
      <c r="AQ153" s="19">
        <f t="shared" si="2669"/>
        <v>0</v>
      </c>
      <c r="AR153" s="19">
        <f t="shared" si="2669"/>
        <v>194.45984885594342</v>
      </c>
      <c r="AS153" s="19">
        <f t="shared" si="2669"/>
        <v>181.49585893221385</v>
      </c>
      <c r="AT153" s="19">
        <f t="shared" si="2669"/>
        <v>168.53186900848428</v>
      </c>
      <c r="AU153" s="19">
        <f t="shared" si="2669"/>
        <v>155.56787908475471</v>
      </c>
      <c r="AV153" s="19">
        <f t="shared" si="2669"/>
        <v>142.60388916102514</v>
      </c>
      <c r="AW153" s="19">
        <f t="shared" si="2669"/>
        <v>129.63989923729557</v>
      </c>
      <c r="AX153" s="19">
        <f t="shared" si="2669"/>
        <v>116.67590931356601</v>
      </c>
      <c r="AY153" s="19">
        <f t="shared" si="2669"/>
        <v>103.71191938983645</v>
      </c>
      <c r="AZ153" s="19">
        <f t="shared" si="2669"/>
        <v>90.747929466106896</v>
      </c>
      <c r="BA153" s="19">
        <f t="shared" si="2669"/>
        <v>77.78393954237734</v>
      </c>
      <c r="BB153" s="19">
        <f t="shared" si="2669"/>
        <v>64.819949618647783</v>
      </c>
      <c r="BC153" s="19">
        <f t="shared" si="2669"/>
        <v>51.855959694918219</v>
      </c>
      <c r="BD153" s="19">
        <f t="shared" si="2669"/>
        <v>38.891969771188656</v>
      </c>
      <c r="BE153" s="19">
        <f t="shared" si="2669"/>
        <v>25.927979847459092</v>
      </c>
      <c r="BF153" s="19">
        <f t="shared" si="2669"/>
        <v>12.96398992372953</v>
      </c>
      <c r="BG153" s="19">
        <f t="shared" si="2669"/>
        <v>0</v>
      </c>
      <c r="BH153" s="19">
        <f t="shared" si="2669"/>
        <v>0</v>
      </c>
      <c r="BI153" s="19">
        <f t="shared" si="2669"/>
        <v>0</v>
      </c>
      <c r="BJ153" s="19">
        <f t="shared" si="2669"/>
        <v>0</v>
      </c>
      <c r="BK153" s="19">
        <f t="shared" si="2669"/>
        <v>0</v>
      </c>
      <c r="BL153" s="19">
        <f t="shared" si="2669"/>
        <v>0</v>
      </c>
      <c r="BM153" s="19">
        <f t="shared" si="2669"/>
        <v>0</v>
      </c>
      <c r="BN153" s="19">
        <f t="shared" si="2669"/>
        <v>0</v>
      </c>
      <c r="BO153" s="19">
        <f t="shared" si="2669"/>
        <v>0</v>
      </c>
      <c r="BP153" s="19">
        <f t="shared" si="2669"/>
        <v>0</v>
      </c>
      <c r="BQ153" s="19">
        <f t="shared" si="2669"/>
        <v>0</v>
      </c>
      <c r="BR153" s="19">
        <f t="shared" si="2669"/>
        <v>0</v>
      </c>
      <c r="BS153" s="19">
        <f t="shared" si="2669"/>
        <v>0</v>
      </c>
      <c r="BT153" s="19">
        <f t="shared" si="2669"/>
        <v>0</v>
      </c>
      <c r="BU153" s="19">
        <f t="shared" si="2669"/>
        <v>0</v>
      </c>
      <c r="BV153" s="19">
        <f t="shared" si="2669"/>
        <v>0</v>
      </c>
      <c r="BW153" s="19">
        <f t="shared" si="2669"/>
        <v>0</v>
      </c>
      <c r="BX153" s="19">
        <f t="shared" ref="BX153:CG153" si="2670">IF($B153=BX$10-1,$C153,BW154)</f>
        <v>0</v>
      </c>
      <c r="BY153" s="19">
        <f t="shared" si="2670"/>
        <v>0</v>
      </c>
      <c r="BZ153" s="19">
        <f t="shared" si="2670"/>
        <v>0</v>
      </c>
      <c r="CA153" s="19">
        <f t="shared" si="2670"/>
        <v>0</v>
      </c>
      <c r="CB153" s="19">
        <f t="shared" si="2670"/>
        <v>0</v>
      </c>
      <c r="CC153" s="19">
        <f t="shared" si="2670"/>
        <v>0</v>
      </c>
      <c r="CD153" s="19">
        <f t="shared" si="2670"/>
        <v>0</v>
      </c>
      <c r="CE153" s="19">
        <f t="shared" si="2670"/>
        <v>0</v>
      </c>
      <c r="CF153" s="19">
        <f t="shared" si="2670"/>
        <v>0</v>
      </c>
      <c r="CG153" s="19">
        <f t="shared" si="2670"/>
        <v>0</v>
      </c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</row>
    <row r="154" spans="1:115" ht="15" x14ac:dyDescent="0.2">
      <c r="A154" s="17"/>
      <c r="B154" s="48"/>
      <c r="C154" s="48"/>
      <c r="D154" s="48"/>
      <c r="E154" s="48"/>
      <c r="F154" s="48"/>
      <c r="G154" s="48"/>
      <c r="H154" s="48"/>
      <c r="I154" s="48"/>
      <c r="J154" s="42">
        <f t="shared" ref="J154" si="2671">MAX(0,+J153-J155)</f>
        <v>0</v>
      </c>
      <c r="K154" s="19">
        <f t="shared" ref="K154" si="2672">MAX(0,+K153-K155)</f>
        <v>0</v>
      </c>
      <c r="L154" s="19">
        <f t="shared" ref="L154" si="2673">MAX(0,+L153-L155)</f>
        <v>0</v>
      </c>
      <c r="M154" s="19">
        <f t="shared" ref="M154" si="2674">MAX(0,+M153-M155)</f>
        <v>0</v>
      </c>
      <c r="N154" s="19">
        <f t="shared" ref="N154" si="2675">MAX(0,+N153-N155)</f>
        <v>0</v>
      </c>
      <c r="O154" s="19">
        <f t="shared" ref="O154" si="2676">MAX(0,+O153-O155)</f>
        <v>0</v>
      </c>
      <c r="P154" s="19">
        <f t="shared" ref="P154" si="2677">MAX(0,+P153-P155)</f>
        <v>0</v>
      </c>
      <c r="Q154" s="19">
        <f t="shared" ref="Q154" si="2678">MAX(0,+Q153-Q155)</f>
        <v>0</v>
      </c>
      <c r="R154" s="19">
        <f t="shared" ref="R154" si="2679">MAX(0,+R153-R155)</f>
        <v>0</v>
      </c>
      <c r="S154" s="19">
        <f t="shared" ref="S154" si="2680">MAX(0,+S153-S155)</f>
        <v>0</v>
      </c>
      <c r="T154" s="19">
        <f t="shared" ref="T154" si="2681">MAX(0,+T153-T155)</f>
        <v>0</v>
      </c>
      <c r="U154" s="19">
        <f t="shared" ref="U154" si="2682">MAX(0,+U153-U155)</f>
        <v>0</v>
      </c>
      <c r="V154" s="19">
        <f t="shared" ref="V154" si="2683">MAX(0,+V153-V155)</f>
        <v>0</v>
      </c>
      <c r="W154" s="42">
        <f t="shared" ref="W154" si="2684">MAX(0,+W153-W155)</f>
        <v>0</v>
      </c>
      <c r="X154" s="42">
        <f t="shared" ref="X154" si="2685">MAX(0,+X153-X155)</f>
        <v>0</v>
      </c>
      <c r="Y154" s="42">
        <f t="shared" ref="Y154" si="2686">MAX(0,+Y153-Y155)</f>
        <v>0</v>
      </c>
      <c r="Z154" s="42">
        <f t="shared" ref="Z154" si="2687">MAX(0,+Z153-Z155)</f>
        <v>0</v>
      </c>
      <c r="AA154" s="42">
        <f t="shared" ref="AA154" si="2688">MAX(0,+AA153-AA155)</f>
        <v>0</v>
      </c>
      <c r="AB154" s="42">
        <f t="shared" ref="AB154" si="2689">MAX(0,+AB153-AB155)</f>
        <v>0</v>
      </c>
      <c r="AC154" s="42">
        <f t="shared" ref="AC154" si="2690">MAX(0,+AC153-AC155)</f>
        <v>0</v>
      </c>
      <c r="AD154" s="42">
        <f t="shared" ref="AD154" si="2691">MAX(0,+AD153-AD155)</f>
        <v>0</v>
      </c>
      <c r="AE154" s="42">
        <f t="shared" ref="AE154" si="2692">MAX(0,+AE153-AE155)</f>
        <v>0</v>
      </c>
      <c r="AF154" s="42">
        <f t="shared" ref="AF154" si="2693">MAX(0,+AF153-AF155)</f>
        <v>0</v>
      </c>
      <c r="AG154" s="42">
        <f t="shared" ref="AG154" si="2694">MAX(0,+AG153-AG155)</f>
        <v>0</v>
      </c>
      <c r="AH154" s="42">
        <f t="shared" ref="AH154" si="2695">MAX(0,+AH153-AH155)</f>
        <v>0</v>
      </c>
      <c r="AI154" s="42">
        <f t="shared" ref="AI154" si="2696">MAX(0,+AI153-AI155)</f>
        <v>0</v>
      </c>
      <c r="AJ154" s="42">
        <f t="shared" ref="AJ154" si="2697">MAX(0,+AJ153-AJ155)</f>
        <v>0</v>
      </c>
      <c r="AK154" s="42">
        <f t="shared" ref="AK154" si="2698">MAX(0,+AK153-AK155)</f>
        <v>0</v>
      </c>
      <c r="AL154" s="42">
        <f t="shared" ref="AL154" si="2699">MAX(0,+AL153-AL155)</f>
        <v>0</v>
      </c>
      <c r="AM154" s="42">
        <f t="shared" ref="AM154" si="2700">MAX(0,+AM153-AM155)</f>
        <v>0</v>
      </c>
      <c r="AN154" s="42">
        <f t="shared" ref="AN154" si="2701">MAX(0,+AN153-AN155)</f>
        <v>0</v>
      </c>
      <c r="AO154" s="42">
        <f t="shared" ref="AO154" si="2702">MAX(0,+AO153-AO155)</f>
        <v>0</v>
      </c>
      <c r="AP154" s="42">
        <f t="shared" ref="AP154" si="2703">MAX(0,+AP153-AP155)</f>
        <v>0</v>
      </c>
      <c r="AQ154" s="42">
        <f t="shared" ref="AQ154" si="2704">MAX(0,+AQ153-AQ155)</f>
        <v>0</v>
      </c>
      <c r="AR154" s="42">
        <f t="shared" ref="AR154" si="2705">MAX(0,+AR153-AR155)</f>
        <v>181.49585893221385</v>
      </c>
      <c r="AS154" s="42">
        <f t="shared" ref="AS154" si="2706">MAX(0,+AS153-AS155)</f>
        <v>168.53186900848428</v>
      </c>
      <c r="AT154" s="42">
        <f t="shared" ref="AT154" si="2707">MAX(0,+AT153-AT155)</f>
        <v>155.56787908475471</v>
      </c>
      <c r="AU154" s="42">
        <f t="shared" ref="AU154" si="2708">MAX(0,+AU153-AU155)</f>
        <v>142.60388916102514</v>
      </c>
      <c r="AV154" s="42">
        <f t="shared" ref="AV154" si="2709">MAX(0,+AV153-AV155)</f>
        <v>129.63989923729557</v>
      </c>
      <c r="AW154" s="42">
        <f t="shared" ref="AW154" si="2710">MAX(0,+AW153-AW155)</f>
        <v>116.67590931356601</v>
      </c>
      <c r="AX154" s="42">
        <f t="shared" ref="AX154" si="2711">MAX(0,+AX153-AX155)</f>
        <v>103.71191938983645</v>
      </c>
      <c r="AY154" s="42">
        <f t="shared" ref="AY154" si="2712">MAX(0,+AY153-AY155)</f>
        <v>90.747929466106896</v>
      </c>
      <c r="AZ154" s="42">
        <f t="shared" ref="AZ154" si="2713">MAX(0,+AZ153-AZ155)</f>
        <v>77.78393954237734</v>
      </c>
      <c r="BA154" s="42">
        <f t="shared" ref="BA154" si="2714">MAX(0,+BA153-BA155)</f>
        <v>64.819949618647783</v>
      </c>
      <c r="BB154" s="42">
        <f t="shared" ref="BB154" si="2715">MAX(0,+BB153-BB155)</f>
        <v>51.855959694918219</v>
      </c>
      <c r="BC154" s="42">
        <f t="shared" ref="BC154" si="2716">MAX(0,+BC153-BC155)</f>
        <v>38.891969771188656</v>
      </c>
      <c r="BD154" s="42">
        <f t="shared" ref="BD154" si="2717">MAX(0,+BD153-BD155)</f>
        <v>25.927979847459092</v>
      </c>
      <c r="BE154" s="42">
        <f t="shared" ref="BE154" si="2718">MAX(0,+BE153-BE155)</f>
        <v>12.96398992372953</v>
      </c>
      <c r="BF154" s="42">
        <f t="shared" ref="BF154" si="2719">MAX(0,+BF153-BF155)</f>
        <v>0</v>
      </c>
      <c r="BG154" s="42">
        <f t="shared" ref="BG154" si="2720">MAX(0,+BG153-BG155)</f>
        <v>0</v>
      </c>
      <c r="BH154" s="42">
        <f t="shared" ref="BH154" si="2721">MAX(0,+BH153-BH155)</f>
        <v>0</v>
      </c>
      <c r="BI154" s="42">
        <f t="shared" ref="BI154" si="2722">MAX(0,+BI153-BI155)</f>
        <v>0</v>
      </c>
      <c r="BJ154" s="42">
        <f t="shared" ref="BJ154" si="2723">MAX(0,+BJ153-BJ155)</f>
        <v>0</v>
      </c>
      <c r="BK154" s="42">
        <f t="shared" ref="BK154" si="2724">MAX(0,+BK153-BK155)</f>
        <v>0</v>
      </c>
      <c r="BL154" s="42">
        <f t="shared" ref="BL154" si="2725">MAX(0,+BL153-BL155)</f>
        <v>0</v>
      </c>
      <c r="BM154" s="42">
        <f t="shared" ref="BM154" si="2726">MAX(0,+BM153-BM155)</f>
        <v>0</v>
      </c>
      <c r="BN154" s="42">
        <f t="shared" ref="BN154" si="2727">MAX(0,+BN153-BN155)</f>
        <v>0</v>
      </c>
      <c r="BO154" s="42">
        <f t="shared" ref="BO154" si="2728">MAX(0,+BO153-BO155)</f>
        <v>0</v>
      </c>
      <c r="BP154" s="42">
        <f t="shared" ref="BP154" si="2729">MAX(0,+BP153-BP155)</f>
        <v>0</v>
      </c>
      <c r="BQ154" s="42">
        <f t="shared" ref="BQ154" si="2730">MAX(0,+BQ153-BQ155)</f>
        <v>0</v>
      </c>
      <c r="BR154" s="42">
        <f t="shared" ref="BR154" si="2731">MAX(0,+BR153-BR155)</f>
        <v>0</v>
      </c>
      <c r="BS154" s="42">
        <f t="shared" ref="BS154" si="2732">MAX(0,+BS153-BS155)</f>
        <v>0</v>
      </c>
      <c r="BT154" s="42">
        <f t="shared" ref="BT154" si="2733">MAX(0,+BT153-BT155)</f>
        <v>0</v>
      </c>
      <c r="BU154" s="42">
        <f t="shared" ref="BU154" si="2734">MAX(0,+BU153-BU155)</f>
        <v>0</v>
      </c>
      <c r="BV154" s="42">
        <f t="shared" ref="BV154" si="2735">MAX(0,+BV153-BV155)</f>
        <v>0</v>
      </c>
      <c r="BW154" s="42">
        <f t="shared" ref="BW154" si="2736">MAX(0,+BW153-BW155)</f>
        <v>0</v>
      </c>
      <c r="BX154" s="42">
        <f t="shared" ref="BX154" si="2737">MAX(0,+BX153-BX155)</f>
        <v>0</v>
      </c>
      <c r="BY154" s="42">
        <f t="shared" ref="BY154" si="2738">MAX(0,+BY153-BY155)</f>
        <v>0</v>
      </c>
      <c r="BZ154" s="42">
        <f t="shared" ref="BZ154" si="2739">MAX(0,+BZ153-BZ155)</f>
        <v>0</v>
      </c>
      <c r="CA154" s="42">
        <f t="shared" ref="CA154" si="2740">MAX(0,+CA153-CA155)</f>
        <v>0</v>
      </c>
      <c r="CB154" s="42">
        <f t="shared" ref="CB154" si="2741">MAX(0,+CB153-CB155)</f>
        <v>0</v>
      </c>
      <c r="CC154" s="42">
        <f t="shared" ref="CC154" si="2742">MAX(0,+CC153-CC155)</f>
        <v>0</v>
      </c>
      <c r="CD154" s="42">
        <f t="shared" ref="CD154" si="2743">MAX(0,+CD153-CD155)</f>
        <v>0</v>
      </c>
      <c r="CE154" s="42">
        <f t="shared" ref="CE154" si="2744">MAX(0,+CE153-CE155)</f>
        <v>0</v>
      </c>
      <c r="CF154" s="42">
        <f t="shared" ref="CF154" si="2745">MAX(0,+CF153-CF155)</f>
        <v>0</v>
      </c>
      <c r="CG154" s="42">
        <f t="shared" ref="CG154" si="2746">MAX(0,+CG153-CG155)</f>
        <v>0</v>
      </c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</row>
    <row r="155" spans="1:115" ht="15" x14ac:dyDescent="0.2">
      <c r="A155" s="17"/>
      <c r="B155" s="48"/>
      <c r="C155" s="48"/>
      <c r="D155" s="48"/>
      <c r="E155" s="48"/>
      <c r="F155" s="48"/>
      <c r="G155" s="48"/>
      <c r="H155" s="48"/>
      <c r="I155" s="48"/>
      <c r="J155" s="42">
        <f>IF(J153&gt;0.5,IF($B153=J$10,$C153/$D153,I155),0)</f>
        <v>0</v>
      </c>
      <c r="K155" s="19">
        <f>IF(K153&gt;0.5,IF($B153=K$10-1,$C153/$D153,J155),0)</f>
        <v>0</v>
      </c>
      <c r="L155" s="19">
        <f t="shared" ref="L155:BW155" si="2747">IF(L153&gt;0.5,IF($B153=L$10-1,$C153/$D153,K155),0)</f>
        <v>0</v>
      </c>
      <c r="M155" s="19">
        <f t="shared" si="2747"/>
        <v>0</v>
      </c>
      <c r="N155" s="19">
        <f t="shared" si="2747"/>
        <v>0</v>
      </c>
      <c r="O155" s="19">
        <f t="shared" si="2747"/>
        <v>0</v>
      </c>
      <c r="P155" s="19">
        <f t="shared" si="2747"/>
        <v>0</v>
      </c>
      <c r="Q155" s="19">
        <f t="shared" si="2747"/>
        <v>0</v>
      </c>
      <c r="R155" s="19">
        <f t="shared" si="2747"/>
        <v>0</v>
      </c>
      <c r="S155" s="19">
        <f t="shared" si="2747"/>
        <v>0</v>
      </c>
      <c r="T155" s="19">
        <f t="shared" si="2747"/>
        <v>0</v>
      </c>
      <c r="U155" s="19">
        <f t="shared" si="2747"/>
        <v>0</v>
      </c>
      <c r="V155" s="19">
        <f t="shared" si="2747"/>
        <v>0</v>
      </c>
      <c r="W155" s="19">
        <f t="shared" si="2747"/>
        <v>0</v>
      </c>
      <c r="X155" s="19">
        <f t="shared" si="2747"/>
        <v>0</v>
      </c>
      <c r="Y155" s="19">
        <f t="shared" si="2747"/>
        <v>0</v>
      </c>
      <c r="Z155" s="19">
        <f t="shared" si="2747"/>
        <v>0</v>
      </c>
      <c r="AA155" s="19">
        <f t="shared" si="2747"/>
        <v>0</v>
      </c>
      <c r="AB155" s="19">
        <f t="shared" si="2747"/>
        <v>0</v>
      </c>
      <c r="AC155" s="19">
        <f t="shared" si="2747"/>
        <v>0</v>
      </c>
      <c r="AD155" s="19">
        <f t="shared" si="2747"/>
        <v>0</v>
      </c>
      <c r="AE155" s="19">
        <f t="shared" si="2747"/>
        <v>0</v>
      </c>
      <c r="AF155" s="19">
        <f t="shared" si="2747"/>
        <v>0</v>
      </c>
      <c r="AG155" s="19">
        <f t="shared" si="2747"/>
        <v>0</v>
      </c>
      <c r="AH155" s="19">
        <f t="shared" si="2747"/>
        <v>0</v>
      </c>
      <c r="AI155" s="19">
        <f t="shared" si="2747"/>
        <v>0</v>
      </c>
      <c r="AJ155" s="19">
        <f t="shared" si="2747"/>
        <v>0</v>
      </c>
      <c r="AK155" s="19">
        <f t="shared" si="2747"/>
        <v>0</v>
      </c>
      <c r="AL155" s="19">
        <f t="shared" si="2747"/>
        <v>0</v>
      </c>
      <c r="AM155" s="19">
        <f t="shared" si="2747"/>
        <v>0</v>
      </c>
      <c r="AN155" s="19">
        <f t="shared" si="2747"/>
        <v>0</v>
      </c>
      <c r="AO155" s="19">
        <f t="shared" si="2747"/>
        <v>0</v>
      </c>
      <c r="AP155" s="19">
        <f t="shared" si="2747"/>
        <v>0</v>
      </c>
      <c r="AQ155" s="19">
        <f t="shared" si="2747"/>
        <v>0</v>
      </c>
      <c r="AR155" s="19">
        <f t="shared" si="2747"/>
        <v>12.963989923729562</v>
      </c>
      <c r="AS155" s="19">
        <f t="shared" si="2747"/>
        <v>12.963989923729562</v>
      </c>
      <c r="AT155" s="19">
        <f t="shared" si="2747"/>
        <v>12.963989923729562</v>
      </c>
      <c r="AU155" s="19">
        <f t="shared" si="2747"/>
        <v>12.963989923729562</v>
      </c>
      <c r="AV155" s="19">
        <f t="shared" si="2747"/>
        <v>12.963989923729562</v>
      </c>
      <c r="AW155" s="19">
        <f t="shared" si="2747"/>
        <v>12.963989923729562</v>
      </c>
      <c r="AX155" s="19">
        <f t="shared" si="2747"/>
        <v>12.963989923729562</v>
      </c>
      <c r="AY155" s="19">
        <f t="shared" si="2747"/>
        <v>12.963989923729562</v>
      </c>
      <c r="AZ155" s="19">
        <f t="shared" si="2747"/>
        <v>12.963989923729562</v>
      </c>
      <c r="BA155" s="19">
        <f t="shared" si="2747"/>
        <v>12.963989923729562</v>
      </c>
      <c r="BB155" s="19">
        <f t="shared" si="2747"/>
        <v>12.963989923729562</v>
      </c>
      <c r="BC155" s="19">
        <f t="shared" si="2747"/>
        <v>12.963989923729562</v>
      </c>
      <c r="BD155" s="19">
        <f t="shared" si="2747"/>
        <v>12.963989923729562</v>
      </c>
      <c r="BE155" s="19">
        <f t="shared" si="2747"/>
        <v>12.963989923729562</v>
      </c>
      <c r="BF155" s="19">
        <f t="shared" si="2747"/>
        <v>12.963989923729562</v>
      </c>
      <c r="BG155" s="19">
        <f t="shared" si="2747"/>
        <v>0</v>
      </c>
      <c r="BH155" s="19">
        <f t="shared" si="2747"/>
        <v>0</v>
      </c>
      <c r="BI155" s="19">
        <f t="shared" si="2747"/>
        <v>0</v>
      </c>
      <c r="BJ155" s="19">
        <f t="shared" si="2747"/>
        <v>0</v>
      </c>
      <c r="BK155" s="19">
        <f t="shared" si="2747"/>
        <v>0</v>
      </c>
      <c r="BL155" s="19">
        <f t="shared" si="2747"/>
        <v>0</v>
      </c>
      <c r="BM155" s="19">
        <f t="shared" si="2747"/>
        <v>0</v>
      </c>
      <c r="BN155" s="19">
        <f t="shared" si="2747"/>
        <v>0</v>
      </c>
      <c r="BO155" s="19">
        <f t="shared" si="2747"/>
        <v>0</v>
      </c>
      <c r="BP155" s="19">
        <f t="shared" si="2747"/>
        <v>0</v>
      </c>
      <c r="BQ155" s="19">
        <f t="shared" si="2747"/>
        <v>0</v>
      </c>
      <c r="BR155" s="19">
        <f t="shared" si="2747"/>
        <v>0</v>
      </c>
      <c r="BS155" s="19">
        <f t="shared" si="2747"/>
        <v>0</v>
      </c>
      <c r="BT155" s="19">
        <f t="shared" si="2747"/>
        <v>0</v>
      </c>
      <c r="BU155" s="19">
        <f t="shared" si="2747"/>
        <v>0</v>
      </c>
      <c r="BV155" s="19">
        <f t="shared" si="2747"/>
        <v>0</v>
      </c>
      <c r="BW155" s="19">
        <f t="shared" si="2747"/>
        <v>0</v>
      </c>
      <c r="BX155" s="19">
        <f t="shared" ref="BX155:CG155" si="2748">IF(BX153&gt;0.5,IF($B153=BX$10-1,$C153/$D153,BW155),0)</f>
        <v>0</v>
      </c>
      <c r="BY155" s="19">
        <f t="shared" si="2748"/>
        <v>0</v>
      </c>
      <c r="BZ155" s="19">
        <f t="shared" si="2748"/>
        <v>0</v>
      </c>
      <c r="CA155" s="19">
        <f t="shared" si="2748"/>
        <v>0</v>
      </c>
      <c r="CB155" s="19">
        <f t="shared" si="2748"/>
        <v>0</v>
      </c>
      <c r="CC155" s="19">
        <f t="shared" si="2748"/>
        <v>0</v>
      </c>
      <c r="CD155" s="19">
        <f t="shared" si="2748"/>
        <v>0</v>
      </c>
      <c r="CE155" s="19">
        <f t="shared" si="2748"/>
        <v>0</v>
      </c>
      <c r="CF155" s="19">
        <f t="shared" si="2748"/>
        <v>0</v>
      </c>
      <c r="CG155" s="19">
        <f t="shared" si="2748"/>
        <v>0</v>
      </c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</row>
    <row r="156" spans="1:115" ht="15" x14ac:dyDescent="0.2">
      <c r="A156" s="17" t="s">
        <v>157</v>
      </c>
      <c r="B156" s="104">
        <f>B153+1</f>
        <v>2053</v>
      </c>
      <c r="C156" s="82">
        <f>HLOOKUP(B156,$J$10:$CG$23,14)</f>
        <v>198.34904583306226</v>
      </c>
      <c r="D156" s="52">
        <f>$D$52</f>
        <v>15</v>
      </c>
      <c r="E156" s="48"/>
      <c r="F156" s="48"/>
      <c r="G156" s="48"/>
      <c r="H156" s="48"/>
      <c r="I156" s="48"/>
      <c r="J156" s="42">
        <f>IF($B156=J$10,$C156,I157)</f>
        <v>0</v>
      </c>
      <c r="K156" s="19">
        <f>IF($B156=K$10-1,$C156,J157)</f>
        <v>0</v>
      </c>
      <c r="L156" s="19">
        <f t="shared" ref="L156:BW156" si="2749">IF($B156=L$10-1,$C156,K157)</f>
        <v>0</v>
      </c>
      <c r="M156" s="19">
        <f t="shared" si="2749"/>
        <v>0</v>
      </c>
      <c r="N156" s="19">
        <f t="shared" si="2749"/>
        <v>0</v>
      </c>
      <c r="O156" s="19">
        <f t="shared" si="2749"/>
        <v>0</v>
      </c>
      <c r="P156" s="19">
        <f t="shared" si="2749"/>
        <v>0</v>
      </c>
      <c r="Q156" s="19">
        <f t="shared" si="2749"/>
        <v>0</v>
      </c>
      <c r="R156" s="19">
        <f t="shared" si="2749"/>
        <v>0</v>
      </c>
      <c r="S156" s="19">
        <f t="shared" si="2749"/>
        <v>0</v>
      </c>
      <c r="T156" s="19">
        <f t="shared" si="2749"/>
        <v>0</v>
      </c>
      <c r="U156" s="19">
        <f t="shared" si="2749"/>
        <v>0</v>
      </c>
      <c r="V156" s="19">
        <f t="shared" si="2749"/>
        <v>0</v>
      </c>
      <c r="W156" s="19">
        <f t="shared" si="2749"/>
        <v>0</v>
      </c>
      <c r="X156" s="19">
        <f t="shared" si="2749"/>
        <v>0</v>
      </c>
      <c r="Y156" s="19">
        <f t="shared" si="2749"/>
        <v>0</v>
      </c>
      <c r="Z156" s="19">
        <f t="shared" si="2749"/>
        <v>0</v>
      </c>
      <c r="AA156" s="19">
        <f t="shared" si="2749"/>
        <v>0</v>
      </c>
      <c r="AB156" s="19">
        <f t="shared" si="2749"/>
        <v>0</v>
      </c>
      <c r="AC156" s="19">
        <f t="shared" si="2749"/>
        <v>0</v>
      </c>
      <c r="AD156" s="19">
        <f t="shared" si="2749"/>
        <v>0</v>
      </c>
      <c r="AE156" s="19">
        <f t="shared" si="2749"/>
        <v>0</v>
      </c>
      <c r="AF156" s="19">
        <f t="shared" si="2749"/>
        <v>0</v>
      </c>
      <c r="AG156" s="19">
        <f t="shared" si="2749"/>
        <v>0</v>
      </c>
      <c r="AH156" s="19">
        <f t="shared" si="2749"/>
        <v>0</v>
      </c>
      <c r="AI156" s="19">
        <f t="shared" si="2749"/>
        <v>0</v>
      </c>
      <c r="AJ156" s="19">
        <f t="shared" si="2749"/>
        <v>0</v>
      </c>
      <c r="AK156" s="19">
        <f t="shared" si="2749"/>
        <v>0</v>
      </c>
      <c r="AL156" s="19">
        <f t="shared" si="2749"/>
        <v>0</v>
      </c>
      <c r="AM156" s="19">
        <f t="shared" si="2749"/>
        <v>0</v>
      </c>
      <c r="AN156" s="19">
        <f t="shared" si="2749"/>
        <v>0</v>
      </c>
      <c r="AO156" s="19">
        <f t="shared" si="2749"/>
        <v>0</v>
      </c>
      <c r="AP156" s="19">
        <f t="shared" si="2749"/>
        <v>0</v>
      </c>
      <c r="AQ156" s="19">
        <f t="shared" si="2749"/>
        <v>0</v>
      </c>
      <c r="AR156" s="19">
        <f t="shared" si="2749"/>
        <v>0</v>
      </c>
      <c r="AS156" s="19">
        <f t="shared" si="2749"/>
        <v>198.34904583306226</v>
      </c>
      <c r="AT156" s="19">
        <f t="shared" si="2749"/>
        <v>185.12577611085811</v>
      </c>
      <c r="AU156" s="19">
        <f t="shared" si="2749"/>
        <v>171.90250638865396</v>
      </c>
      <c r="AV156" s="19">
        <f t="shared" si="2749"/>
        <v>158.67923666644981</v>
      </c>
      <c r="AW156" s="19">
        <f t="shared" si="2749"/>
        <v>145.45596694424566</v>
      </c>
      <c r="AX156" s="19">
        <f t="shared" si="2749"/>
        <v>132.23269722204151</v>
      </c>
      <c r="AY156" s="19">
        <f t="shared" si="2749"/>
        <v>119.00942749983736</v>
      </c>
      <c r="AZ156" s="19">
        <f t="shared" si="2749"/>
        <v>105.78615777763321</v>
      </c>
      <c r="BA156" s="19">
        <f t="shared" si="2749"/>
        <v>92.562888055429056</v>
      </c>
      <c r="BB156" s="19">
        <f t="shared" si="2749"/>
        <v>79.339618333224905</v>
      </c>
      <c r="BC156" s="19">
        <f t="shared" si="2749"/>
        <v>66.116348611020754</v>
      </c>
      <c r="BD156" s="19">
        <f t="shared" si="2749"/>
        <v>52.893078888816603</v>
      </c>
      <c r="BE156" s="19">
        <f t="shared" si="2749"/>
        <v>39.669809166612453</v>
      </c>
      <c r="BF156" s="19">
        <f t="shared" si="2749"/>
        <v>26.446539444408302</v>
      </c>
      <c r="BG156" s="19">
        <f t="shared" si="2749"/>
        <v>13.223269722204151</v>
      </c>
      <c r="BH156" s="19">
        <f t="shared" si="2749"/>
        <v>0</v>
      </c>
      <c r="BI156" s="19">
        <f t="shared" si="2749"/>
        <v>0</v>
      </c>
      <c r="BJ156" s="19">
        <f t="shared" si="2749"/>
        <v>0</v>
      </c>
      <c r="BK156" s="19">
        <f t="shared" si="2749"/>
        <v>0</v>
      </c>
      <c r="BL156" s="19">
        <f t="shared" si="2749"/>
        <v>0</v>
      </c>
      <c r="BM156" s="19">
        <f t="shared" si="2749"/>
        <v>0</v>
      </c>
      <c r="BN156" s="19">
        <f t="shared" si="2749"/>
        <v>0</v>
      </c>
      <c r="BO156" s="19">
        <f t="shared" si="2749"/>
        <v>0</v>
      </c>
      <c r="BP156" s="19">
        <f t="shared" si="2749"/>
        <v>0</v>
      </c>
      <c r="BQ156" s="19">
        <f t="shared" si="2749"/>
        <v>0</v>
      </c>
      <c r="BR156" s="19">
        <f t="shared" si="2749"/>
        <v>0</v>
      </c>
      <c r="BS156" s="19">
        <f t="shared" si="2749"/>
        <v>0</v>
      </c>
      <c r="BT156" s="19">
        <f t="shared" si="2749"/>
        <v>0</v>
      </c>
      <c r="BU156" s="19">
        <f t="shared" si="2749"/>
        <v>0</v>
      </c>
      <c r="BV156" s="19">
        <f t="shared" si="2749"/>
        <v>0</v>
      </c>
      <c r="BW156" s="19">
        <f t="shared" si="2749"/>
        <v>0</v>
      </c>
      <c r="BX156" s="19">
        <f t="shared" ref="BX156:CG156" si="2750">IF($B156=BX$10-1,$C156,BW157)</f>
        <v>0</v>
      </c>
      <c r="BY156" s="19">
        <f t="shared" si="2750"/>
        <v>0</v>
      </c>
      <c r="BZ156" s="19">
        <f t="shared" si="2750"/>
        <v>0</v>
      </c>
      <c r="CA156" s="19">
        <f t="shared" si="2750"/>
        <v>0</v>
      </c>
      <c r="CB156" s="19">
        <f t="shared" si="2750"/>
        <v>0</v>
      </c>
      <c r="CC156" s="19">
        <f t="shared" si="2750"/>
        <v>0</v>
      </c>
      <c r="CD156" s="19">
        <f t="shared" si="2750"/>
        <v>0</v>
      </c>
      <c r="CE156" s="19">
        <f t="shared" si="2750"/>
        <v>0</v>
      </c>
      <c r="CF156" s="19">
        <f t="shared" si="2750"/>
        <v>0</v>
      </c>
      <c r="CG156" s="19">
        <f t="shared" si="2750"/>
        <v>0</v>
      </c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</row>
    <row r="157" spans="1:115" ht="15" x14ac:dyDescent="0.2">
      <c r="B157" s="48"/>
      <c r="C157" s="48"/>
      <c r="D157" s="48"/>
      <c r="E157" s="48"/>
      <c r="F157" s="48"/>
      <c r="G157" s="48"/>
      <c r="H157" s="48"/>
      <c r="I157" s="48"/>
      <c r="J157" s="42">
        <f t="shared" ref="J157" si="2751">MAX(0,+J156-J158)</f>
        <v>0</v>
      </c>
      <c r="K157" s="19">
        <f t="shared" ref="K157" si="2752">MAX(0,+K156-K158)</f>
        <v>0</v>
      </c>
      <c r="L157" s="19">
        <f t="shared" ref="L157" si="2753">MAX(0,+L156-L158)</f>
        <v>0</v>
      </c>
      <c r="M157" s="19">
        <f t="shared" ref="M157" si="2754">MAX(0,+M156-M158)</f>
        <v>0</v>
      </c>
      <c r="N157" s="19">
        <f t="shared" ref="N157" si="2755">MAX(0,+N156-N158)</f>
        <v>0</v>
      </c>
      <c r="O157" s="19">
        <f t="shared" ref="O157" si="2756">MAX(0,+O156-O158)</f>
        <v>0</v>
      </c>
      <c r="P157" s="19">
        <f t="shared" ref="P157" si="2757">MAX(0,+P156-P158)</f>
        <v>0</v>
      </c>
      <c r="Q157" s="19">
        <f t="shared" ref="Q157" si="2758">MAX(0,+Q156-Q158)</f>
        <v>0</v>
      </c>
      <c r="R157" s="19">
        <f t="shared" ref="R157" si="2759">MAX(0,+R156-R158)</f>
        <v>0</v>
      </c>
      <c r="S157" s="19">
        <f t="shared" ref="S157" si="2760">MAX(0,+S156-S158)</f>
        <v>0</v>
      </c>
      <c r="T157" s="19">
        <f t="shared" ref="T157" si="2761">MAX(0,+T156-T158)</f>
        <v>0</v>
      </c>
      <c r="U157" s="19">
        <f t="shared" ref="U157" si="2762">MAX(0,+U156-U158)</f>
        <v>0</v>
      </c>
      <c r="V157" s="19">
        <f t="shared" ref="V157" si="2763">MAX(0,+V156-V158)</f>
        <v>0</v>
      </c>
      <c r="W157" s="42">
        <f t="shared" ref="W157" si="2764">MAX(0,+W156-W158)</f>
        <v>0</v>
      </c>
      <c r="X157" s="42">
        <f t="shared" ref="X157" si="2765">MAX(0,+X156-X158)</f>
        <v>0</v>
      </c>
      <c r="Y157" s="42">
        <f t="shared" ref="Y157" si="2766">MAX(0,+Y156-Y158)</f>
        <v>0</v>
      </c>
      <c r="Z157" s="42">
        <f t="shared" ref="Z157" si="2767">MAX(0,+Z156-Z158)</f>
        <v>0</v>
      </c>
      <c r="AA157" s="42">
        <f t="shared" ref="AA157" si="2768">MAX(0,+AA156-AA158)</f>
        <v>0</v>
      </c>
      <c r="AB157" s="42">
        <f t="shared" ref="AB157" si="2769">MAX(0,+AB156-AB158)</f>
        <v>0</v>
      </c>
      <c r="AC157" s="42">
        <f t="shared" ref="AC157" si="2770">MAX(0,+AC156-AC158)</f>
        <v>0</v>
      </c>
      <c r="AD157" s="42">
        <f t="shared" ref="AD157" si="2771">MAX(0,+AD156-AD158)</f>
        <v>0</v>
      </c>
      <c r="AE157" s="42">
        <f t="shared" ref="AE157" si="2772">MAX(0,+AE156-AE158)</f>
        <v>0</v>
      </c>
      <c r="AF157" s="42">
        <f t="shared" ref="AF157" si="2773">MAX(0,+AF156-AF158)</f>
        <v>0</v>
      </c>
      <c r="AG157" s="42">
        <f t="shared" ref="AG157" si="2774">MAX(0,+AG156-AG158)</f>
        <v>0</v>
      </c>
      <c r="AH157" s="42">
        <f t="shared" ref="AH157" si="2775">MAX(0,+AH156-AH158)</f>
        <v>0</v>
      </c>
      <c r="AI157" s="42">
        <f t="shared" ref="AI157" si="2776">MAX(0,+AI156-AI158)</f>
        <v>0</v>
      </c>
      <c r="AJ157" s="42">
        <f t="shared" ref="AJ157" si="2777">MAX(0,+AJ156-AJ158)</f>
        <v>0</v>
      </c>
      <c r="AK157" s="42">
        <f t="shared" ref="AK157" si="2778">MAX(0,+AK156-AK158)</f>
        <v>0</v>
      </c>
      <c r="AL157" s="42">
        <f t="shared" ref="AL157" si="2779">MAX(0,+AL156-AL158)</f>
        <v>0</v>
      </c>
      <c r="AM157" s="42">
        <f t="shared" ref="AM157" si="2780">MAX(0,+AM156-AM158)</f>
        <v>0</v>
      </c>
      <c r="AN157" s="42">
        <f t="shared" ref="AN157" si="2781">MAX(0,+AN156-AN158)</f>
        <v>0</v>
      </c>
      <c r="AO157" s="42">
        <f t="shared" ref="AO157" si="2782">MAX(0,+AO156-AO158)</f>
        <v>0</v>
      </c>
      <c r="AP157" s="42">
        <f t="shared" ref="AP157" si="2783">MAX(0,+AP156-AP158)</f>
        <v>0</v>
      </c>
      <c r="AQ157" s="42">
        <f t="shared" ref="AQ157" si="2784">MAX(0,+AQ156-AQ158)</f>
        <v>0</v>
      </c>
      <c r="AR157" s="42">
        <f t="shared" ref="AR157" si="2785">MAX(0,+AR156-AR158)</f>
        <v>0</v>
      </c>
      <c r="AS157" s="42">
        <f t="shared" ref="AS157" si="2786">MAX(0,+AS156-AS158)</f>
        <v>185.12577611085811</v>
      </c>
      <c r="AT157" s="42">
        <f t="shared" ref="AT157" si="2787">MAX(0,+AT156-AT158)</f>
        <v>171.90250638865396</v>
      </c>
      <c r="AU157" s="42">
        <f t="shared" ref="AU157" si="2788">MAX(0,+AU156-AU158)</f>
        <v>158.67923666644981</v>
      </c>
      <c r="AV157" s="42">
        <f t="shared" ref="AV157" si="2789">MAX(0,+AV156-AV158)</f>
        <v>145.45596694424566</v>
      </c>
      <c r="AW157" s="42">
        <f t="shared" ref="AW157" si="2790">MAX(0,+AW156-AW158)</f>
        <v>132.23269722204151</v>
      </c>
      <c r="AX157" s="42">
        <f t="shared" ref="AX157" si="2791">MAX(0,+AX156-AX158)</f>
        <v>119.00942749983736</v>
      </c>
      <c r="AY157" s="42">
        <f t="shared" ref="AY157" si="2792">MAX(0,+AY156-AY158)</f>
        <v>105.78615777763321</v>
      </c>
      <c r="AZ157" s="42">
        <f t="shared" ref="AZ157" si="2793">MAX(0,+AZ156-AZ158)</f>
        <v>92.562888055429056</v>
      </c>
      <c r="BA157" s="42">
        <f t="shared" ref="BA157" si="2794">MAX(0,+BA156-BA158)</f>
        <v>79.339618333224905</v>
      </c>
      <c r="BB157" s="42">
        <f t="shared" ref="BB157" si="2795">MAX(0,+BB156-BB158)</f>
        <v>66.116348611020754</v>
      </c>
      <c r="BC157" s="42">
        <f t="shared" ref="BC157" si="2796">MAX(0,+BC156-BC158)</f>
        <v>52.893078888816603</v>
      </c>
      <c r="BD157" s="42">
        <f t="shared" ref="BD157" si="2797">MAX(0,+BD156-BD158)</f>
        <v>39.669809166612453</v>
      </c>
      <c r="BE157" s="42">
        <f t="shared" ref="BE157" si="2798">MAX(0,+BE156-BE158)</f>
        <v>26.446539444408302</v>
      </c>
      <c r="BF157" s="42">
        <f t="shared" ref="BF157" si="2799">MAX(0,+BF156-BF158)</f>
        <v>13.223269722204151</v>
      </c>
      <c r="BG157" s="42">
        <f t="shared" ref="BG157" si="2800">MAX(0,+BG156-BG158)</f>
        <v>0</v>
      </c>
      <c r="BH157" s="42">
        <f t="shared" ref="BH157" si="2801">MAX(0,+BH156-BH158)</f>
        <v>0</v>
      </c>
      <c r="BI157" s="42">
        <f t="shared" ref="BI157" si="2802">MAX(0,+BI156-BI158)</f>
        <v>0</v>
      </c>
      <c r="BJ157" s="42">
        <f t="shared" ref="BJ157" si="2803">MAX(0,+BJ156-BJ158)</f>
        <v>0</v>
      </c>
      <c r="BK157" s="42">
        <f t="shared" ref="BK157" si="2804">MAX(0,+BK156-BK158)</f>
        <v>0</v>
      </c>
      <c r="BL157" s="42">
        <f t="shared" ref="BL157" si="2805">MAX(0,+BL156-BL158)</f>
        <v>0</v>
      </c>
      <c r="BM157" s="42">
        <f t="shared" ref="BM157" si="2806">MAX(0,+BM156-BM158)</f>
        <v>0</v>
      </c>
      <c r="BN157" s="42">
        <f t="shared" ref="BN157" si="2807">MAX(0,+BN156-BN158)</f>
        <v>0</v>
      </c>
      <c r="BO157" s="42">
        <f t="shared" ref="BO157" si="2808">MAX(0,+BO156-BO158)</f>
        <v>0</v>
      </c>
      <c r="BP157" s="42">
        <f t="shared" ref="BP157" si="2809">MAX(0,+BP156-BP158)</f>
        <v>0</v>
      </c>
      <c r="BQ157" s="42">
        <f t="shared" ref="BQ157" si="2810">MAX(0,+BQ156-BQ158)</f>
        <v>0</v>
      </c>
      <c r="BR157" s="42">
        <f t="shared" ref="BR157" si="2811">MAX(0,+BR156-BR158)</f>
        <v>0</v>
      </c>
      <c r="BS157" s="42">
        <f t="shared" ref="BS157" si="2812">MAX(0,+BS156-BS158)</f>
        <v>0</v>
      </c>
      <c r="BT157" s="42">
        <f t="shared" ref="BT157" si="2813">MAX(0,+BT156-BT158)</f>
        <v>0</v>
      </c>
      <c r="BU157" s="42">
        <f t="shared" ref="BU157" si="2814">MAX(0,+BU156-BU158)</f>
        <v>0</v>
      </c>
      <c r="BV157" s="42">
        <f t="shared" ref="BV157" si="2815">MAX(0,+BV156-BV158)</f>
        <v>0</v>
      </c>
      <c r="BW157" s="42">
        <f t="shared" ref="BW157" si="2816">MAX(0,+BW156-BW158)</f>
        <v>0</v>
      </c>
      <c r="BX157" s="42">
        <f t="shared" ref="BX157" si="2817">MAX(0,+BX156-BX158)</f>
        <v>0</v>
      </c>
      <c r="BY157" s="42">
        <f t="shared" ref="BY157" si="2818">MAX(0,+BY156-BY158)</f>
        <v>0</v>
      </c>
      <c r="BZ157" s="42">
        <f t="shared" ref="BZ157" si="2819">MAX(0,+BZ156-BZ158)</f>
        <v>0</v>
      </c>
      <c r="CA157" s="42">
        <f t="shared" ref="CA157" si="2820">MAX(0,+CA156-CA158)</f>
        <v>0</v>
      </c>
      <c r="CB157" s="42">
        <f t="shared" ref="CB157" si="2821">MAX(0,+CB156-CB158)</f>
        <v>0</v>
      </c>
      <c r="CC157" s="42">
        <f t="shared" ref="CC157" si="2822">MAX(0,+CC156-CC158)</f>
        <v>0</v>
      </c>
      <c r="CD157" s="42">
        <f t="shared" ref="CD157" si="2823">MAX(0,+CD156-CD158)</f>
        <v>0</v>
      </c>
      <c r="CE157" s="42">
        <f t="shared" ref="CE157" si="2824">MAX(0,+CE156-CE158)</f>
        <v>0</v>
      </c>
      <c r="CF157" s="42">
        <f t="shared" ref="CF157" si="2825">MAX(0,+CF156-CF158)</f>
        <v>0</v>
      </c>
      <c r="CG157" s="42">
        <f t="shared" ref="CG157" si="2826">MAX(0,+CG156-CG158)</f>
        <v>0</v>
      </c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</row>
    <row r="158" spans="1:115" ht="15" x14ac:dyDescent="0.2">
      <c r="A158" s="17"/>
      <c r="B158" s="48"/>
      <c r="C158" s="48"/>
      <c r="D158" s="48"/>
      <c r="E158" s="48"/>
      <c r="F158" s="48"/>
      <c r="G158" s="48"/>
      <c r="H158" s="48"/>
      <c r="I158" s="48"/>
      <c r="J158" s="42">
        <f>IF(J156&gt;0.5,IF($B156=J$10,$C156/$D156,I158),0)</f>
        <v>0</v>
      </c>
      <c r="K158" s="19">
        <f>IF(K156&gt;0.5,IF($B156=K$10-1,$C156/$D156,J158),0)</f>
        <v>0</v>
      </c>
      <c r="L158" s="19">
        <f t="shared" ref="L158:BW158" si="2827">IF(L156&gt;0.5,IF($B156=L$10-1,$C156/$D156,K158),0)</f>
        <v>0</v>
      </c>
      <c r="M158" s="19">
        <f t="shared" si="2827"/>
        <v>0</v>
      </c>
      <c r="N158" s="19">
        <f t="shared" si="2827"/>
        <v>0</v>
      </c>
      <c r="O158" s="19">
        <f t="shared" si="2827"/>
        <v>0</v>
      </c>
      <c r="P158" s="19">
        <f t="shared" si="2827"/>
        <v>0</v>
      </c>
      <c r="Q158" s="19">
        <f t="shared" si="2827"/>
        <v>0</v>
      </c>
      <c r="R158" s="19">
        <f t="shared" si="2827"/>
        <v>0</v>
      </c>
      <c r="S158" s="19">
        <f t="shared" si="2827"/>
        <v>0</v>
      </c>
      <c r="T158" s="19">
        <f t="shared" si="2827"/>
        <v>0</v>
      </c>
      <c r="U158" s="19">
        <f t="shared" si="2827"/>
        <v>0</v>
      </c>
      <c r="V158" s="19">
        <f t="shared" si="2827"/>
        <v>0</v>
      </c>
      <c r="W158" s="19">
        <f t="shared" si="2827"/>
        <v>0</v>
      </c>
      <c r="X158" s="19">
        <f t="shared" si="2827"/>
        <v>0</v>
      </c>
      <c r="Y158" s="19">
        <f t="shared" si="2827"/>
        <v>0</v>
      </c>
      <c r="Z158" s="19">
        <f t="shared" si="2827"/>
        <v>0</v>
      </c>
      <c r="AA158" s="19">
        <f t="shared" si="2827"/>
        <v>0</v>
      </c>
      <c r="AB158" s="19">
        <f t="shared" si="2827"/>
        <v>0</v>
      </c>
      <c r="AC158" s="19">
        <f t="shared" si="2827"/>
        <v>0</v>
      </c>
      <c r="AD158" s="19">
        <f t="shared" si="2827"/>
        <v>0</v>
      </c>
      <c r="AE158" s="19">
        <f t="shared" si="2827"/>
        <v>0</v>
      </c>
      <c r="AF158" s="19">
        <f t="shared" si="2827"/>
        <v>0</v>
      </c>
      <c r="AG158" s="19">
        <f t="shared" si="2827"/>
        <v>0</v>
      </c>
      <c r="AH158" s="19">
        <f t="shared" si="2827"/>
        <v>0</v>
      </c>
      <c r="AI158" s="19">
        <f t="shared" si="2827"/>
        <v>0</v>
      </c>
      <c r="AJ158" s="19">
        <f t="shared" si="2827"/>
        <v>0</v>
      </c>
      <c r="AK158" s="19">
        <f t="shared" si="2827"/>
        <v>0</v>
      </c>
      <c r="AL158" s="19">
        <f t="shared" si="2827"/>
        <v>0</v>
      </c>
      <c r="AM158" s="19">
        <f t="shared" si="2827"/>
        <v>0</v>
      </c>
      <c r="AN158" s="19">
        <f t="shared" si="2827"/>
        <v>0</v>
      </c>
      <c r="AO158" s="19">
        <f t="shared" si="2827"/>
        <v>0</v>
      </c>
      <c r="AP158" s="19">
        <f t="shared" si="2827"/>
        <v>0</v>
      </c>
      <c r="AQ158" s="19">
        <f t="shared" si="2827"/>
        <v>0</v>
      </c>
      <c r="AR158" s="19">
        <f t="shared" si="2827"/>
        <v>0</v>
      </c>
      <c r="AS158" s="19">
        <f t="shared" si="2827"/>
        <v>13.223269722204151</v>
      </c>
      <c r="AT158" s="19">
        <f t="shared" si="2827"/>
        <v>13.223269722204151</v>
      </c>
      <c r="AU158" s="19">
        <f t="shared" si="2827"/>
        <v>13.223269722204151</v>
      </c>
      <c r="AV158" s="19">
        <f t="shared" si="2827"/>
        <v>13.223269722204151</v>
      </c>
      <c r="AW158" s="19">
        <f t="shared" si="2827"/>
        <v>13.223269722204151</v>
      </c>
      <c r="AX158" s="19">
        <f t="shared" si="2827"/>
        <v>13.223269722204151</v>
      </c>
      <c r="AY158" s="19">
        <f t="shared" si="2827"/>
        <v>13.223269722204151</v>
      </c>
      <c r="AZ158" s="19">
        <f t="shared" si="2827"/>
        <v>13.223269722204151</v>
      </c>
      <c r="BA158" s="19">
        <f t="shared" si="2827"/>
        <v>13.223269722204151</v>
      </c>
      <c r="BB158" s="19">
        <f t="shared" si="2827"/>
        <v>13.223269722204151</v>
      </c>
      <c r="BC158" s="19">
        <f t="shared" si="2827"/>
        <v>13.223269722204151</v>
      </c>
      <c r="BD158" s="19">
        <f t="shared" si="2827"/>
        <v>13.223269722204151</v>
      </c>
      <c r="BE158" s="19">
        <f t="shared" si="2827"/>
        <v>13.223269722204151</v>
      </c>
      <c r="BF158" s="19">
        <f t="shared" si="2827"/>
        <v>13.223269722204151</v>
      </c>
      <c r="BG158" s="19">
        <f t="shared" si="2827"/>
        <v>13.223269722204151</v>
      </c>
      <c r="BH158" s="19">
        <f t="shared" si="2827"/>
        <v>0</v>
      </c>
      <c r="BI158" s="19">
        <f t="shared" si="2827"/>
        <v>0</v>
      </c>
      <c r="BJ158" s="19">
        <f t="shared" si="2827"/>
        <v>0</v>
      </c>
      <c r="BK158" s="19">
        <f t="shared" si="2827"/>
        <v>0</v>
      </c>
      <c r="BL158" s="19">
        <f t="shared" si="2827"/>
        <v>0</v>
      </c>
      <c r="BM158" s="19">
        <f t="shared" si="2827"/>
        <v>0</v>
      </c>
      <c r="BN158" s="19">
        <f t="shared" si="2827"/>
        <v>0</v>
      </c>
      <c r="BO158" s="19">
        <f t="shared" si="2827"/>
        <v>0</v>
      </c>
      <c r="BP158" s="19">
        <f t="shared" si="2827"/>
        <v>0</v>
      </c>
      <c r="BQ158" s="19">
        <f t="shared" si="2827"/>
        <v>0</v>
      </c>
      <c r="BR158" s="19">
        <f t="shared" si="2827"/>
        <v>0</v>
      </c>
      <c r="BS158" s="19">
        <f t="shared" si="2827"/>
        <v>0</v>
      </c>
      <c r="BT158" s="19">
        <f t="shared" si="2827"/>
        <v>0</v>
      </c>
      <c r="BU158" s="19">
        <f t="shared" si="2827"/>
        <v>0</v>
      </c>
      <c r="BV158" s="19">
        <f t="shared" si="2827"/>
        <v>0</v>
      </c>
      <c r="BW158" s="19">
        <f t="shared" si="2827"/>
        <v>0</v>
      </c>
      <c r="BX158" s="19">
        <f t="shared" ref="BX158:CG158" si="2828">IF(BX156&gt;0.5,IF($B156=BX$10-1,$C156/$D156,BW158),0)</f>
        <v>0</v>
      </c>
      <c r="BY158" s="19">
        <f t="shared" si="2828"/>
        <v>0</v>
      </c>
      <c r="BZ158" s="19">
        <f t="shared" si="2828"/>
        <v>0</v>
      </c>
      <c r="CA158" s="19">
        <f t="shared" si="2828"/>
        <v>0</v>
      </c>
      <c r="CB158" s="19">
        <f t="shared" si="2828"/>
        <v>0</v>
      </c>
      <c r="CC158" s="19">
        <f t="shared" si="2828"/>
        <v>0</v>
      </c>
      <c r="CD158" s="19">
        <f t="shared" si="2828"/>
        <v>0</v>
      </c>
      <c r="CE158" s="19">
        <f t="shared" si="2828"/>
        <v>0</v>
      </c>
      <c r="CF158" s="19">
        <f t="shared" si="2828"/>
        <v>0</v>
      </c>
      <c r="CG158" s="19">
        <f t="shared" si="2828"/>
        <v>0</v>
      </c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</row>
    <row r="159" spans="1:115" ht="15" x14ac:dyDescent="0.2">
      <c r="A159" s="17" t="s">
        <v>158</v>
      </c>
      <c r="B159" s="104">
        <f>B156+1</f>
        <v>2054</v>
      </c>
      <c r="C159" s="82">
        <f>HLOOKUP(B159,$J$10:$CG$23,14)</f>
        <v>202.31602674972351</v>
      </c>
      <c r="D159" s="52">
        <f>$D$52</f>
        <v>15</v>
      </c>
      <c r="E159" s="48"/>
      <c r="F159" s="48"/>
      <c r="G159" s="48"/>
      <c r="H159" s="48"/>
      <c r="I159" s="48"/>
      <c r="J159" s="42">
        <f>IF($B159=J$10,$C159,I160)</f>
        <v>0</v>
      </c>
      <c r="K159" s="19">
        <f>IF($B159=K$10-1,$C159,J160)</f>
        <v>0</v>
      </c>
      <c r="L159" s="19">
        <f t="shared" ref="L159:BW159" si="2829">IF($B159=L$10-1,$C159,K160)</f>
        <v>0</v>
      </c>
      <c r="M159" s="19">
        <f t="shared" si="2829"/>
        <v>0</v>
      </c>
      <c r="N159" s="19">
        <f t="shared" si="2829"/>
        <v>0</v>
      </c>
      <c r="O159" s="19">
        <f t="shared" si="2829"/>
        <v>0</v>
      </c>
      <c r="P159" s="19">
        <f t="shared" si="2829"/>
        <v>0</v>
      </c>
      <c r="Q159" s="19">
        <f t="shared" si="2829"/>
        <v>0</v>
      </c>
      <c r="R159" s="19">
        <f t="shared" si="2829"/>
        <v>0</v>
      </c>
      <c r="S159" s="19">
        <f t="shared" si="2829"/>
        <v>0</v>
      </c>
      <c r="T159" s="19">
        <f t="shared" si="2829"/>
        <v>0</v>
      </c>
      <c r="U159" s="19">
        <f t="shared" si="2829"/>
        <v>0</v>
      </c>
      <c r="V159" s="19">
        <f t="shared" si="2829"/>
        <v>0</v>
      </c>
      <c r="W159" s="19">
        <f t="shared" si="2829"/>
        <v>0</v>
      </c>
      <c r="X159" s="19">
        <f t="shared" si="2829"/>
        <v>0</v>
      </c>
      <c r="Y159" s="19">
        <f t="shared" si="2829"/>
        <v>0</v>
      </c>
      <c r="Z159" s="19">
        <f t="shared" si="2829"/>
        <v>0</v>
      </c>
      <c r="AA159" s="19">
        <f t="shared" si="2829"/>
        <v>0</v>
      </c>
      <c r="AB159" s="19">
        <f t="shared" si="2829"/>
        <v>0</v>
      </c>
      <c r="AC159" s="19">
        <f t="shared" si="2829"/>
        <v>0</v>
      </c>
      <c r="AD159" s="19">
        <f t="shared" si="2829"/>
        <v>0</v>
      </c>
      <c r="AE159" s="19">
        <f t="shared" si="2829"/>
        <v>0</v>
      </c>
      <c r="AF159" s="19">
        <f t="shared" si="2829"/>
        <v>0</v>
      </c>
      <c r="AG159" s="19">
        <f t="shared" si="2829"/>
        <v>0</v>
      </c>
      <c r="AH159" s="19">
        <f t="shared" si="2829"/>
        <v>0</v>
      </c>
      <c r="AI159" s="19">
        <f t="shared" si="2829"/>
        <v>0</v>
      </c>
      <c r="AJ159" s="19">
        <f t="shared" si="2829"/>
        <v>0</v>
      </c>
      <c r="AK159" s="19">
        <f t="shared" si="2829"/>
        <v>0</v>
      </c>
      <c r="AL159" s="19">
        <f t="shared" si="2829"/>
        <v>0</v>
      </c>
      <c r="AM159" s="19">
        <f t="shared" si="2829"/>
        <v>0</v>
      </c>
      <c r="AN159" s="19">
        <f t="shared" si="2829"/>
        <v>0</v>
      </c>
      <c r="AO159" s="19">
        <f t="shared" si="2829"/>
        <v>0</v>
      </c>
      <c r="AP159" s="19">
        <f t="shared" si="2829"/>
        <v>0</v>
      </c>
      <c r="AQ159" s="19">
        <f t="shared" si="2829"/>
        <v>0</v>
      </c>
      <c r="AR159" s="19">
        <f t="shared" si="2829"/>
        <v>0</v>
      </c>
      <c r="AS159" s="19">
        <f t="shared" si="2829"/>
        <v>0</v>
      </c>
      <c r="AT159" s="19">
        <f t="shared" si="2829"/>
        <v>202.31602674972351</v>
      </c>
      <c r="AU159" s="19">
        <f t="shared" si="2829"/>
        <v>188.82829163307528</v>
      </c>
      <c r="AV159" s="19">
        <f t="shared" si="2829"/>
        <v>175.34055651642706</v>
      </c>
      <c r="AW159" s="19">
        <f t="shared" si="2829"/>
        <v>161.85282139977883</v>
      </c>
      <c r="AX159" s="19">
        <f t="shared" si="2829"/>
        <v>148.36508628313061</v>
      </c>
      <c r="AY159" s="19">
        <f t="shared" si="2829"/>
        <v>134.87735116648238</v>
      </c>
      <c r="AZ159" s="19">
        <f t="shared" si="2829"/>
        <v>121.38961604983415</v>
      </c>
      <c r="BA159" s="19">
        <f t="shared" si="2829"/>
        <v>107.90188093318591</v>
      </c>
      <c r="BB159" s="19">
        <f t="shared" si="2829"/>
        <v>94.414145816537669</v>
      </c>
      <c r="BC159" s="19">
        <f t="shared" si="2829"/>
        <v>80.926410699889431</v>
      </c>
      <c r="BD159" s="19">
        <f t="shared" si="2829"/>
        <v>67.438675583241192</v>
      </c>
      <c r="BE159" s="19">
        <f t="shared" si="2829"/>
        <v>53.950940466592961</v>
      </c>
      <c r="BF159" s="19">
        <f t="shared" si="2829"/>
        <v>40.46320534994473</v>
      </c>
      <c r="BG159" s="19">
        <f t="shared" si="2829"/>
        <v>26.975470233296498</v>
      </c>
      <c r="BH159" s="19">
        <f t="shared" si="2829"/>
        <v>13.487735116648265</v>
      </c>
      <c r="BI159" s="19">
        <f t="shared" si="2829"/>
        <v>3.1974423109204508E-14</v>
      </c>
      <c r="BJ159" s="19">
        <f t="shared" si="2829"/>
        <v>3.1974423109204508E-14</v>
      </c>
      <c r="BK159" s="19">
        <f t="shared" si="2829"/>
        <v>3.1974423109204508E-14</v>
      </c>
      <c r="BL159" s="19">
        <f t="shared" si="2829"/>
        <v>3.1974423109204508E-14</v>
      </c>
      <c r="BM159" s="19">
        <f t="shared" si="2829"/>
        <v>3.1974423109204508E-14</v>
      </c>
      <c r="BN159" s="19">
        <f t="shared" si="2829"/>
        <v>3.1974423109204508E-14</v>
      </c>
      <c r="BO159" s="19">
        <f t="shared" si="2829"/>
        <v>3.1974423109204508E-14</v>
      </c>
      <c r="BP159" s="19">
        <f t="shared" si="2829"/>
        <v>3.1974423109204508E-14</v>
      </c>
      <c r="BQ159" s="19">
        <f t="shared" si="2829"/>
        <v>3.1974423109204508E-14</v>
      </c>
      <c r="BR159" s="19">
        <f t="shared" si="2829"/>
        <v>3.1974423109204508E-14</v>
      </c>
      <c r="BS159" s="19">
        <f t="shared" si="2829"/>
        <v>3.1974423109204508E-14</v>
      </c>
      <c r="BT159" s="19">
        <f t="shared" si="2829"/>
        <v>3.1974423109204508E-14</v>
      </c>
      <c r="BU159" s="19">
        <f t="shared" si="2829"/>
        <v>3.1974423109204508E-14</v>
      </c>
      <c r="BV159" s="19">
        <f t="shared" si="2829"/>
        <v>3.1974423109204508E-14</v>
      </c>
      <c r="BW159" s="19">
        <f t="shared" si="2829"/>
        <v>3.1974423109204508E-14</v>
      </c>
      <c r="BX159" s="19">
        <f t="shared" ref="BX159:CG159" si="2830">IF($B159=BX$10-1,$C159,BW160)</f>
        <v>3.1974423109204508E-14</v>
      </c>
      <c r="BY159" s="19">
        <f t="shared" si="2830"/>
        <v>3.1974423109204508E-14</v>
      </c>
      <c r="BZ159" s="19">
        <f t="shared" si="2830"/>
        <v>3.1974423109204508E-14</v>
      </c>
      <c r="CA159" s="19">
        <f t="shared" si="2830"/>
        <v>3.1974423109204508E-14</v>
      </c>
      <c r="CB159" s="19">
        <f t="shared" si="2830"/>
        <v>3.1974423109204508E-14</v>
      </c>
      <c r="CC159" s="19">
        <f t="shared" si="2830"/>
        <v>3.1974423109204508E-14</v>
      </c>
      <c r="CD159" s="19">
        <f t="shared" si="2830"/>
        <v>3.1974423109204508E-14</v>
      </c>
      <c r="CE159" s="19">
        <f t="shared" si="2830"/>
        <v>3.1974423109204508E-14</v>
      </c>
      <c r="CF159" s="19">
        <f t="shared" si="2830"/>
        <v>3.1974423109204508E-14</v>
      </c>
      <c r="CG159" s="19">
        <f t="shared" si="2830"/>
        <v>3.1974423109204508E-14</v>
      </c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</row>
    <row r="160" spans="1:115" ht="15" x14ac:dyDescent="0.2">
      <c r="A160" s="17"/>
      <c r="B160" s="48"/>
      <c r="C160" s="48"/>
      <c r="D160" s="48"/>
      <c r="E160" s="48"/>
      <c r="F160" s="48"/>
      <c r="G160" s="48"/>
      <c r="H160" s="48"/>
      <c r="I160" s="48"/>
      <c r="J160" s="42">
        <f t="shared" ref="J160" si="2831">MAX(0,+J159-J161)</f>
        <v>0</v>
      </c>
      <c r="K160" s="19">
        <f t="shared" ref="K160" si="2832">MAX(0,+K159-K161)</f>
        <v>0</v>
      </c>
      <c r="L160" s="19">
        <f t="shared" ref="L160" si="2833">MAX(0,+L159-L161)</f>
        <v>0</v>
      </c>
      <c r="M160" s="19">
        <f t="shared" ref="M160" si="2834">MAX(0,+M159-M161)</f>
        <v>0</v>
      </c>
      <c r="N160" s="19">
        <f t="shared" ref="N160" si="2835">MAX(0,+N159-N161)</f>
        <v>0</v>
      </c>
      <c r="O160" s="19">
        <f t="shared" ref="O160" si="2836">MAX(0,+O159-O161)</f>
        <v>0</v>
      </c>
      <c r="P160" s="19">
        <f t="shared" ref="P160" si="2837">MAX(0,+P159-P161)</f>
        <v>0</v>
      </c>
      <c r="Q160" s="19">
        <f t="shared" ref="Q160" si="2838">MAX(0,+Q159-Q161)</f>
        <v>0</v>
      </c>
      <c r="R160" s="19">
        <f t="shared" ref="R160" si="2839">MAX(0,+R159-R161)</f>
        <v>0</v>
      </c>
      <c r="S160" s="19">
        <f t="shared" ref="S160" si="2840">MAX(0,+S159-S161)</f>
        <v>0</v>
      </c>
      <c r="T160" s="19">
        <f t="shared" ref="T160" si="2841">MAX(0,+T159-T161)</f>
        <v>0</v>
      </c>
      <c r="U160" s="19">
        <f t="shared" ref="U160" si="2842">MAX(0,+U159-U161)</f>
        <v>0</v>
      </c>
      <c r="V160" s="19">
        <f t="shared" ref="V160" si="2843">MAX(0,+V159-V161)</f>
        <v>0</v>
      </c>
      <c r="W160" s="42">
        <f t="shared" ref="W160" si="2844">MAX(0,+W159-W161)</f>
        <v>0</v>
      </c>
      <c r="X160" s="42">
        <f t="shared" ref="X160" si="2845">MAX(0,+X159-X161)</f>
        <v>0</v>
      </c>
      <c r="Y160" s="42">
        <f t="shared" ref="Y160" si="2846">MAX(0,+Y159-Y161)</f>
        <v>0</v>
      </c>
      <c r="Z160" s="42">
        <f t="shared" ref="Z160" si="2847">MAX(0,+Z159-Z161)</f>
        <v>0</v>
      </c>
      <c r="AA160" s="42">
        <f t="shared" ref="AA160" si="2848">MAX(0,+AA159-AA161)</f>
        <v>0</v>
      </c>
      <c r="AB160" s="42">
        <f t="shared" ref="AB160" si="2849">MAX(0,+AB159-AB161)</f>
        <v>0</v>
      </c>
      <c r="AC160" s="42">
        <f t="shared" ref="AC160" si="2850">MAX(0,+AC159-AC161)</f>
        <v>0</v>
      </c>
      <c r="AD160" s="42">
        <f t="shared" ref="AD160" si="2851">MAX(0,+AD159-AD161)</f>
        <v>0</v>
      </c>
      <c r="AE160" s="42">
        <f t="shared" ref="AE160" si="2852">MAX(0,+AE159-AE161)</f>
        <v>0</v>
      </c>
      <c r="AF160" s="42">
        <f t="shared" ref="AF160" si="2853">MAX(0,+AF159-AF161)</f>
        <v>0</v>
      </c>
      <c r="AG160" s="42">
        <f t="shared" ref="AG160" si="2854">MAX(0,+AG159-AG161)</f>
        <v>0</v>
      </c>
      <c r="AH160" s="42">
        <f t="shared" ref="AH160" si="2855">MAX(0,+AH159-AH161)</f>
        <v>0</v>
      </c>
      <c r="AI160" s="42">
        <f t="shared" ref="AI160" si="2856">MAX(0,+AI159-AI161)</f>
        <v>0</v>
      </c>
      <c r="AJ160" s="42">
        <f t="shared" ref="AJ160" si="2857">MAX(0,+AJ159-AJ161)</f>
        <v>0</v>
      </c>
      <c r="AK160" s="42">
        <f t="shared" ref="AK160" si="2858">MAX(0,+AK159-AK161)</f>
        <v>0</v>
      </c>
      <c r="AL160" s="42">
        <f t="shared" ref="AL160" si="2859">MAX(0,+AL159-AL161)</f>
        <v>0</v>
      </c>
      <c r="AM160" s="42">
        <f t="shared" ref="AM160" si="2860">MAX(0,+AM159-AM161)</f>
        <v>0</v>
      </c>
      <c r="AN160" s="42">
        <f t="shared" ref="AN160" si="2861">MAX(0,+AN159-AN161)</f>
        <v>0</v>
      </c>
      <c r="AO160" s="42">
        <f t="shared" ref="AO160" si="2862">MAX(0,+AO159-AO161)</f>
        <v>0</v>
      </c>
      <c r="AP160" s="42">
        <f t="shared" ref="AP160" si="2863">MAX(0,+AP159-AP161)</f>
        <v>0</v>
      </c>
      <c r="AQ160" s="42">
        <f t="shared" ref="AQ160" si="2864">MAX(0,+AQ159-AQ161)</f>
        <v>0</v>
      </c>
      <c r="AR160" s="42">
        <f t="shared" ref="AR160" si="2865">MAX(0,+AR159-AR161)</f>
        <v>0</v>
      </c>
      <c r="AS160" s="42">
        <f t="shared" ref="AS160" si="2866">MAX(0,+AS159-AS161)</f>
        <v>0</v>
      </c>
      <c r="AT160" s="42">
        <f t="shared" ref="AT160" si="2867">MAX(0,+AT159-AT161)</f>
        <v>188.82829163307528</v>
      </c>
      <c r="AU160" s="42">
        <f t="shared" ref="AU160" si="2868">MAX(0,+AU159-AU161)</f>
        <v>175.34055651642706</v>
      </c>
      <c r="AV160" s="42">
        <f t="shared" ref="AV160" si="2869">MAX(0,+AV159-AV161)</f>
        <v>161.85282139977883</v>
      </c>
      <c r="AW160" s="42">
        <f t="shared" ref="AW160" si="2870">MAX(0,+AW159-AW161)</f>
        <v>148.36508628313061</v>
      </c>
      <c r="AX160" s="42">
        <f t="shared" ref="AX160" si="2871">MAX(0,+AX159-AX161)</f>
        <v>134.87735116648238</v>
      </c>
      <c r="AY160" s="42">
        <f t="shared" ref="AY160" si="2872">MAX(0,+AY159-AY161)</f>
        <v>121.38961604983415</v>
      </c>
      <c r="AZ160" s="42">
        <f t="shared" ref="AZ160" si="2873">MAX(0,+AZ159-AZ161)</f>
        <v>107.90188093318591</v>
      </c>
      <c r="BA160" s="42">
        <f t="shared" ref="BA160" si="2874">MAX(0,+BA159-BA161)</f>
        <v>94.414145816537669</v>
      </c>
      <c r="BB160" s="42">
        <f t="shared" ref="BB160" si="2875">MAX(0,+BB159-BB161)</f>
        <v>80.926410699889431</v>
      </c>
      <c r="BC160" s="42">
        <f t="shared" ref="BC160" si="2876">MAX(0,+BC159-BC161)</f>
        <v>67.438675583241192</v>
      </c>
      <c r="BD160" s="42">
        <f t="shared" ref="BD160" si="2877">MAX(0,+BD159-BD161)</f>
        <v>53.950940466592961</v>
      </c>
      <c r="BE160" s="42">
        <f t="shared" ref="BE160" si="2878">MAX(0,+BE159-BE161)</f>
        <v>40.46320534994473</v>
      </c>
      <c r="BF160" s="42">
        <f t="shared" ref="BF160" si="2879">MAX(0,+BF159-BF161)</f>
        <v>26.975470233296498</v>
      </c>
      <c r="BG160" s="42">
        <f t="shared" ref="BG160" si="2880">MAX(0,+BG159-BG161)</f>
        <v>13.487735116648265</v>
      </c>
      <c r="BH160" s="42">
        <f t="shared" ref="BH160" si="2881">MAX(0,+BH159-BH161)</f>
        <v>3.1974423109204508E-14</v>
      </c>
      <c r="BI160" s="42">
        <f t="shared" ref="BI160" si="2882">MAX(0,+BI159-BI161)</f>
        <v>3.1974423109204508E-14</v>
      </c>
      <c r="BJ160" s="42">
        <f t="shared" ref="BJ160" si="2883">MAX(0,+BJ159-BJ161)</f>
        <v>3.1974423109204508E-14</v>
      </c>
      <c r="BK160" s="42">
        <f t="shared" ref="BK160" si="2884">MAX(0,+BK159-BK161)</f>
        <v>3.1974423109204508E-14</v>
      </c>
      <c r="BL160" s="42">
        <f t="shared" ref="BL160" si="2885">MAX(0,+BL159-BL161)</f>
        <v>3.1974423109204508E-14</v>
      </c>
      <c r="BM160" s="42">
        <f t="shared" ref="BM160" si="2886">MAX(0,+BM159-BM161)</f>
        <v>3.1974423109204508E-14</v>
      </c>
      <c r="BN160" s="42">
        <f t="shared" ref="BN160" si="2887">MAX(0,+BN159-BN161)</f>
        <v>3.1974423109204508E-14</v>
      </c>
      <c r="BO160" s="42">
        <f t="shared" ref="BO160" si="2888">MAX(0,+BO159-BO161)</f>
        <v>3.1974423109204508E-14</v>
      </c>
      <c r="BP160" s="42">
        <f t="shared" ref="BP160" si="2889">MAX(0,+BP159-BP161)</f>
        <v>3.1974423109204508E-14</v>
      </c>
      <c r="BQ160" s="42">
        <f t="shared" ref="BQ160" si="2890">MAX(0,+BQ159-BQ161)</f>
        <v>3.1974423109204508E-14</v>
      </c>
      <c r="BR160" s="42">
        <f t="shared" ref="BR160" si="2891">MAX(0,+BR159-BR161)</f>
        <v>3.1974423109204508E-14</v>
      </c>
      <c r="BS160" s="42">
        <f t="shared" ref="BS160" si="2892">MAX(0,+BS159-BS161)</f>
        <v>3.1974423109204508E-14</v>
      </c>
      <c r="BT160" s="42">
        <f t="shared" ref="BT160" si="2893">MAX(0,+BT159-BT161)</f>
        <v>3.1974423109204508E-14</v>
      </c>
      <c r="BU160" s="42">
        <f t="shared" ref="BU160" si="2894">MAX(0,+BU159-BU161)</f>
        <v>3.1974423109204508E-14</v>
      </c>
      <c r="BV160" s="42">
        <f t="shared" ref="BV160" si="2895">MAX(0,+BV159-BV161)</f>
        <v>3.1974423109204508E-14</v>
      </c>
      <c r="BW160" s="42">
        <f t="shared" ref="BW160" si="2896">MAX(0,+BW159-BW161)</f>
        <v>3.1974423109204508E-14</v>
      </c>
      <c r="BX160" s="42">
        <f t="shared" ref="BX160" si="2897">MAX(0,+BX159-BX161)</f>
        <v>3.1974423109204508E-14</v>
      </c>
      <c r="BY160" s="42">
        <f t="shared" ref="BY160" si="2898">MAX(0,+BY159-BY161)</f>
        <v>3.1974423109204508E-14</v>
      </c>
      <c r="BZ160" s="42">
        <f t="shared" ref="BZ160" si="2899">MAX(0,+BZ159-BZ161)</f>
        <v>3.1974423109204508E-14</v>
      </c>
      <c r="CA160" s="42">
        <f t="shared" ref="CA160" si="2900">MAX(0,+CA159-CA161)</f>
        <v>3.1974423109204508E-14</v>
      </c>
      <c r="CB160" s="42">
        <f t="shared" ref="CB160" si="2901">MAX(0,+CB159-CB161)</f>
        <v>3.1974423109204508E-14</v>
      </c>
      <c r="CC160" s="42">
        <f t="shared" ref="CC160" si="2902">MAX(0,+CC159-CC161)</f>
        <v>3.1974423109204508E-14</v>
      </c>
      <c r="CD160" s="42">
        <f t="shared" ref="CD160" si="2903">MAX(0,+CD159-CD161)</f>
        <v>3.1974423109204508E-14</v>
      </c>
      <c r="CE160" s="42">
        <f t="shared" ref="CE160" si="2904">MAX(0,+CE159-CE161)</f>
        <v>3.1974423109204508E-14</v>
      </c>
      <c r="CF160" s="42">
        <f t="shared" ref="CF160" si="2905">MAX(0,+CF159-CF161)</f>
        <v>3.1974423109204508E-14</v>
      </c>
      <c r="CG160" s="42">
        <f t="shared" ref="CG160" si="2906">MAX(0,+CG159-CG161)</f>
        <v>3.1974423109204508E-14</v>
      </c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</row>
    <row r="161" spans="1:115" ht="15" x14ac:dyDescent="0.2">
      <c r="A161" s="17"/>
      <c r="B161" s="48"/>
      <c r="C161" s="48"/>
      <c r="D161" s="48"/>
      <c r="E161" s="48"/>
      <c r="F161" s="48"/>
      <c r="G161" s="48"/>
      <c r="H161" s="48"/>
      <c r="I161" s="48"/>
      <c r="J161" s="42">
        <f>IF(J159&gt;0.5,IF($B159=J$10,$C159/$D159,I161),0)</f>
        <v>0</v>
      </c>
      <c r="K161" s="19">
        <f>IF(K159&gt;0.5,IF($B159=K$10-1,$C159/$D159,J161),0)</f>
        <v>0</v>
      </c>
      <c r="L161" s="19">
        <f t="shared" ref="L161:BW161" si="2907">IF(L159&gt;0.5,IF($B159=L$10-1,$C159/$D159,K161),0)</f>
        <v>0</v>
      </c>
      <c r="M161" s="19">
        <f t="shared" si="2907"/>
        <v>0</v>
      </c>
      <c r="N161" s="19">
        <f t="shared" si="2907"/>
        <v>0</v>
      </c>
      <c r="O161" s="19">
        <f t="shared" si="2907"/>
        <v>0</v>
      </c>
      <c r="P161" s="19">
        <f t="shared" si="2907"/>
        <v>0</v>
      </c>
      <c r="Q161" s="19">
        <f t="shared" si="2907"/>
        <v>0</v>
      </c>
      <c r="R161" s="19">
        <f t="shared" si="2907"/>
        <v>0</v>
      </c>
      <c r="S161" s="19">
        <f t="shared" si="2907"/>
        <v>0</v>
      </c>
      <c r="T161" s="19">
        <f t="shared" si="2907"/>
        <v>0</v>
      </c>
      <c r="U161" s="19">
        <f t="shared" si="2907"/>
        <v>0</v>
      </c>
      <c r="V161" s="19">
        <f t="shared" si="2907"/>
        <v>0</v>
      </c>
      <c r="W161" s="19">
        <f t="shared" si="2907"/>
        <v>0</v>
      </c>
      <c r="X161" s="19">
        <f t="shared" si="2907"/>
        <v>0</v>
      </c>
      <c r="Y161" s="19">
        <f t="shared" si="2907"/>
        <v>0</v>
      </c>
      <c r="Z161" s="19">
        <f t="shared" si="2907"/>
        <v>0</v>
      </c>
      <c r="AA161" s="19">
        <f t="shared" si="2907"/>
        <v>0</v>
      </c>
      <c r="AB161" s="19">
        <f t="shared" si="2907"/>
        <v>0</v>
      </c>
      <c r="AC161" s="19">
        <f t="shared" si="2907"/>
        <v>0</v>
      </c>
      <c r="AD161" s="19">
        <f t="shared" si="2907"/>
        <v>0</v>
      </c>
      <c r="AE161" s="19">
        <f t="shared" si="2907"/>
        <v>0</v>
      </c>
      <c r="AF161" s="19">
        <f t="shared" si="2907"/>
        <v>0</v>
      </c>
      <c r="AG161" s="19">
        <f t="shared" si="2907"/>
        <v>0</v>
      </c>
      <c r="AH161" s="19">
        <f t="shared" si="2907"/>
        <v>0</v>
      </c>
      <c r="AI161" s="19">
        <f t="shared" si="2907"/>
        <v>0</v>
      </c>
      <c r="AJ161" s="19">
        <f t="shared" si="2907"/>
        <v>0</v>
      </c>
      <c r="AK161" s="19">
        <f t="shared" si="2907"/>
        <v>0</v>
      </c>
      <c r="AL161" s="19">
        <f t="shared" si="2907"/>
        <v>0</v>
      </c>
      <c r="AM161" s="19">
        <f t="shared" si="2907"/>
        <v>0</v>
      </c>
      <c r="AN161" s="19">
        <f t="shared" si="2907"/>
        <v>0</v>
      </c>
      <c r="AO161" s="19">
        <f t="shared" si="2907"/>
        <v>0</v>
      </c>
      <c r="AP161" s="19">
        <f t="shared" si="2907"/>
        <v>0</v>
      </c>
      <c r="AQ161" s="19">
        <f t="shared" si="2907"/>
        <v>0</v>
      </c>
      <c r="AR161" s="19">
        <f t="shared" si="2907"/>
        <v>0</v>
      </c>
      <c r="AS161" s="19">
        <f t="shared" si="2907"/>
        <v>0</v>
      </c>
      <c r="AT161" s="19">
        <f t="shared" si="2907"/>
        <v>13.487735116648233</v>
      </c>
      <c r="AU161" s="19">
        <f t="shared" si="2907"/>
        <v>13.487735116648233</v>
      </c>
      <c r="AV161" s="19">
        <f t="shared" si="2907"/>
        <v>13.487735116648233</v>
      </c>
      <c r="AW161" s="19">
        <f t="shared" si="2907"/>
        <v>13.487735116648233</v>
      </c>
      <c r="AX161" s="19">
        <f t="shared" si="2907"/>
        <v>13.487735116648233</v>
      </c>
      <c r="AY161" s="19">
        <f t="shared" si="2907"/>
        <v>13.487735116648233</v>
      </c>
      <c r="AZ161" s="19">
        <f t="shared" si="2907"/>
        <v>13.487735116648233</v>
      </c>
      <c r="BA161" s="19">
        <f t="shared" si="2907"/>
        <v>13.487735116648233</v>
      </c>
      <c r="BB161" s="19">
        <f t="shared" si="2907"/>
        <v>13.487735116648233</v>
      </c>
      <c r="BC161" s="19">
        <f t="shared" si="2907"/>
        <v>13.487735116648233</v>
      </c>
      <c r="BD161" s="19">
        <f t="shared" si="2907"/>
        <v>13.487735116648233</v>
      </c>
      <c r="BE161" s="19">
        <f t="shared" si="2907"/>
        <v>13.487735116648233</v>
      </c>
      <c r="BF161" s="19">
        <f t="shared" si="2907"/>
        <v>13.487735116648233</v>
      </c>
      <c r="BG161" s="19">
        <f t="shared" si="2907"/>
        <v>13.487735116648233</v>
      </c>
      <c r="BH161" s="19">
        <f t="shared" si="2907"/>
        <v>13.487735116648233</v>
      </c>
      <c r="BI161" s="19">
        <f t="shared" si="2907"/>
        <v>0</v>
      </c>
      <c r="BJ161" s="19">
        <f t="shared" si="2907"/>
        <v>0</v>
      </c>
      <c r="BK161" s="19">
        <f t="shared" si="2907"/>
        <v>0</v>
      </c>
      <c r="BL161" s="19">
        <f t="shared" si="2907"/>
        <v>0</v>
      </c>
      <c r="BM161" s="19">
        <f t="shared" si="2907"/>
        <v>0</v>
      </c>
      <c r="BN161" s="19">
        <f t="shared" si="2907"/>
        <v>0</v>
      </c>
      <c r="BO161" s="19">
        <f t="shared" si="2907"/>
        <v>0</v>
      </c>
      <c r="BP161" s="19">
        <f t="shared" si="2907"/>
        <v>0</v>
      </c>
      <c r="BQ161" s="19">
        <f t="shared" si="2907"/>
        <v>0</v>
      </c>
      <c r="BR161" s="19">
        <f t="shared" si="2907"/>
        <v>0</v>
      </c>
      <c r="BS161" s="19">
        <f t="shared" si="2907"/>
        <v>0</v>
      </c>
      <c r="BT161" s="19">
        <f t="shared" si="2907"/>
        <v>0</v>
      </c>
      <c r="BU161" s="19">
        <f t="shared" si="2907"/>
        <v>0</v>
      </c>
      <c r="BV161" s="19">
        <f t="shared" si="2907"/>
        <v>0</v>
      </c>
      <c r="BW161" s="19">
        <f t="shared" si="2907"/>
        <v>0</v>
      </c>
      <c r="BX161" s="19">
        <f t="shared" ref="BX161:CG161" si="2908">IF(BX159&gt;0.5,IF($B159=BX$10-1,$C159/$D159,BW161),0)</f>
        <v>0</v>
      </c>
      <c r="BY161" s="19">
        <f t="shared" si="2908"/>
        <v>0</v>
      </c>
      <c r="BZ161" s="19">
        <f t="shared" si="2908"/>
        <v>0</v>
      </c>
      <c r="CA161" s="19">
        <f t="shared" si="2908"/>
        <v>0</v>
      </c>
      <c r="CB161" s="19">
        <f t="shared" si="2908"/>
        <v>0</v>
      </c>
      <c r="CC161" s="19">
        <f t="shared" si="2908"/>
        <v>0</v>
      </c>
      <c r="CD161" s="19">
        <f t="shared" si="2908"/>
        <v>0</v>
      </c>
      <c r="CE161" s="19">
        <f t="shared" si="2908"/>
        <v>0</v>
      </c>
      <c r="CF161" s="19">
        <f t="shared" si="2908"/>
        <v>0</v>
      </c>
      <c r="CG161" s="19">
        <f t="shared" si="2908"/>
        <v>0</v>
      </c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</row>
    <row r="162" spans="1:115" ht="15" x14ac:dyDescent="0.2">
      <c r="A162" s="17" t="s">
        <v>159</v>
      </c>
      <c r="B162" s="104">
        <f>B159+1</f>
        <v>2055</v>
      </c>
      <c r="C162" s="82">
        <f>HLOOKUP(B162,$J$10:$CG$23,14)</f>
        <v>206.362347284718</v>
      </c>
      <c r="D162" s="52">
        <f>$D$52</f>
        <v>15</v>
      </c>
      <c r="E162" s="48"/>
      <c r="F162" s="48"/>
      <c r="G162" s="48"/>
      <c r="H162" s="48"/>
      <c r="I162" s="48"/>
      <c r="J162" s="42">
        <f>IF($B162=J$10,$C162,I163)</f>
        <v>0</v>
      </c>
      <c r="K162" s="19">
        <f>IF($B162=K$10-1,$C162,J163)</f>
        <v>0</v>
      </c>
      <c r="L162" s="19">
        <f t="shared" ref="L162:BW162" si="2909">IF($B162=L$10-1,$C162,K163)</f>
        <v>0</v>
      </c>
      <c r="M162" s="19">
        <f t="shared" si="2909"/>
        <v>0</v>
      </c>
      <c r="N162" s="19">
        <f t="shared" si="2909"/>
        <v>0</v>
      </c>
      <c r="O162" s="19">
        <f t="shared" si="2909"/>
        <v>0</v>
      </c>
      <c r="P162" s="19">
        <f t="shared" si="2909"/>
        <v>0</v>
      </c>
      <c r="Q162" s="19">
        <f t="shared" si="2909"/>
        <v>0</v>
      </c>
      <c r="R162" s="19">
        <f t="shared" si="2909"/>
        <v>0</v>
      </c>
      <c r="S162" s="19">
        <f t="shared" si="2909"/>
        <v>0</v>
      </c>
      <c r="T162" s="19">
        <f t="shared" si="2909"/>
        <v>0</v>
      </c>
      <c r="U162" s="19">
        <f t="shared" si="2909"/>
        <v>0</v>
      </c>
      <c r="V162" s="19">
        <f t="shared" si="2909"/>
        <v>0</v>
      </c>
      <c r="W162" s="19">
        <f t="shared" si="2909"/>
        <v>0</v>
      </c>
      <c r="X162" s="19">
        <f t="shared" si="2909"/>
        <v>0</v>
      </c>
      <c r="Y162" s="19">
        <f t="shared" si="2909"/>
        <v>0</v>
      </c>
      <c r="Z162" s="19">
        <f t="shared" si="2909"/>
        <v>0</v>
      </c>
      <c r="AA162" s="19">
        <f t="shared" si="2909"/>
        <v>0</v>
      </c>
      <c r="AB162" s="19">
        <f t="shared" si="2909"/>
        <v>0</v>
      </c>
      <c r="AC162" s="19">
        <f t="shared" si="2909"/>
        <v>0</v>
      </c>
      <c r="AD162" s="19">
        <f t="shared" si="2909"/>
        <v>0</v>
      </c>
      <c r="AE162" s="19">
        <f t="shared" si="2909"/>
        <v>0</v>
      </c>
      <c r="AF162" s="19">
        <f t="shared" si="2909"/>
        <v>0</v>
      </c>
      <c r="AG162" s="19">
        <f t="shared" si="2909"/>
        <v>0</v>
      </c>
      <c r="AH162" s="19">
        <f t="shared" si="2909"/>
        <v>0</v>
      </c>
      <c r="AI162" s="19">
        <f t="shared" si="2909"/>
        <v>0</v>
      </c>
      <c r="AJ162" s="19">
        <f t="shared" si="2909"/>
        <v>0</v>
      </c>
      <c r="AK162" s="19">
        <f t="shared" si="2909"/>
        <v>0</v>
      </c>
      <c r="AL162" s="19">
        <f t="shared" si="2909"/>
        <v>0</v>
      </c>
      <c r="AM162" s="19">
        <f t="shared" si="2909"/>
        <v>0</v>
      </c>
      <c r="AN162" s="19">
        <f t="shared" si="2909"/>
        <v>0</v>
      </c>
      <c r="AO162" s="19">
        <f t="shared" si="2909"/>
        <v>0</v>
      </c>
      <c r="AP162" s="19">
        <f t="shared" si="2909"/>
        <v>0</v>
      </c>
      <c r="AQ162" s="19">
        <f t="shared" si="2909"/>
        <v>0</v>
      </c>
      <c r="AR162" s="19">
        <f t="shared" si="2909"/>
        <v>0</v>
      </c>
      <c r="AS162" s="19">
        <f t="shared" si="2909"/>
        <v>0</v>
      </c>
      <c r="AT162" s="19">
        <f t="shared" si="2909"/>
        <v>0</v>
      </c>
      <c r="AU162" s="19">
        <f t="shared" si="2909"/>
        <v>206.362347284718</v>
      </c>
      <c r="AV162" s="19">
        <f t="shared" si="2909"/>
        <v>192.60485746573679</v>
      </c>
      <c r="AW162" s="19">
        <f t="shared" si="2909"/>
        <v>178.84736764675557</v>
      </c>
      <c r="AX162" s="19">
        <f t="shared" si="2909"/>
        <v>165.08987782777436</v>
      </c>
      <c r="AY162" s="19">
        <f t="shared" si="2909"/>
        <v>151.33238800879315</v>
      </c>
      <c r="AZ162" s="19">
        <f t="shared" si="2909"/>
        <v>137.57489818981193</v>
      </c>
      <c r="BA162" s="19">
        <f t="shared" si="2909"/>
        <v>123.81740837083073</v>
      </c>
      <c r="BB162" s="19">
        <f t="shared" si="2909"/>
        <v>110.05991855184953</v>
      </c>
      <c r="BC162" s="19">
        <f t="shared" si="2909"/>
        <v>96.302428732868336</v>
      </c>
      <c r="BD162" s="19">
        <f t="shared" si="2909"/>
        <v>82.544938913887137</v>
      </c>
      <c r="BE162" s="19">
        <f t="shared" si="2909"/>
        <v>68.787449094905938</v>
      </c>
      <c r="BF162" s="19">
        <f t="shared" si="2909"/>
        <v>55.029959275924739</v>
      </c>
      <c r="BG162" s="19">
        <f t="shared" si="2909"/>
        <v>41.27246945694354</v>
      </c>
      <c r="BH162" s="19">
        <f t="shared" si="2909"/>
        <v>27.514979637962341</v>
      </c>
      <c r="BI162" s="19">
        <f t="shared" si="2909"/>
        <v>13.75748981898114</v>
      </c>
      <c r="BJ162" s="19">
        <f t="shared" si="2909"/>
        <v>0</v>
      </c>
      <c r="BK162" s="19">
        <f t="shared" si="2909"/>
        <v>0</v>
      </c>
      <c r="BL162" s="19">
        <f t="shared" si="2909"/>
        <v>0</v>
      </c>
      <c r="BM162" s="19">
        <f t="shared" si="2909"/>
        <v>0</v>
      </c>
      <c r="BN162" s="19">
        <f t="shared" si="2909"/>
        <v>0</v>
      </c>
      <c r="BO162" s="19">
        <f t="shared" si="2909"/>
        <v>0</v>
      </c>
      <c r="BP162" s="19">
        <f t="shared" si="2909"/>
        <v>0</v>
      </c>
      <c r="BQ162" s="19">
        <f t="shared" si="2909"/>
        <v>0</v>
      </c>
      <c r="BR162" s="19">
        <f t="shared" si="2909"/>
        <v>0</v>
      </c>
      <c r="BS162" s="19">
        <f t="shared" si="2909"/>
        <v>0</v>
      </c>
      <c r="BT162" s="19">
        <f t="shared" si="2909"/>
        <v>0</v>
      </c>
      <c r="BU162" s="19">
        <f t="shared" si="2909"/>
        <v>0</v>
      </c>
      <c r="BV162" s="19">
        <f t="shared" si="2909"/>
        <v>0</v>
      </c>
      <c r="BW162" s="19">
        <f t="shared" si="2909"/>
        <v>0</v>
      </c>
      <c r="BX162" s="19">
        <f t="shared" ref="BX162:CG162" si="2910">IF($B162=BX$10-1,$C162,BW163)</f>
        <v>0</v>
      </c>
      <c r="BY162" s="19">
        <f t="shared" si="2910"/>
        <v>0</v>
      </c>
      <c r="BZ162" s="19">
        <f t="shared" si="2910"/>
        <v>0</v>
      </c>
      <c r="CA162" s="19">
        <f t="shared" si="2910"/>
        <v>0</v>
      </c>
      <c r="CB162" s="19">
        <f t="shared" si="2910"/>
        <v>0</v>
      </c>
      <c r="CC162" s="19">
        <f t="shared" si="2910"/>
        <v>0</v>
      </c>
      <c r="CD162" s="19">
        <f t="shared" si="2910"/>
        <v>0</v>
      </c>
      <c r="CE162" s="19">
        <f t="shared" si="2910"/>
        <v>0</v>
      </c>
      <c r="CF162" s="19">
        <f t="shared" si="2910"/>
        <v>0</v>
      </c>
      <c r="CG162" s="19">
        <f t="shared" si="2910"/>
        <v>0</v>
      </c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</row>
    <row r="163" spans="1:115" ht="15" x14ac:dyDescent="0.2">
      <c r="B163" s="48"/>
      <c r="C163" s="48"/>
      <c r="D163" s="48"/>
      <c r="E163" s="48"/>
      <c r="F163" s="48"/>
      <c r="G163" s="48"/>
      <c r="H163" s="48"/>
      <c r="I163" s="48"/>
      <c r="J163" s="42">
        <f t="shared" ref="J163" si="2911">MAX(0,+J162-J164)</f>
        <v>0</v>
      </c>
      <c r="K163" s="19">
        <f t="shared" ref="K163" si="2912">MAX(0,+K162-K164)</f>
        <v>0</v>
      </c>
      <c r="L163" s="19">
        <f t="shared" ref="L163" si="2913">MAX(0,+L162-L164)</f>
        <v>0</v>
      </c>
      <c r="M163" s="19">
        <f t="shared" ref="M163" si="2914">MAX(0,+M162-M164)</f>
        <v>0</v>
      </c>
      <c r="N163" s="19">
        <f t="shared" ref="N163" si="2915">MAX(0,+N162-N164)</f>
        <v>0</v>
      </c>
      <c r="O163" s="19">
        <f t="shared" ref="O163" si="2916">MAX(0,+O162-O164)</f>
        <v>0</v>
      </c>
      <c r="P163" s="19">
        <f t="shared" ref="P163" si="2917">MAX(0,+P162-P164)</f>
        <v>0</v>
      </c>
      <c r="Q163" s="19">
        <f t="shared" ref="Q163" si="2918">MAX(0,+Q162-Q164)</f>
        <v>0</v>
      </c>
      <c r="R163" s="19">
        <f t="shared" ref="R163" si="2919">MAX(0,+R162-R164)</f>
        <v>0</v>
      </c>
      <c r="S163" s="19">
        <f t="shared" ref="S163" si="2920">MAX(0,+S162-S164)</f>
        <v>0</v>
      </c>
      <c r="T163" s="19">
        <f t="shared" ref="T163" si="2921">MAX(0,+T162-T164)</f>
        <v>0</v>
      </c>
      <c r="U163" s="19">
        <f t="shared" ref="U163" si="2922">MAX(0,+U162-U164)</f>
        <v>0</v>
      </c>
      <c r="V163" s="19">
        <f t="shared" ref="V163" si="2923">MAX(0,+V162-V164)</f>
        <v>0</v>
      </c>
      <c r="W163" s="42">
        <f t="shared" ref="W163" si="2924">MAX(0,+W162-W164)</f>
        <v>0</v>
      </c>
      <c r="X163" s="42">
        <f t="shared" ref="X163" si="2925">MAX(0,+X162-X164)</f>
        <v>0</v>
      </c>
      <c r="Y163" s="42">
        <f t="shared" ref="Y163" si="2926">MAX(0,+Y162-Y164)</f>
        <v>0</v>
      </c>
      <c r="Z163" s="42">
        <f t="shared" ref="Z163" si="2927">MAX(0,+Z162-Z164)</f>
        <v>0</v>
      </c>
      <c r="AA163" s="42">
        <f t="shared" ref="AA163" si="2928">MAX(0,+AA162-AA164)</f>
        <v>0</v>
      </c>
      <c r="AB163" s="42">
        <f t="shared" ref="AB163" si="2929">MAX(0,+AB162-AB164)</f>
        <v>0</v>
      </c>
      <c r="AC163" s="42">
        <f t="shared" ref="AC163" si="2930">MAX(0,+AC162-AC164)</f>
        <v>0</v>
      </c>
      <c r="AD163" s="42">
        <f t="shared" ref="AD163" si="2931">MAX(0,+AD162-AD164)</f>
        <v>0</v>
      </c>
      <c r="AE163" s="42">
        <f t="shared" ref="AE163" si="2932">MAX(0,+AE162-AE164)</f>
        <v>0</v>
      </c>
      <c r="AF163" s="42">
        <f t="shared" ref="AF163" si="2933">MAX(0,+AF162-AF164)</f>
        <v>0</v>
      </c>
      <c r="AG163" s="42">
        <f t="shared" ref="AG163" si="2934">MAX(0,+AG162-AG164)</f>
        <v>0</v>
      </c>
      <c r="AH163" s="42">
        <f t="shared" ref="AH163" si="2935">MAX(0,+AH162-AH164)</f>
        <v>0</v>
      </c>
      <c r="AI163" s="42">
        <f t="shared" ref="AI163" si="2936">MAX(0,+AI162-AI164)</f>
        <v>0</v>
      </c>
      <c r="AJ163" s="42">
        <f t="shared" ref="AJ163" si="2937">MAX(0,+AJ162-AJ164)</f>
        <v>0</v>
      </c>
      <c r="AK163" s="42">
        <f t="shared" ref="AK163" si="2938">MAX(0,+AK162-AK164)</f>
        <v>0</v>
      </c>
      <c r="AL163" s="42">
        <f t="shared" ref="AL163" si="2939">MAX(0,+AL162-AL164)</f>
        <v>0</v>
      </c>
      <c r="AM163" s="42">
        <f t="shared" ref="AM163" si="2940">MAX(0,+AM162-AM164)</f>
        <v>0</v>
      </c>
      <c r="AN163" s="42">
        <f t="shared" ref="AN163" si="2941">MAX(0,+AN162-AN164)</f>
        <v>0</v>
      </c>
      <c r="AO163" s="42">
        <f t="shared" ref="AO163" si="2942">MAX(0,+AO162-AO164)</f>
        <v>0</v>
      </c>
      <c r="AP163" s="42">
        <f t="shared" ref="AP163" si="2943">MAX(0,+AP162-AP164)</f>
        <v>0</v>
      </c>
      <c r="AQ163" s="42">
        <f t="shared" ref="AQ163" si="2944">MAX(0,+AQ162-AQ164)</f>
        <v>0</v>
      </c>
      <c r="AR163" s="42">
        <f t="shared" ref="AR163" si="2945">MAX(0,+AR162-AR164)</f>
        <v>0</v>
      </c>
      <c r="AS163" s="42">
        <f t="shared" ref="AS163" si="2946">MAX(0,+AS162-AS164)</f>
        <v>0</v>
      </c>
      <c r="AT163" s="42">
        <f t="shared" ref="AT163" si="2947">MAX(0,+AT162-AT164)</f>
        <v>0</v>
      </c>
      <c r="AU163" s="42">
        <f t="shared" ref="AU163" si="2948">MAX(0,+AU162-AU164)</f>
        <v>192.60485746573679</v>
      </c>
      <c r="AV163" s="42">
        <f t="shared" ref="AV163" si="2949">MAX(0,+AV162-AV164)</f>
        <v>178.84736764675557</v>
      </c>
      <c r="AW163" s="42">
        <f t="shared" ref="AW163" si="2950">MAX(0,+AW162-AW164)</f>
        <v>165.08987782777436</v>
      </c>
      <c r="AX163" s="42">
        <f t="shared" ref="AX163" si="2951">MAX(0,+AX162-AX164)</f>
        <v>151.33238800879315</v>
      </c>
      <c r="AY163" s="42">
        <f t="shared" ref="AY163" si="2952">MAX(0,+AY162-AY164)</f>
        <v>137.57489818981193</v>
      </c>
      <c r="AZ163" s="42">
        <f t="shared" ref="AZ163" si="2953">MAX(0,+AZ162-AZ164)</f>
        <v>123.81740837083073</v>
      </c>
      <c r="BA163" s="42">
        <f t="shared" ref="BA163" si="2954">MAX(0,+BA162-BA164)</f>
        <v>110.05991855184953</v>
      </c>
      <c r="BB163" s="42">
        <f t="shared" ref="BB163" si="2955">MAX(0,+BB162-BB164)</f>
        <v>96.302428732868336</v>
      </c>
      <c r="BC163" s="42">
        <f t="shared" ref="BC163" si="2956">MAX(0,+BC162-BC164)</f>
        <v>82.544938913887137</v>
      </c>
      <c r="BD163" s="42">
        <f t="shared" ref="BD163" si="2957">MAX(0,+BD162-BD164)</f>
        <v>68.787449094905938</v>
      </c>
      <c r="BE163" s="42">
        <f t="shared" ref="BE163" si="2958">MAX(0,+BE162-BE164)</f>
        <v>55.029959275924739</v>
      </c>
      <c r="BF163" s="42">
        <f t="shared" ref="BF163" si="2959">MAX(0,+BF162-BF164)</f>
        <v>41.27246945694354</v>
      </c>
      <c r="BG163" s="42">
        <f t="shared" ref="BG163" si="2960">MAX(0,+BG162-BG164)</f>
        <v>27.514979637962341</v>
      </c>
      <c r="BH163" s="42">
        <f t="shared" ref="BH163" si="2961">MAX(0,+BH162-BH164)</f>
        <v>13.75748981898114</v>
      </c>
      <c r="BI163" s="42">
        <f t="shared" ref="BI163" si="2962">MAX(0,+BI162-BI164)</f>
        <v>0</v>
      </c>
      <c r="BJ163" s="42">
        <f t="shared" ref="BJ163" si="2963">MAX(0,+BJ162-BJ164)</f>
        <v>0</v>
      </c>
      <c r="BK163" s="42">
        <f t="shared" ref="BK163" si="2964">MAX(0,+BK162-BK164)</f>
        <v>0</v>
      </c>
      <c r="BL163" s="42">
        <f t="shared" ref="BL163" si="2965">MAX(0,+BL162-BL164)</f>
        <v>0</v>
      </c>
      <c r="BM163" s="42">
        <f t="shared" ref="BM163" si="2966">MAX(0,+BM162-BM164)</f>
        <v>0</v>
      </c>
      <c r="BN163" s="42">
        <f t="shared" ref="BN163" si="2967">MAX(0,+BN162-BN164)</f>
        <v>0</v>
      </c>
      <c r="BO163" s="42">
        <f t="shared" ref="BO163" si="2968">MAX(0,+BO162-BO164)</f>
        <v>0</v>
      </c>
      <c r="BP163" s="42">
        <f t="shared" ref="BP163" si="2969">MAX(0,+BP162-BP164)</f>
        <v>0</v>
      </c>
      <c r="BQ163" s="42">
        <f t="shared" ref="BQ163" si="2970">MAX(0,+BQ162-BQ164)</f>
        <v>0</v>
      </c>
      <c r="BR163" s="42">
        <f t="shared" ref="BR163" si="2971">MAX(0,+BR162-BR164)</f>
        <v>0</v>
      </c>
      <c r="BS163" s="42">
        <f t="shared" ref="BS163" si="2972">MAX(0,+BS162-BS164)</f>
        <v>0</v>
      </c>
      <c r="BT163" s="42">
        <f t="shared" ref="BT163" si="2973">MAX(0,+BT162-BT164)</f>
        <v>0</v>
      </c>
      <c r="BU163" s="42">
        <f t="shared" ref="BU163" si="2974">MAX(0,+BU162-BU164)</f>
        <v>0</v>
      </c>
      <c r="BV163" s="42">
        <f t="shared" ref="BV163" si="2975">MAX(0,+BV162-BV164)</f>
        <v>0</v>
      </c>
      <c r="BW163" s="42">
        <f t="shared" ref="BW163" si="2976">MAX(0,+BW162-BW164)</f>
        <v>0</v>
      </c>
      <c r="BX163" s="42">
        <f t="shared" ref="BX163" si="2977">MAX(0,+BX162-BX164)</f>
        <v>0</v>
      </c>
      <c r="BY163" s="42">
        <f t="shared" ref="BY163" si="2978">MAX(0,+BY162-BY164)</f>
        <v>0</v>
      </c>
      <c r="BZ163" s="42">
        <f t="shared" ref="BZ163" si="2979">MAX(0,+BZ162-BZ164)</f>
        <v>0</v>
      </c>
      <c r="CA163" s="42">
        <f t="shared" ref="CA163" si="2980">MAX(0,+CA162-CA164)</f>
        <v>0</v>
      </c>
      <c r="CB163" s="42">
        <f t="shared" ref="CB163" si="2981">MAX(0,+CB162-CB164)</f>
        <v>0</v>
      </c>
      <c r="CC163" s="42">
        <f t="shared" ref="CC163" si="2982">MAX(0,+CC162-CC164)</f>
        <v>0</v>
      </c>
      <c r="CD163" s="42">
        <f t="shared" ref="CD163" si="2983">MAX(0,+CD162-CD164)</f>
        <v>0</v>
      </c>
      <c r="CE163" s="42">
        <f t="shared" ref="CE163" si="2984">MAX(0,+CE162-CE164)</f>
        <v>0</v>
      </c>
      <c r="CF163" s="42">
        <f t="shared" ref="CF163" si="2985">MAX(0,+CF162-CF164)</f>
        <v>0</v>
      </c>
      <c r="CG163" s="42">
        <f t="shared" ref="CG163" si="2986">MAX(0,+CG162-CG164)</f>
        <v>0</v>
      </c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</row>
    <row r="164" spans="1:115" ht="15" x14ac:dyDescent="0.2">
      <c r="A164" s="17"/>
      <c r="B164" s="48"/>
      <c r="C164" s="48"/>
      <c r="D164" s="48"/>
      <c r="E164" s="48"/>
      <c r="F164" s="48"/>
      <c r="G164" s="48"/>
      <c r="H164" s="48"/>
      <c r="I164" s="48"/>
      <c r="J164" s="42">
        <f>IF(J162&gt;0.5,IF($B162=J$10,$C162/$D162,I164),0)</f>
        <v>0</v>
      </c>
      <c r="K164" s="19">
        <f>IF(K162&gt;0.5,IF($B162=K$10-1,$C162/$D162,J164),0)</f>
        <v>0</v>
      </c>
      <c r="L164" s="19">
        <f t="shared" ref="L164:BW164" si="2987">IF(L162&gt;0.5,IF($B162=L$10-1,$C162/$D162,K164),0)</f>
        <v>0</v>
      </c>
      <c r="M164" s="19">
        <f t="shared" si="2987"/>
        <v>0</v>
      </c>
      <c r="N164" s="19">
        <f t="shared" si="2987"/>
        <v>0</v>
      </c>
      <c r="O164" s="19">
        <f t="shared" si="2987"/>
        <v>0</v>
      </c>
      <c r="P164" s="19">
        <f t="shared" si="2987"/>
        <v>0</v>
      </c>
      <c r="Q164" s="19">
        <f t="shared" si="2987"/>
        <v>0</v>
      </c>
      <c r="R164" s="19">
        <f t="shared" si="2987"/>
        <v>0</v>
      </c>
      <c r="S164" s="19">
        <f t="shared" si="2987"/>
        <v>0</v>
      </c>
      <c r="T164" s="19">
        <f t="shared" si="2987"/>
        <v>0</v>
      </c>
      <c r="U164" s="19">
        <f t="shared" si="2987"/>
        <v>0</v>
      </c>
      <c r="V164" s="19">
        <f t="shared" si="2987"/>
        <v>0</v>
      </c>
      <c r="W164" s="19">
        <f t="shared" si="2987"/>
        <v>0</v>
      </c>
      <c r="X164" s="19">
        <f t="shared" si="2987"/>
        <v>0</v>
      </c>
      <c r="Y164" s="19">
        <f t="shared" si="2987"/>
        <v>0</v>
      </c>
      <c r="Z164" s="19">
        <f t="shared" si="2987"/>
        <v>0</v>
      </c>
      <c r="AA164" s="19">
        <f t="shared" si="2987"/>
        <v>0</v>
      </c>
      <c r="AB164" s="19">
        <f t="shared" si="2987"/>
        <v>0</v>
      </c>
      <c r="AC164" s="19">
        <f t="shared" si="2987"/>
        <v>0</v>
      </c>
      <c r="AD164" s="19">
        <f t="shared" si="2987"/>
        <v>0</v>
      </c>
      <c r="AE164" s="19">
        <f t="shared" si="2987"/>
        <v>0</v>
      </c>
      <c r="AF164" s="19">
        <f t="shared" si="2987"/>
        <v>0</v>
      </c>
      <c r="AG164" s="19">
        <f t="shared" si="2987"/>
        <v>0</v>
      </c>
      <c r="AH164" s="19">
        <f t="shared" si="2987"/>
        <v>0</v>
      </c>
      <c r="AI164" s="19">
        <f t="shared" si="2987"/>
        <v>0</v>
      </c>
      <c r="AJ164" s="19">
        <f t="shared" si="2987"/>
        <v>0</v>
      </c>
      <c r="AK164" s="19">
        <f t="shared" si="2987"/>
        <v>0</v>
      </c>
      <c r="AL164" s="19">
        <f t="shared" si="2987"/>
        <v>0</v>
      </c>
      <c r="AM164" s="19">
        <f t="shared" si="2987"/>
        <v>0</v>
      </c>
      <c r="AN164" s="19">
        <f t="shared" si="2987"/>
        <v>0</v>
      </c>
      <c r="AO164" s="19">
        <f t="shared" si="2987"/>
        <v>0</v>
      </c>
      <c r="AP164" s="19">
        <f t="shared" si="2987"/>
        <v>0</v>
      </c>
      <c r="AQ164" s="19">
        <f t="shared" si="2987"/>
        <v>0</v>
      </c>
      <c r="AR164" s="19">
        <f t="shared" si="2987"/>
        <v>0</v>
      </c>
      <c r="AS164" s="19">
        <f t="shared" si="2987"/>
        <v>0</v>
      </c>
      <c r="AT164" s="19">
        <f t="shared" si="2987"/>
        <v>0</v>
      </c>
      <c r="AU164" s="19">
        <f t="shared" si="2987"/>
        <v>13.757489818981201</v>
      </c>
      <c r="AV164" s="19">
        <f t="shared" si="2987"/>
        <v>13.757489818981201</v>
      </c>
      <c r="AW164" s="19">
        <f t="shared" si="2987"/>
        <v>13.757489818981201</v>
      </c>
      <c r="AX164" s="19">
        <f t="shared" si="2987"/>
        <v>13.757489818981201</v>
      </c>
      <c r="AY164" s="19">
        <f t="shared" si="2987"/>
        <v>13.757489818981201</v>
      </c>
      <c r="AZ164" s="19">
        <f t="shared" si="2987"/>
        <v>13.757489818981201</v>
      </c>
      <c r="BA164" s="19">
        <f t="shared" si="2987"/>
        <v>13.757489818981201</v>
      </c>
      <c r="BB164" s="19">
        <f t="shared" si="2987"/>
        <v>13.757489818981201</v>
      </c>
      <c r="BC164" s="19">
        <f t="shared" si="2987"/>
        <v>13.757489818981201</v>
      </c>
      <c r="BD164" s="19">
        <f t="shared" si="2987"/>
        <v>13.757489818981201</v>
      </c>
      <c r="BE164" s="19">
        <f t="shared" si="2987"/>
        <v>13.757489818981201</v>
      </c>
      <c r="BF164" s="19">
        <f t="shared" si="2987"/>
        <v>13.757489818981201</v>
      </c>
      <c r="BG164" s="19">
        <f t="shared" si="2987"/>
        <v>13.757489818981201</v>
      </c>
      <c r="BH164" s="19">
        <f t="shared" si="2987"/>
        <v>13.757489818981201</v>
      </c>
      <c r="BI164" s="19">
        <f t="shared" si="2987"/>
        <v>13.757489818981201</v>
      </c>
      <c r="BJ164" s="19">
        <f t="shared" si="2987"/>
        <v>0</v>
      </c>
      <c r="BK164" s="19">
        <f t="shared" si="2987"/>
        <v>0</v>
      </c>
      <c r="BL164" s="19">
        <f t="shared" si="2987"/>
        <v>0</v>
      </c>
      <c r="BM164" s="19">
        <f t="shared" si="2987"/>
        <v>0</v>
      </c>
      <c r="BN164" s="19">
        <f t="shared" si="2987"/>
        <v>0</v>
      </c>
      <c r="BO164" s="19">
        <f t="shared" si="2987"/>
        <v>0</v>
      </c>
      <c r="BP164" s="19">
        <f t="shared" si="2987"/>
        <v>0</v>
      </c>
      <c r="BQ164" s="19">
        <f t="shared" si="2987"/>
        <v>0</v>
      </c>
      <c r="BR164" s="19">
        <f t="shared" si="2987"/>
        <v>0</v>
      </c>
      <c r="BS164" s="19">
        <f t="shared" si="2987"/>
        <v>0</v>
      </c>
      <c r="BT164" s="19">
        <f t="shared" si="2987"/>
        <v>0</v>
      </c>
      <c r="BU164" s="19">
        <f t="shared" si="2987"/>
        <v>0</v>
      </c>
      <c r="BV164" s="19">
        <f t="shared" si="2987"/>
        <v>0</v>
      </c>
      <c r="BW164" s="19">
        <f t="shared" si="2987"/>
        <v>0</v>
      </c>
      <c r="BX164" s="19">
        <f t="shared" ref="BX164:CG164" si="2988">IF(BX162&gt;0.5,IF($B162=BX$10-1,$C162/$D162,BW164),0)</f>
        <v>0</v>
      </c>
      <c r="BY164" s="19">
        <f t="shared" si="2988"/>
        <v>0</v>
      </c>
      <c r="BZ164" s="19">
        <f t="shared" si="2988"/>
        <v>0</v>
      </c>
      <c r="CA164" s="19">
        <f t="shared" si="2988"/>
        <v>0</v>
      </c>
      <c r="CB164" s="19">
        <f t="shared" si="2988"/>
        <v>0</v>
      </c>
      <c r="CC164" s="19">
        <f t="shared" si="2988"/>
        <v>0</v>
      </c>
      <c r="CD164" s="19">
        <f t="shared" si="2988"/>
        <v>0</v>
      </c>
      <c r="CE164" s="19">
        <f t="shared" si="2988"/>
        <v>0</v>
      </c>
      <c r="CF164" s="19">
        <f t="shared" si="2988"/>
        <v>0</v>
      </c>
      <c r="CG164" s="19">
        <f t="shared" si="2988"/>
        <v>0</v>
      </c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</row>
    <row r="165" spans="1:115" ht="15" x14ac:dyDescent="0.2">
      <c r="A165" s="17" t="s">
        <v>160</v>
      </c>
      <c r="B165" s="104">
        <f>B162+1</f>
        <v>2056</v>
      </c>
      <c r="C165" s="82">
        <f>HLOOKUP(B165,$J$10:$CG$23,14)</f>
        <v>210.48959423041239</v>
      </c>
      <c r="D165" s="52">
        <f>$D$52</f>
        <v>15</v>
      </c>
      <c r="E165" s="48"/>
      <c r="F165" s="48"/>
      <c r="G165" s="48"/>
      <c r="H165" s="48"/>
      <c r="I165" s="48"/>
      <c r="J165" s="42">
        <f>IF($B165=J$10,$C165,I166)</f>
        <v>0</v>
      </c>
      <c r="K165" s="19">
        <f>IF($B165=K$10-1,$C165,J166)</f>
        <v>0</v>
      </c>
      <c r="L165" s="19">
        <f t="shared" ref="L165:BW165" si="2989">IF($B165=L$10-1,$C165,K166)</f>
        <v>0</v>
      </c>
      <c r="M165" s="19">
        <f t="shared" si="2989"/>
        <v>0</v>
      </c>
      <c r="N165" s="19">
        <f t="shared" si="2989"/>
        <v>0</v>
      </c>
      <c r="O165" s="19">
        <f t="shared" si="2989"/>
        <v>0</v>
      </c>
      <c r="P165" s="19">
        <f t="shared" si="2989"/>
        <v>0</v>
      </c>
      <c r="Q165" s="19">
        <f t="shared" si="2989"/>
        <v>0</v>
      </c>
      <c r="R165" s="19">
        <f t="shared" si="2989"/>
        <v>0</v>
      </c>
      <c r="S165" s="19">
        <f t="shared" si="2989"/>
        <v>0</v>
      </c>
      <c r="T165" s="19">
        <f t="shared" si="2989"/>
        <v>0</v>
      </c>
      <c r="U165" s="19">
        <f t="shared" si="2989"/>
        <v>0</v>
      </c>
      <c r="V165" s="19">
        <f t="shared" si="2989"/>
        <v>0</v>
      </c>
      <c r="W165" s="19">
        <f t="shared" si="2989"/>
        <v>0</v>
      </c>
      <c r="X165" s="19">
        <f t="shared" si="2989"/>
        <v>0</v>
      </c>
      <c r="Y165" s="19">
        <f t="shared" si="2989"/>
        <v>0</v>
      </c>
      <c r="Z165" s="19">
        <f t="shared" si="2989"/>
        <v>0</v>
      </c>
      <c r="AA165" s="19">
        <f t="shared" si="2989"/>
        <v>0</v>
      </c>
      <c r="AB165" s="19">
        <f t="shared" si="2989"/>
        <v>0</v>
      </c>
      <c r="AC165" s="19">
        <f t="shared" si="2989"/>
        <v>0</v>
      </c>
      <c r="AD165" s="19">
        <f t="shared" si="2989"/>
        <v>0</v>
      </c>
      <c r="AE165" s="19">
        <f t="shared" si="2989"/>
        <v>0</v>
      </c>
      <c r="AF165" s="19">
        <f t="shared" si="2989"/>
        <v>0</v>
      </c>
      <c r="AG165" s="19">
        <f t="shared" si="2989"/>
        <v>0</v>
      </c>
      <c r="AH165" s="19">
        <f t="shared" si="2989"/>
        <v>0</v>
      </c>
      <c r="AI165" s="19">
        <f t="shared" si="2989"/>
        <v>0</v>
      </c>
      <c r="AJ165" s="19">
        <f t="shared" si="2989"/>
        <v>0</v>
      </c>
      <c r="AK165" s="19">
        <f t="shared" si="2989"/>
        <v>0</v>
      </c>
      <c r="AL165" s="19">
        <f t="shared" si="2989"/>
        <v>0</v>
      </c>
      <c r="AM165" s="19">
        <f t="shared" si="2989"/>
        <v>0</v>
      </c>
      <c r="AN165" s="19">
        <f t="shared" si="2989"/>
        <v>0</v>
      </c>
      <c r="AO165" s="19">
        <f t="shared" si="2989"/>
        <v>0</v>
      </c>
      <c r="AP165" s="19">
        <f t="shared" si="2989"/>
        <v>0</v>
      </c>
      <c r="AQ165" s="19">
        <f t="shared" si="2989"/>
        <v>0</v>
      </c>
      <c r="AR165" s="19">
        <f t="shared" si="2989"/>
        <v>0</v>
      </c>
      <c r="AS165" s="19">
        <f t="shared" si="2989"/>
        <v>0</v>
      </c>
      <c r="AT165" s="19">
        <f t="shared" si="2989"/>
        <v>0</v>
      </c>
      <c r="AU165" s="19">
        <f t="shared" si="2989"/>
        <v>0</v>
      </c>
      <c r="AV165" s="19">
        <f t="shared" si="2989"/>
        <v>210.48959423041239</v>
      </c>
      <c r="AW165" s="19">
        <f t="shared" si="2989"/>
        <v>196.45695461505156</v>
      </c>
      <c r="AX165" s="19">
        <f t="shared" si="2989"/>
        <v>182.42431499969072</v>
      </c>
      <c r="AY165" s="19">
        <f t="shared" si="2989"/>
        <v>168.39167538432989</v>
      </c>
      <c r="AZ165" s="19">
        <f t="shared" si="2989"/>
        <v>154.35903576896905</v>
      </c>
      <c r="BA165" s="19">
        <f t="shared" si="2989"/>
        <v>140.32639615360821</v>
      </c>
      <c r="BB165" s="19">
        <f t="shared" si="2989"/>
        <v>126.29375653824739</v>
      </c>
      <c r="BC165" s="19">
        <f t="shared" si="2989"/>
        <v>112.26111692288657</v>
      </c>
      <c r="BD165" s="19">
        <f t="shared" si="2989"/>
        <v>98.22847730752575</v>
      </c>
      <c r="BE165" s="19">
        <f t="shared" si="2989"/>
        <v>84.195837692164929</v>
      </c>
      <c r="BF165" s="19">
        <f t="shared" si="2989"/>
        <v>70.163198076804107</v>
      </c>
      <c r="BG165" s="19">
        <f t="shared" si="2989"/>
        <v>56.130558461443279</v>
      </c>
      <c r="BH165" s="19">
        <f t="shared" si="2989"/>
        <v>42.09791884608245</v>
      </c>
      <c r="BI165" s="19">
        <f t="shared" si="2989"/>
        <v>28.065279230721622</v>
      </c>
      <c r="BJ165" s="19">
        <f t="shared" si="2989"/>
        <v>14.032639615360795</v>
      </c>
      <c r="BK165" s="19">
        <f t="shared" si="2989"/>
        <v>0</v>
      </c>
      <c r="BL165" s="19">
        <f t="shared" si="2989"/>
        <v>0</v>
      </c>
      <c r="BM165" s="19">
        <f t="shared" si="2989"/>
        <v>0</v>
      </c>
      <c r="BN165" s="19">
        <f t="shared" si="2989"/>
        <v>0</v>
      </c>
      <c r="BO165" s="19">
        <f t="shared" si="2989"/>
        <v>0</v>
      </c>
      <c r="BP165" s="19">
        <f t="shared" si="2989"/>
        <v>0</v>
      </c>
      <c r="BQ165" s="19">
        <f t="shared" si="2989"/>
        <v>0</v>
      </c>
      <c r="BR165" s="19">
        <f t="shared" si="2989"/>
        <v>0</v>
      </c>
      <c r="BS165" s="19">
        <f t="shared" si="2989"/>
        <v>0</v>
      </c>
      <c r="BT165" s="19">
        <f t="shared" si="2989"/>
        <v>0</v>
      </c>
      <c r="BU165" s="19">
        <f t="shared" si="2989"/>
        <v>0</v>
      </c>
      <c r="BV165" s="19">
        <f t="shared" si="2989"/>
        <v>0</v>
      </c>
      <c r="BW165" s="19">
        <f t="shared" si="2989"/>
        <v>0</v>
      </c>
      <c r="BX165" s="19">
        <f t="shared" ref="BX165:CG165" si="2990">IF($B165=BX$10-1,$C165,BW166)</f>
        <v>0</v>
      </c>
      <c r="BY165" s="19">
        <f t="shared" si="2990"/>
        <v>0</v>
      </c>
      <c r="BZ165" s="19">
        <f t="shared" si="2990"/>
        <v>0</v>
      </c>
      <c r="CA165" s="19">
        <f t="shared" si="2990"/>
        <v>0</v>
      </c>
      <c r="CB165" s="19">
        <f t="shared" si="2990"/>
        <v>0</v>
      </c>
      <c r="CC165" s="19">
        <f t="shared" si="2990"/>
        <v>0</v>
      </c>
      <c r="CD165" s="19">
        <f t="shared" si="2990"/>
        <v>0</v>
      </c>
      <c r="CE165" s="19">
        <f t="shared" si="2990"/>
        <v>0</v>
      </c>
      <c r="CF165" s="19">
        <f t="shared" si="2990"/>
        <v>0</v>
      </c>
      <c r="CG165" s="19">
        <f t="shared" si="2990"/>
        <v>0</v>
      </c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</row>
    <row r="166" spans="1:115" ht="15" x14ac:dyDescent="0.2">
      <c r="A166" s="17"/>
      <c r="B166" s="48"/>
      <c r="C166" s="48"/>
      <c r="D166" s="48"/>
      <c r="E166" s="48"/>
      <c r="F166" s="48"/>
      <c r="G166" s="48"/>
      <c r="H166" s="48"/>
      <c r="I166" s="48"/>
      <c r="J166" s="42">
        <f t="shared" ref="J166" si="2991">MAX(0,+J165-J167)</f>
        <v>0</v>
      </c>
      <c r="K166" s="19">
        <f t="shared" ref="K166" si="2992">MAX(0,+K165-K167)</f>
        <v>0</v>
      </c>
      <c r="L166" s="19">
        <f t="shared" ref="L166" si="2993">MAX(0,+L165-L167)</f>
        <v>0</v>
      </c>
      <c r="M166" s="19">
        <f t="shared" ref="M166" si="2994">MAX(0,+M165-M167)</f>
        <v>0</v>
      </c>
      <c r="N166" s="19">
        <f t="shared" ref="N166" si="2995">MAX(0,+N165-N167)</f>
        <v>0</v>
      </c>
      <c r="O166" s="19">
        <f t="shared" ref="O166" si="2996">MAX(0,+O165-O167)</f>
        <v>0</v>
      </c>
      <c r="P166" s="19">
        <f t="shared" ref="P166" si="2997">MAX(0,+P165-P167)</f>
        <v>0</v>
      </c>
      <c r="Q166" s="19">
        <f t="shared" ref="Q166" si="2998">MAX(0,+Q165-Q167)</f>
        <v>0</v>
      </c>
      <c r="R166" s="19">
        <f t="shared" ref="R166" si="2999">MAX(0,+R165-R167)</f>
        <v>0</v>
      </c>
      <c r="S166" s="19">
        <f t="shared" ref="S166" si="3000">MAX(0,+S165-S167)</f>
        <v>0</v>
      </c>
      <c r="T166" s="19">
        <f t="shared" ref="T166" si="3001">MAX(0,+T165-T167)</f>
        <v>0</v>
      </c>
      <c r="U166" s="19">
        <f t="shared" ref="U166" si="3002">MAX(0,+U165-U167)</f>
        <v>0</v>
      </c>
      <c r="V166" s="19">
        <f t="shared" ref="V166" si="3003">MAX(0,+V165-V167)</f>
        <v>0</v>
      </c>
      <c r="W166" s="42">
        <f t="shared" ref="W166" si="3004">MAX(0,+W165-W167)</f>
        <v>0</v>
      </c>
      <c r="X166" s="42">
        <f t="shared" ref="X166" si="3005">MAX(0,+X165-X167)</f>
        <v>0</v>
      </c>
      <c r="Y166" s="42">
        <f t="shared" ref="Y166" si="3006">MAX(0,+Y165-Y167)</f>
        <v>0</v>
      </c>
      <c r="Z166" s="42">
        <f t="shared" ref="Z166" si="3007">MAX(0,+Z165-Z167)</f>
        <v>0</v>
      </c>
      <c r="AA166" s="42">
        <f t="shared" ref="AA166" si="3008">MAX(0,+AA165-AA167)</f>
        <v>0</v>
      </c>
      <c r="AB166" s="42">
        <f t="shared" ref="AB166" si="3009">MAX(0,+AB165-AB167)</f>
        <v>0</v>
      </c>
      <c r="AC166" s="42">
        <f t="shared" ref="AC166" si="3010">MAX(0,+AC165-AC167)</f>
        <v>0</v>
      </c>
      <c r="AD166" s="42">
        <f t="shared" ref="AD166" si="3011">MAX(0,+AD165-AD167)</f>
        <v>0</v>
      </c>
      <c r="AE166" s="42">
        <f t="shared" ref="AE166" si="3012">MAX(0,+AE165-AE167)</f>
        <v>0</v>
      </c>
      <c r="AF166" s="42">
        <f t="shared" ref="AF166" si="3013">MAX(0,+AF165-AF167)</f>
        <v>0</v>
      </c>
      <c r="AG166" s="42">
        <f t="shared" ref="AG166" si="3014">MAX(0,+AG165-AG167)</f>
        <v>0</v>
      </c>
      <c r="AH166" s="42">
        <f t="shared" ref="AH166" si="3015">MAX(0,+AH165-AH167)</f>
        <v>0</v>
      </c>
      <c r="AI166" s="42">
        <f t="shared" ref="AI166" si="3016">MAX(0,+AI165-AI167)</f>
        <v>0</v>
      </c>
      <c r="AJ166" s="42">
        <f t="shared" ref="AJ166" si="3017">MAX(0,+AJ165-AJ167)</f>
        <v>0</v>
      </c>
      <c r="AK166" s="42">
        <f t="shared" ref="AK166" si="3018">MAX(0,+AK165-AK167)</f>
        <v>0</v>
      </c>
      <c r="AL166" s="42">
        <f t="shared" ref="AL166" si="3019">MAX(0,+AL165-AL167)</f>
        <v>0</v>
      </c>
      <c r="AM166" s="42">
        <f t="shared" ref="AM166" si="3020">MAX(0,+AM165-AM167)</f>
        <v>0</v>
      </c>
      <c r="AN166" s="42">
        <f t="shared" ref="AN166" si="3021">MAX(0,+AN165-AN167)</f>
        <v>0</v>
      </c>
      <c r="AO166" s="42">
        <f t="shared" ref="AO166" si="3022">MAX(0,+AO165-AO167)</f>
        <v>0</v>
      </c>
      <c r="AP166" s="42">
        <f t="shared" ref="AP166" si="3023">MAX(0,+AP165-AP167)</f>
        <v>0</v>
      </c>
      <c r="AQ166" s="42">
        <f t="shared" ref="AQ166" si="3024">MAX(0,+AQ165-AQ167)</f>
        <v>0</v>
      </c>
      <c r="AR166" s="42">
        <f t="shared" ref="AR166" si="3025">MAX(0,+AR165-AR167)</f>
        <v>0</v>
      </c>
      <c r="AS166" s="42">
        <f t="shared" ref="AS166" si="3026">MAX(0,+AS165-AS167)</f>
        <v>0</v>
      </c>
      <c r="AT166" s="42">
        <f t="shared" ref="AT166" si="3027">MAX(0,+AT165-AT167)</f>
        <v>0</v>
      </c>
      <c r="AU166" s="42">
        <f t="shared" ref="AU166" si="3028">MAX(0,+AU165-AU167)</f>
        <v>0</v>
      </c>
      <c r="AV166" s="42">
        <f t="shared" ref="AV166" si="3029">MAX(0,+AV165-AV167)</f>
        <v>196.45695461505156</v>
      </c>
      <c r="AW166" s="42">
        <f t="shared" ref="AW166" si="3030">MAX(0,+AW165-AW167)</f>
        <v>182.42431499969072</v>
      </c>
      <c r="AX166" s="42">
        <f t="shared" ref="AX166" si="3031">MAX(0,+AX165-AX167)</f>
        <v>168.39167538432989</v>
      </c>
      <c r="AY166" s="42">
        <f t="shared" ref="AY166" si="3032">MAX(0,+AY165-AY167)</f>
        <v>154.35903576896905</v>
      </c>
      <c r="AZ166" s="42">
        <f t="shared" ref="AZ166" si="3033">MAX(0,+AZ165-AZ167)</f>
        <v>140.32639615360821</v>
      </c>
      <c r="BA166" s="42">
        <f t="shared" ref="BA166" si="3034">MAX(0,+BA165-BA167)</f>
        <v>126.29375653824739</v>
      </c>
      <c r="BB166" s="42">
        <f t="shared" ref="BB166" si="3035">MAX(0,+BB165-BB167)</f>
        <v>112.26111692288657</v>
      </c>
      <c r="BC166" s="42">
        <f t="shared" ref="BC166" si="3036">MAX(0,+BC165-BC167)</f>
        <v>98.22847730752575</v>
      </c>
      <c r="BD166" s="42">
        <f t="shared" ref="BD166" si="3037">MAX(0,+BD165-BD167)</f>
        <v>84.195837692164929</v>
      </c>
      <c r="BE166" s="42">
        <f t="shared" ref="BE166" si="3038">MAX(0,+BE165-BE167)</f>
        <v>70.163198076804107</v>
      </c>
      <c r="BF166" s="42">
        <f t="shared" ref="BF166" si="3039">MAX(0,+BF165-BF167)</f>
        <v>56.130558461443279</v>
      </c>
      <c r="BG166" s="42">
        <f t="shared" ref="BG166" si="3040">MAX(0,+BG165-BG167)</f>
        <v>42.09791884608245</v>
      </c>
      <c r="BH166" s="42">
        <f t="shared" ref="BH166" si="3041">MAX(0,+BH165-BH167)</f>
        <v>28.065279230721622</v>
      </c>
      <c r="BI166" s="42">
        <f t="shared" ref="BI166" si="3042">MAX(0,+BI165-BI167)</f>
        <v>14.032639615360795</v>
      </c>
      <c r="BJ166" s="42">
        <f t="shared" ref="BJ166" si="3043">MAX(0,+BJ165-BJ167)</f>
        <v>0</v>
      </c>
      <c r="BK166" s="42">
        <f t="shared" ref="BK166" si="3044">MAX(0,+BK165-BK167)</f>
        <v>0</v>
      </c>
      <c r="BL166" s="42">
        <f t="shared" ref="BL166" si="3045">MAX(0,+BL165-BL167)</f>
        <v>0</v>
      </c>
      <c r="BM166" s="42">
        <f t="shared" ref="BM166" si="3046">MAX(0,+BM165-BM167)</f>
        <v>0</v>
      </c>
      <c r="BN166" s="42">
        <f t="shared" ref="BN166" si="3047">MAX(0,+BN165-BN167)</f>
        <v>0</v>
      </c>
      <c r="BO166" s="42">
        <f t="shared" ref="BO166" si="3048">MAX(0,+BO165-BO167)</f>
        <v>0</v>
      </c>
      <c r="BP166" s="42">
        <f t="shared" ref="BP166" si="3049">MAX(0,+BP165-BP167)</f>
        <v>0</v>
      </c>
      <c r="BQ166" s="42">
        <f t="shared" ref="BQ166" si="3050">MAX(0,+BQ165-BQ167)</f>
        <v>0</v>
      </c>
      <c r="BR166" s="42">
        <f t="shared" ref="BR166" si="3051">MAX(0,+BR165-BR167)</f>
        <v>0</v>
      </c>
      <c r="BS166" s="42">
        <f t="shared" ref="BS166" si="3052">MAX(0,+BS165-BS167)</f>
        <v>0</v>
      </c>
      <c r="BT166" s="42">
        <f t="shared" ref="BT166" si="3053">MAX(0,+BT165-BT167)</f>
        <v>0</v>
      </c>
      <c r="BU166" s="42">
        <f t="shared" ref="BU166" si="3054">MAX(0,+BU165-BU167)</f>
        <v>0</v>
      </c>
      <c r="BV166" s="42">
        <f t="shared" ref="BV166" si="3055">MAX(0,+BV165-BV167)</f>
        <v>0</v>
      </c>
      <c r="BW166" s="42">
        <f t="shared" ref="BW166" si="3056">MAX(0,+BW165-BW167)</f>
        <v>0</v>
      </c>
      <c r="BX166" s="42">
        <f t="shared" ref="BX166" si="3057">MAX(0,+BX165-BX167)</f>
        <v>0</v>
      </c>
      <c r="BY166" s="42">
        <f t="shared" ref="BY166" si="3058">MAX(0,+BY165-BY167)</f>
        <v>0</v>
      </c>
      <c r="BZ166" s="42">
        <f t="shared" ref="BZ166" si="3059">MAX(0,+BZ165-BZ167)</f>
        <v>0</v>
      </c>
      <c r="CA166" s="42">
        <f t="shared" ref="CA166" si="3060">MAX(0,+CA165-CA167)</f>
        <v>0</v>
      </c>
      <c r="CB166" s="42">
        <f t="shared" ref="CB166" si="3061">MAX(0,+CB165-CB167)</f>
        <v>0</v>
      </c>
      <c r="CC166" s="42">
        <f t="shared" ref="CC166" si="3062">MAX(0,+CC165-CC167)</f>
        <v>0</v>
      </c>
      <c r="CD166" s="42">
        <f t="shared" ref="CD166" si="3063">MAX(0,+CD165-CD167)</f>
        <v>0</v>
      </c>
      <c r="CE166" s="42">
        <f t="shared" ref="CE166" si="3064">MAX(0,+CE165-CE167)</f>
        <v>0</v>
      </c>
      <c r="CF166" s="42">
        <f t="shared" ref="CF166" si="3065">MAX(0,+CF165-CF167)</f>
        <v>0</v>
      </c>
      <c r="CG166" s="42">
        <f t="shared" ref="CG166" si="3066">MAX(0,+CG165-CG167)</f>
        <v>0</v>
      </c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</row>
    <row r="167" spans="1:115" ht="15" x14ac:dyDescent="0.2">
      <c r="A167" s="17"/>
      <c r="B167" s="48"/>
      <c r="C167" s="48"/>
      <c r="D167" s="48"/>
      <c r="E167" s="48"/>
      <c r="F167" s="48"/>
      <c r="G167" s="48"/>
      <c r="H167" s="48"/>
      <c r="I167" s="48"/>
      <c r="J167" s="42">
        <f>IF(J165&gt;0.5,IF($B165=J$10,$C165/$D165,I167),0)</f>
        <v>0</v>
      </c>
      <c r="K167" s="19">
        <f>IF(K165&gt;0.5,IF($B165=K$10-1,$C165/$D165,J167),0)</f>
        <v>0</v>
      </c>
      <c r="L167" s="19">
        <f t="shared" ref="L167:BW167" si="3067">IF(L165&gt;0.5,IF($B165=L$10-1,$C165/$D165,K167),0)</f>
        <v>0</v>
      </c>
      <c r="M167" s="19">
        <f t="shared" si="3067"/>
        <v>0</v>
      </c>
      <c r="N167" s="19">
        <f t="shared" si="3067"/>
        <v>0</v>
      </c>
      <c r="O167" s="19">
        <f t="shared" si="3067"/>
        <v>0</v>
      </c>
      <c r="P167" s="19">
        <f t="shared" si="3067"/>
        <v>0</v>
      </c>
      <c r="Q167" s="19">
        <f t="shared" si="3067"/>
        <v>0</v>
      </c>
      <c r="R167" s="19">
        <f t="shared" si="3067"/>
        <v>0</v>
      </c>
      <c r="S167" s="19">
        <f t="shared" si="3067"/>
        <v>0</v>
      </c>
      <c r="T167" s="19">
        <f t="shared" si="3067"/>
        <v>0</v>
      </c>
      <c r="U167" s="19">
        <f t="shared" si="3067"/>
        <v>0</v>
      </c>
      <c r="V167" s="19">
        <f t="shared" si="3067"/>
        <v>0</v>
      </c>
      <c r="W167" s="19">
        <f t="shared" si="3067"/>
        <v>0</v>
      </c>
      <c r="X167" s="19">
        <f t="shared" si="3067"/>
        <v>0</v>
      </c>
      <c r="Y167" s="19">
        <f t="shared" si="3067"/>
        <v>0</v>
      </c>
      <c r="Z167" s="19">
        <f t="shared" si="3067"/>
        <v>0</v>
      </c>
      <c r="AA167" s="19">
        <f t="shared" si="3067"/>
        <v>0</v>
      </c>
      <c r="AB167" s="19">
        <f t="shared" si="3067"/>
        <v>0</v>
      </c>
      <c r="AC167" s="19">
        <f t="shared" si="3067"/>
        <v>0</v>
      </c>
      <c r="AD167" s="19">
        <f t="shared" si="3067"/>
        <v>0</v>
      </c>
      <c r="AE167" s="19">
        <f t="shared" si="3067"/>
        <v>0</v>
      </c>
      <c r="AF167" s="19">
        <f t="shared" si="3067"/>
        <v>0</v>
      </c>
      <c r="AG167" s="19">
        <f t="shared" si="3067"/>
        <v>0</v>
      </c>
      <c r="AH167" s="19">
        <f t="shared" si="3067"/>
        <v>0</v>
      </c>
      <c r="AI167" s="19">
        <f t="shared" si="3067"/>
        <v>0</v>
      </c>
      <c r="AJ167" s="19">
        <f t="shared" si="3067"/>
        <v>0</v>
      </c>
      <c r="AK167" s="19">
        <f t="shared" si="3067"/>
        <v>0</v>
      </c>
      <c r="AL167" s="19">
        <f t="shared" si="3067"/>
        <v>0</v>
      </c>
      <c r="AM167" s="19">
        <f t="shared" si="3067"/>
        <v>0</v>
      </c>
      <c r="AN167" s="19">
        <f t="shared" si="3067"/>
        <v>0</v>
      </c>
      <c r="AO167" s="19">
        <f t="shared" si="3067"/>
        <v>0</v>
      </c>
      <c r="AP167" s="19">
        <f t="shared" si="3067"/>
        <v>0</v>
      </c>
      <c r="AQ167" s="19">
        <f t="shared" si="3067"/>
        <v>0</v>
      </c>
      <c r="AR167" s="19">
        <f t="shared" si="3067"/>
        <v>0</v>
      </c>
      <c r="AS167" s="19">
        <f t="shared" si="3067"/>
        <v>0</v>
      </c>
      <c r="AT167" s="19">
        <f t="shared" si="3067"/>
        <v>0</v>
      </c>
      <c r="AU167" s="19">
        <f t="shared" si="3067"/>
        <v>0</v>
      </c>
      <c r="AV167" s="19">
        <f t="shared" si="3067"/>
        <v>14.032639615360827</v>
      </c>
      <c r="AW167" s="19">
        <f t="shared" si="3067"/>
        <v>14.032639615360827</v>
      </c>
      <c r="AX167" s="19">
        <f t="shared" si="3067"/>
        <v>14.032639615360827</v>
      </c>
      <c r="AY167" s="19">
        <f t="shared" si="3067"/>
        <v>14.032639615360827</v>
      </c>
      <c r="AZ167" s="19">
        <f t="shared" si="3067"/>
        <v>14.032639615360827</v>
      </c>
      <c r="BA167" s="19">
        <f t="shared" si="3067"/>
        <v>14.032639615360827</v>
      </c>
      <c r="BB167" s="19">
        <f t="shared" si="3067"/>
        <v>14.032639615360827</v>
      </c>
      <c r="BC167" s="19">
        <f t="shared" si="3067"/>
        <v>14.032639615360827</v>
      </c>
      <c r="BD167" s="19">
        <f t="shared" si="3067"/>
        <v>14.032639615360827</v>
      </c>
      <c r="BE167" s="19">
        <f t="shared" si="3067"/>
        <v>14.032639615360827</v>
      </c>
      <c r="BF167" s="19">
        <f t="shared" si="3067"/>
        <v>14.032639615360827</v>
      </c>
      <c r="BG167" s="19">
        <f t="shared" si="3067"/>
        <v>14.032639615360827</v>
      </c>
      <c r="BH167" s="19">
        <f t="shared" si="3067"/>
        <v>14.032639615360827</v>
      </c>
      <c r="BI167" s="19">
        <f t="shared" si="3067"/>
        <v>14.032639615360827</v>
      </c>
      <c r="BJ167" s="19">
        <f t="shared" si="3067"/>
        <v>14.032639615360827</v>
      </c>
      <c r="BK167" s="19">
        <f t="shared" si="3067"/>
        <v>0</v>
      </c>
      <c r="BL167" s="19">
        <f t="shared" si="3067"/>
        <v>0</v>
      </c>
      <c r="BM167" s="19">
        <f t="shared" si="3067"/>
        <v>0</v>
      </c>
      <c r="BN167" s="19">
        <f t="shared" si="3067"/>
        <v>0</v>
      </c>
      <c r="BO167" s="19">
        <f t="shared" si="3067"/>
        <v>0</v>
      </c>
      <c r="BP167" s="19">
        <f t="shared" si="3067"/>
        <v>0</v>
      </c>
      <c r="BQ167" s="19">
        <f t="shared" si="3067"/>
        <v>0</v>
      </c>
      <c r="BR167" s="19">
        <f t="shared" si="3067"/>
        <v>0</v>
      </c>
      <c r="BS167" s="19">
        <f t="shared" si="3067"/>
        <v>0</v>
      </c>
      <c r="BT167" s="19">
        <f t="shared" si="3067"/>
        <v>0</v>
      </c>
      <c r="BU167" s="19">
        <f t="shared" si="3067"/>
        <v>0</v>
      </c>
      <c r="BV167" s="19">
        <f t="shared" si="3067"/>
        <v>0</v>
      </c>
      <c r="BW167" s="19">
        <f t="shared" si="3067"/>
        <v>0</v>
      </c>
      <c r="BX167" s="19">
        <f t="shared" ref="BX167:CG167" si="3068">IF(BX165&gt;0.5,IF($B165=BX$10-1,$C165/$D165,BW167),0)</f>
        <v>0</v>
      </c>
      <c r="BY167" s="19">
        <f t="shared" si="3068"/>
        <v>0</v>
      </c>
      <c r="BZ167" s="19">
        <f t="shared" si="3068"/>
        <v>0</v>
      </c>
      <c r="CA167" s="19">
        <f t="shared" si="3068"/>
        <v>0</v>
      </c>
      <c r="CB167" s="19">
        <f t="shared" si="3068"/>
        <v>0</v>
      </c>
      <c r="CC167" s="19">
        <f t="shared" si="3068"/>
        <v>0</v>
      </c>
      <c r="CD167" s="19">
        <f t="shared" si="3068"/>
        <v>0</v>
      </c>
      <c r="CE167" s="19">
        <f t="shared" si="3068"/>
        <v>0</v>
      </c>
      <c r="CF167" s="19">
        <f t="shared" si="3068"/>
        <v>0</v>
      </c>
      <c r="CG167" s="19">
        <f t="shared" si="3068"/>
        <v>0</v>
      </c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</row>
    <row r="168" spans="1:115" ht="15" x14ac:dyDescent="0.2">
      <c r="A168" s="17" t="s">
        <v>161</v>
      </c>
      <c r="B168" s="104">
        <f>B165+1</f>
        <v>2057</v>
      </c>
      <c r="C168" s="82">
        <f>HLOOKUP(B168,$J$10:$CG$23,14)</f>
        <v>214.69938611502056</v>
      </c>
      <c r="D168" s="52">
        <f>$D$52</f>
        <v>15</v>
      </c>
      <c r="E168" s="48"/>
      <c r="F168" s="48"/>
      <c r="G168" s="48"/>
      <c r="H168" s="48"/>
      <c r="I168" s="48"/>
      <c r="J168" s="42">
        <f>IF($B168=J$10,$C168,I169)</f>
        <v>0</v>
      </c>
      <c r="K168" s="19">
        <f>IF($B168=K$10-1,$C168,J169)</f>
        <v>0</v>
      </c>
      <c r="L168" s="19">
        <f t="shared" ref="L168:BW168" si="3069">IF($B168=L$10-1,$C168,K169)</f>
        <v>0</v>
      </c>
      <c r="M168" s="19">
        <f t="shared" si="3069"/>
        <v>0</v>
      </c>
      <c r="N168" s="19">
        <f t="shared" si="3069"/>
        <v>0</v>
      </c>
      <c r="O168" s="19">
        <f t="shared" si="3069"/>
        <v>0</v>
      </c>
      <c r="P168" s="19">
        <f t="shared" si="3069"/>
        <v>0</v>
      </c>
      <c r="Q168" s="19">
        <f t="shared" si="3069"/>
        <v>0</v>
      </c>
      <c r="R168" s="19">
        <f t="shared" si="3069"/>
        <v>0</v>
      </c>
      <c r="S168" s="19">
        <f t="shared" si="3069"/>
        <v>0</v>
      </c>
      <c r="T168" s="19">
        <f t="shared" si="3069"/>
        <v>0</v>
      </c>
      <c r="U168" s="19">
        <f t="shared" si="3069"/>
        <v>0</v>
      </c>
      <c r="V168" s="19">
        <f t="shared" si="3069"/>
        <v>0</v>
      </c>
      <c r="W168" s="19">
        <f t="shared" si="3069"/>
        <v>0</v>
      </c>
      <c r="X168" s="19">
        <f t="shared" si="3069"/>
        <v>0</v>
      </c>
      <c r="Y168" s="19">
        <f t="shared" si="3069"/>
        <v>0</v>
      </c>
      <c r="Z168" s="19">
        <f t="shared" si="3069"/>
        <v>0</v>
      </c>
      <c r="AA168" s="19">
        <f t="shared" si="3069"/>
        <v>0</v>
      </c>
      <c r="AB168" s="19">
        <f t="shared" si="3069"/>
        <v>0</v>
      </c>
      <c r="AC168" s="19">
        <f t="shared" si="3069"/>
        <v>0</v>
      </c>
      <c r="AD168" s="19">
        <f t="shared" si="3069"/>
        <v>0</v>
      </c>
      <c r="AE168" s="19">
        <f t="shared" si="3069"/>
        <v>0</v>
      </c>
      <c r="AF168" s="19">
        <f t="shared" si="3069"/>
        <v>0</v>
      </c>
      <c r="AG168" s="19">
        <f t="shared" si="3069"/>
        <v>0</v>
      </c>
      <c r="AH168" s="19">
        <f t="shared" si="3069"/>
        <v>0</v>
      </c>
      <c r="AI168" s="19">
        <f t="shared" si="3069"/>
        <v>0</v>
      </c>
      <c r="AJ168" s="19">
        <f t="shared" si="3069"/>
        <v>0</v>
      </c>
      <c r="AK168" s="19">
        <f t="shared" si="3069"/>
        <v>0</v>
      </c>
      <c r="AL168" s="19">
        <f t="shared" si="3069"/>
        <v>0</v>
      </c>
      <c r="AM168" s="19">
        <f t="shared" si="3069"/>
        <v>0</v>
      </c>
      <c r="AN168" s="19">
        <f t="shared" si="3069"/>
        <v>0</v>
      </c>
      <c r="AO168" s="19">
        <f t="shared" si="3069"/>
        <v>0</v>
      </c>
      <c r="AP168" s="19">
        <f t="shared" si="3069"/>
        <v>0</v>
      </c>
      <c r="AQ168" s="19">
        <f t="shared" si="3069"/>
        <v>0</v>
      </c>
      <c r="AR168" s="19">
        <f t="shared" si="3069"/>
        <v>0</v>
      </c>
      <c r="AS168" s="19">
        <f t="shared" si="3069"/>
        <v>0</v>
      </c>
      <c r="AT168" s="19">
        <f t="shared" si="3069"/>
        <v>0</v>
      </c>
      <c r="AU168" s="19">
        <f t="shared" si="3069"/>
        <v>0</v>
      </c>
      <c r="AV168" s="19">
        <f t="shared" si="3069"/>
        <v>0</v>
      </c>
      <c r="AW168" s="19">
        <f t="shared" si="3069"/>
        <v>214.69938611502056</v>
      </c>
      <c r="AX168" s="19">
        <f t="shared" si="3069"/>
        <v>200.38609370735253</v>
      </c>
      <c r="AY168" s="19">
        <f t="shared" si="3069"/>
        <v>186.0728012996845</v>
      </c>
      <c r="AZ168" s="19">
        <f t="shared" si="3069"/>
        <v>171.75950889201647</v>
      </c>
      <c r="BA168" s="19">
        <f t="shared" si="3069"/>
        <v>157.44621648434844</v>
      </c>
      <c r="BB168" s="19">
        <f t="shared" si="3069"/>
        <v>143.13292407668041</v>
      </c>
      <c r="BC168" s="19">
        <f t="shared" si="3069"/>
        <v>128.81963166901238</v>
      </c>
      <c r="BD168" s="19">
        <f t="shared" si="3069"/>
        <v>114.50633926134435</v>
      </c>
      <c r="BE168" s="19">
        <f t="shared" si="3069"/>
        <v>100.19304685367632</v>
      </c>
      <c r="BF168" s="19">
        <f t="shared" si="3069"/>
        <v>85.879754446008292</v>
      </c>
      <c r="BG168" s="19">
        <f t="shared" si="3069"/>
        <v>71.566462038340262</v>
      </c>
      <c r="BH168" s="19">
        <f t="shared" si="3069"/>
        <v>57.253169630672225</v>
      </c>
      <c r="BI168" s="19">
        <f t="shared" si="3069"/>
        <v>42.939877223004189</v>
      </c>
      <c r="BJ168" s="19">
        <f t="shared" si="3069"/>
        <v>28.626584815336152</v>
      </c>
      <c r="BK168" s="19">
        <f t="shared" si="3069"/>
        <v>14.313292407668115</v>
      </c>
      <c r="BL168" s="19">
        <f t="shared" si="3069"/>
        <v>7.815970093361102E-14</v>
      </c>
      <c r="BM168" s="19">
        <f t="shared" si="3069"/>
        <v>7.815970093361102E-14</v>
      </c>
      <c r="BN168" s="19">
        <f t="shared" si="3069"/>
        <v>7.815970093361102E-14</v>
      </c>
      <c r="BO168" s="19">
        <f t="shared" si="3069"/>
        <v>7.815970093361102E-14</v>
      </c>
      <c r="BP168" s="19">
        <f t="shared" si="3069"/>
        <v>7.815970093361102E-14</v>
      </c>
      <c r="BQ168" s="19">
        <f t="shared" si="3069"/>
        <v>7.815970093361102E-14</v>
      </c>
      <c r="BR168" s="19">
        <f t="shared" si="3069"/>
        <v>7.815970093361102E-14</v>
      </c>
      <c r="BS168" s="19">
        <f t="shared" si="3069"/>
        <v>7.815970093361102E-14</v>
      </c>
      <c r="BT168" s="19">
        <f t="shared" si="3069"/>
        <v>7.815970093361102E-14</v>
      </c>
      <c r="BU168" s="19">
        <f t="shared" si="3069"/>
        <v>7.815970093361102E-14</v>
      </c>
      <c r="BV168" s="19">
        <f t="shared" si="3069"/>
        <v>7.815970093361102E-14</v>
      </c>
      <c r="BW168" s="19">
        <f t="shared" si="3069"/>
        <v>7.815970093361102E-14</v>
      </c>
      <c r="BX168" s="19">
        <f t="shared" ref="BX168:CG168" si="3070">IF($B168=BX$10-1,$C168,BW169)</f>
        <v>7.815970093361102E-14</v>
      </c>
      <c r="BY168" s="19">
        <f t="shared" si="3070"/>
        <v>7.815970093361102E-14</v>
      </c>
      <c r="BZ168" s="19">
        <f t="shared" si="3070"/>
        <v>7.815970093361102E-14</v>
      </c>
      <c r="CA168" s="19">
        <f t="shared" si="3070"/>
        <v>7.815970093361102E-14</v>
      </c>
      <c r="CB168" s="19">
        <f t="shared" si="3070"/>
        <v>7.815970093361102E-14</v>
      </c>
      <c r="CC168" s="19">
        <f t="shared" si="3070"/>
        <v>7.815970093361102E-14</v>
      </c>
      <c r="CD168" s="19">
        <f t="shared" si="3070"/>
        <v>7.815970093361102E-14</v>
      </c>
      <c r="CE168" s="19">
        <f t="shared" si="3070"/>
        <v>7.815970093361102E-14</v>
      </c>
      <c r="CF168" s="19">
        <f t="shared" si="3070"/>
        <v>7.815970093361102E-14</v>
      </c>
      <c r="CG168" s="19">
        <f t="shared" si="3070"/>
        <v>7.815970093361102E-14</v>
      </c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</row>
    <row r="169" spans="1:115" ht="15" x14ac:dyDescent="0.2">
      <c r="B169" s="48"/>
      <c r="C169" s="48"/>
      <c r="D169" s="48"/>
      <c r="E169" s="48"/>
      <c r="F169" s="48"/>
      <c r="G169" s="48"/>
      <c r="H169" s="48"/>
      <c r="I169" s="48"/>
      <c r="J169" s="42">
        <f t="shared" ref="J169" si="3071">MAX(0,+J168-J170)</f>
        <v>0</v>
      </c>
      <c r="K169" s="19">
        <f t="shared" ref="K169" si="3072">MAX(0,+K168-K170)</f>
        <v>0</v>
      </c>
      <c r="L169" s="19">
        <f t="shared" ref="L169" si="3073">MAX(0,+L168-L170)</f>
        <v>0</v>
      </c>
      <c r="M169" s="19">
        <f t="shared" ref="M169" si="3074">MAX(0,+M168-M170)</f>
        <v>0</v>
      </c>
      <c r="N169" s="19">
        <f t="shared" ref="N169" si="3075">MAX(0,+N168-N170)</f>
        <v>0</v>
      </c>
      <c r="O169" s="19">
        <f t="shared" ref="O169" si="3076">MAX(0,+O168-O170)</f>
        <v>0</v>
      </c>
      <c r="P169" s="19">
        <f t="shared" ref="P169" si="3077">MAX(0,+P168-P170)</f>
        <v>0</v>
      </c>
      <c r="Q169" s="19">
        <f t="shared" ref="Q169" si="3078">MAX(0,+Q168-Q170)</f>
        <v>0</v>
      </c>
      <c r="R169" s="19">
        <f t="shared" ref="R169" si="3079">MAX(0,+R168-R170)</f>
        <v>0</v>
      </c>
      <c r="S169" s="19">
        <f t="shared" ref="S169" si="3080">MAX(0,+S168-S170)</f>
        <v>0</v>
      </c>
      <c r="T169" s="19">
        <f t="shared" ref="T169" si="3081">MAX(0,+T168-T170)</f>
        <v>0</v>
      </c>
      <c r="U169" s="19">
        <f t="shared" ref="U169" si="3082">MAX(0,+U168-U170)</f>
        <v>0</v>
      </c>
      <c r="V169" s="19">
        <f t="shared" ref="V169" si="3083">MAX(0,+V168-V170)</f>
        <v>0</v>
      </c>
      <c r="W169" s="42">
        <f t="shared" ref="W169" si="3084">MAX(0,+W168-W170)</f>
        <v>0</v>
      </c>
      <c r="X169" s="42">
        <f t="shared" ref="X169" si="3085">MAX(0,+X168-X170)</f>
        <v>0</v>
      </c>
      <c r="Y169" s="42">
        <f t="shared" ref="Y169" si="3086">MAX(0,+Y168-Y170)</f>
        <v>0</v>
      </c>
      <c r="Z169" s="42">
        <f t="shared" ref="Z169" si="3087">MAX(0,+Z168-Z170)</f>
        <v>0</v>
      </c>
      <c r="AA169" s="42">
        <f t="shared" ref="AA169" si="3088">MAX(0,+AA168-AA170)</f>
        <v>0</v>
      </c>
      <c r="AB169" s="42">
        <f t="shared" ref="AB169" si="3089">MAX(0,+AB168-AB170)</f>
        <v>0</v>
      </c>
      <c r="AC169" s="42">
        <f t="shared" ref="AC169" si="3090">MAX(0,+AC168-AC170)</f>
        <v>0</v>
      </c>
      <c r="AD169" s="42">
        <f t="shared" ref="AD169" si="3091">MAX(0,+AD168-AD170)</f>
        <v>0</v>
      </c>
      <c r="AE169" s="42">
        <f t="shared" ref="AE169" si="3092">MAX(0,+AE168-AE170)</f>
        <v>0</v>
      </c>
      <c r="AF169" s="42">
        <f t="shared" ref="AF169" si="3093">MAX(0,+AF168-AF170)</f>
        <v>0</v>
      </c>
      <c r="AG169" s="42">
        <f t="shared" ref="AG169" si="3094">MAX(0,+AG168-AG170)</f>
        <v>0</v>
      </c>
      <c r="AH169" s="42">
        <f t="shared" ref="AH169" si="3095">MAX(0,+AH168-AH170)</f>
        <v>0</v>
      </c>
      <c r="AI169" s="42">
        <f t="shared" ref="AI169" si="3096">MAX(0,+AI168-AI170)</f>
        <v>0</v>
      </c>
      <c r="AJ169" s="42">
        <f t="shared" ref="AJ169" si="3097">MAX(0,+AJ168-AJ170)</f>
        <v>0</v>
      </c>
      <c r="AK169" s="42">
        <f t="shared" ref="AK169" si="3098">MAX(0,+AK168-AK170)</f>
        <v>0</v>
      </c>
      <c r="AL169" s="42">
        <f t="shared" ref="AL169" si="3099">MAX(0,+AL168-AL170)</f>
        <v>0</v>
      </c>
      <c r="AM169" s="42">
        <f t="shared" ref="AM169" si="3100">MAX(0,+AM168-AM170)</f>
        <v>0</v>
      </c>
      <c r="AN169" s="42">
        <f t="shared" ref="AN169" si="3101">MAX(0,+AN168-AN170)</f>
        <v>0</v>
      </c>
      <c r="AO169" s="42">
        <f t="shared" ref="AO169" si="3102">MAX(0,+AO168-AO170)</f>
        <v>0</v>
      </c>
      <c r="AP169" s="42">
        <f t="shared" ref="AP169" si="3103">MAX(0,+AP168-AP170)</f>
        <v>0</v>
      </c>
      <c r="AQ169" s="42">
        <f t="shared" ref="AQ169" si="3104">MAX(0,+AQ168-AQ170)</f>
        <v>0</v>
      </c>
      <c r="AR169" s="42">
        <f t="shared" ref="AR169" si="3105">MAX(0,+AR168-AR170)</f>
        <v>0</v>
      </c>
      <c r="AS169" s="42">
        <f t="shared" ref="AS169" si="3106">MAX(0,+AS168-AS170)</f>
        <v>0</v>
      </c>
      <c r="AT169" s="42">
        <f t="shared" ref="AT169" si="3107">MAX(0,+AT168-AT170)</f>
        <v>0</v>
      </c>
      <c r="AU169" s="42">
        <f t="shared" ref="AU169" si="3108">MAX(0,+AU168-AU170)</f>
        <v>0</v>
      </c>
      <c r="AV169" s="42">
        <f t="shared" ref="AV169" si="3109">MAX(0,+AV168-AV170)</f>
        <v>0</v>
      </c>
      <c r="AW169" s="42">
        <f t="shared" ref="AW169" si="3110">MAX(0,+AW168-AW170)</f>
        <v>200.38609370735253</v>
      </c>
      <c r="AX169" s="42">
        <f t="shared" ref="AX169" si="3111">MAX(0,+AX168-AX170)</f>
        <v>186.0728012996845</v>
      </c>
      <c r="AY169" s="42">
        <f t="shared" ref="AY169" si="3112">MAX(0,+AY168-AY170)</f>
        <v>171.75950889201647</v>
      </c>
      <c r="AZ169" s="42">
        <f t="shared" ref="AZ169" si="3113">MAX(0,+AZ168-AZ170)</f>
        <v>157.44621648434844</v>
      </c>
      <c r="BA169" s="42">
        <f t="shared" ref="BA169" si="3114">MAX(0,+BA168-BA170)</f>
        <v>143.13292407668041</v>
      </c>
      <c r="BB169" s="42">
        <f t="shared" ref="BB169" si="3115">MAX(0,+BB168-BB170)</f>
        <v>128.81963166901238</v>
      </c>
      <c r="BC169" s="42">
        <f t="shared" ref="BC169" si="3116">MAX(0,+BC168-BC170)</f>
        <v>114.50633926134435</v>
      </c>
      <c r="BD169" s="42">
        <f t="shared" ref="BD169" si="3117">MAX(0,+BD168-BD170)</f>
        <v>100.19304685367632</v>
      </c>
      <c r="BE169" s="42">
        <f t="shared" ref="BE169" si="3118">MAX(0,+BE168-BE170)</f>
        <v>85.879754446008292</v>
      </c>
      <c r="BF169" s="42">
        <f t="shared" ref="BF169" si="3119">MAX(0,+BF168-BF170)</f>
        <v>71.566462038340262</v>
      </c>
      <c r="BG169" s="42">
        <f t="shared" ref="BG169" si="3120">MAX(0,+BG168-BG170)</f>
        <v>57.253169630672225</v>
      </c>
      <c r="BH169" s="42">
        <f t="shared" ref="BH169" si="3121">MAX(0,+BH168-BH170)</f>
        <v>42.939877223004189</v>
      </c>
      <c r="BI169" s="42">
        <f t="shared" ref="BI169" si="3122">MAX(0,+BI168-BI170)</f>
        <v>28.626584815336152</v>
      </c>
      <c r="BJ169" s="42">
        <f t="shared" ref="BJ169" si="3123">MAX(0,+BJ168-BJ170)</f>
        <v>14.313292407668115</v>
      </c>
      <c r="BK169" s="42">
        <f t="shared" ref="BK169" si="3124">MAX(0,+BK168-BK170)</f>
        <v>7.815970093361102E-14</v>
      </c>
      <c r="BL169" s="42">
        <f t="shared" ref="BL169" si="3125">MAX(0,+BL168-BL170)</f>
        <v>7.815970093361102E-14</v>
      </c>
      <c r="BM169" s="42">
        <f t="shared" ref="BM169" si="3126">MAX(0,+BM168-BM170)</f>
        <v>7.815970093361102E-14</v>
      </c>
      <c r="BN169" s="42">
        <f t="shared" ref="BN169" si="3127">MAX(0,+BN168-BN170)</f>
        <v>7.815970093361102E-14</v>
      </c>
      <c r="BO169" s="42">
        <f t="shared" ref="BO169" si="3128">MAX(0,+BO168-BO170)</f>
        <v>7.815970093361102E-14</v>
      </c>
      <c r="BP169" s="42">
        <f t="shared" ref="BP169" si="3129">MAX(0,+BP168-BP170)</f>
        <v>7.815970093361102E-14</v>
      </c>
      <c r="BQ169" s="42">
        <f t="shared" ref="BQ169" si="3130">MAX(0,+BQ168-BQ170)</f>
        <v>7.815970093361102E-14</v>
      </c>
      <c r="BR169" s="42">
        <f t="shared" ref="BR169" si="3131">MAX(0,+BR168-BR170)</f>
        <v>7.815970093361102E-14</v>
      </c>
      <c r="BS169" s="42">
        <f t="shared" ref="BS169" si="3132">MAX(0,+BS168-BS170)</f>
        <v>7.815970093361102E-14</v>
      </c>
      <c r="BT169" s="42">
        <f t="shared" ref="BT169" si="3133">MAX(0,+BT168-BT170)</f>
        <v>7.815970093361102E-14</v>
      </c>
      <c r="BU169" s="42">
        <f t="shared" ref="BU169" si="3134">MAX(0,+BU168-BU170)</f>
        <v>7.815970093361102E-14</v>
      </c>
      <c r="BV169" s="42">
        <f t="shared" ref="BV169" si="3135">MAX(0,+BV168-BV170)</f>
        <v>7.815970093361102E-14</v>
      </c>
      <c r="BW169" s="42">
        <f t="shared" ref="BW169" si="3136">MAX(0,+BW168-BW170)</f>
        <v>7.815970093361102E-14</v>
      </c>
      <c r="BX169" s="42">
        <f t="shared" ref="BX169" si="3137">MAX(0,+BX168-BX170)</f>
        <v>7.815970093361102E-14</v>
      </c>
      <c r="BY169" s="42">
        <f t="shared" ref="BY169" si="3138">MAX(0,+BY168-BY170)</f>
        <v>7.815970093361102E-14</v>
      </c>
      <c r="BZ169" s="42">
        <f t="shared" ref="BZ169" si="3139">MAX(0,+BZ168-BZ170)</f>
        <v>7.815970093361102E-14</v>
      </c>
      <c r="CA169" s="42">
        <f t="shared" ref="CA169" si="3140">MAX(0,+CA168-CA170)</f>
        <v>7.815970093361102E-14</v>
      </c>
      <c r="CB169" s="42">
        <f t="shared" ref="CB169" si="3141">MAX(0,+CB168-CB170)</f>
        <v>7.815970093361102E-14</v>
      </c>
      <c r="CC169" s="42">
        <f t="shared" ref="CC169" si="3142">MAX(0,+CC168-CC170)</f>
        <v>7.815970093361102E-14</v>
      </c>
      <c r="CD169" s="42">
        <f t="shared" ref="CD169" si="3143">MAX(0,+CD168-CD170)</f>
        <v>7.815970093361102E-14</v>
      </c>
      <c r="CE169" s="42">
        <f t="shared" ref="CE169" si="3144">MAX(0,+CE168-CE170)</f>
        <v>7.815970093361102E-14</v>
      </c>
      <c r="CF169" s="42">
        <f t="shared" ref="CF169" si="3145">MAX(0,+CF168-CF170)</f>
        <v>7.815970093361102E-14</v>
      </c>
      <c r="CG169" s="42">
        <f t="shared" ref="CG169" si="3146">MAX(0,+CG168-CG170)</f>
        <v>7.815970093361102E-14</v>
      </c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</row>
    <row r="170" spans="1:115" ht="15" x14ac:dyDescent="0.2">
      <c r="A170" s="17"/>
      <c r="B170" s="48"/>
      <c r="C170" s="48"/>
      <c r="D170" s="48"/>
      <c r="E170" s="48"/>
      <c r="F170" s="48"/>
      <c r="G170" s="48"/>
      <c r="H170" s="48"/>
      <c r="I170" s="48"/>
      <c r="J170" s="42">
        <f>IF(J168&gt;0.5,IF($B168=J$10,$C168/$D168,I170),0)</f>
        <v>0</v>
      </c>
      <c r="K170" s="19">
        <f>IF(K168&gt;0.5,IF($B168=K$10-1,$C168/$D168,J170),0)</f>
        <v>0</v>
      </c>
      <c r="L170" s="19">
        <f t="shared" ref="L170:BW170" si="3147">IF(L168&gt;0.5,IF($B168=L$10-1,$C168/$D168,K170),0)</f>
        <v>0</v>
      </c>
      <c r="M170" s="19">
        <f t="shared" si="3147"/>
        <v>0</v>
      </c>
      <c r="N170" s="19">
        <f t="shared" si="3147"/>
        <v>0</v>
      </c>
      <c r="O170" s="19">
        <f t="shared" si="3147"/>
        <v>0</v>
      </c>
      <c r="P170" s="19">
        <f t="shared" si="3147"/>
        <v>0</v>
      </c>
      <c r="Q170" s="19">
        <f t="shared" si="3147"/>
        <v>0</v>
      </c>
      <c r="R170" s="19">
        <f t="shared" si="3147"/>
        <v>0</v>
      </c>
      <c r="S170" s="19">
        <f t="shared" si="3147"/>
        <v>0</v>
      </c>
      <c r="T170" s="19">
        <f t="shared" si="3147"/>
        <v>0</v>
      </c>
      <c r="U170" s="19">
        <f t="shared" si="3147"/>
        <v>0</v>
      </c>
      <c r="V170" s="19">
        <f t="shared" si="3147"/>
        <v>0</v>
      </c>
      <c r="W170" s="19">
        <f t="shared" si="3147"/>
        <v>0</v>
      </c>
      <c r="X170" s="19">
        <f t="shared" si="3147"/>
        <v>0</v>
      </c>
      <c r="Y170" s="19">
        <f t="shared" si="3147"/>
        <v>0</v>
      </c>
      <c r="Z170" s="19">
        <f t="shared" si="3147"/>
        <v>0</v>
      </c>
      <c r="AA170" s="19">
        <f t="shared" si="3147"/>
        <v>0</v>
      </c>
      <c r="AB170" s="19">
        <f t="shared" si="3147"/>
        <v>0</v>
      </c>
      <c r="AC170" s="19">
        <f t="shared" si="3147"/>
        <v>0</v>
      </c>
      <c r="AD170" s="19">
        <f t="shared" si="3147"/>
        <v>0</v>
      </c>
      <c r="AE170" s="19">
        <f t="shared" si="3147"/>
        <v>0</v>
      </c>
      <c r="AF170" s="19">
        <f t="shared" si="3147"/>
        <v>0</v>
      </c>
      <c r="AG170" s="19">
        <f t="shared" si="3147"/>
        <v>0</v>
      </c>
      <c r="AH170" s="19">
        <f t="shared" si="3147"/>
        <v>0</v>
      </c>
      <c r="AI170" s="19">
        <f t="shared" si="3147"/>
        <v>0</v>
      </c>
      <c r="AJ170" s="19">
        <f t="shared" si="3147"/>
        <v>0</v>
      </c>
      <c r="AK170" s="19">
        <f t="shared" si="3147"/>
        <v>0</v>
      </c>
      <c r="AL170" s="19">
        <f t="shared" si="3147"/>
        <v>0</v>
      </c>
      <c r="AM170" s="19">
        <f t="shared" si="3147"/>
        <v>0</v>
      </c>
      <c r="AN170" s="19">
        <f t="shared" si="3147"/>
        <v>0</v>
      </c>
      <c r="AO170" s="19">
        <f t="shared" si="3147"/>
        <v>0</v>
      </c>
      <c r="AP170" s="19">
        <f t="shared" si="3147"/>
        <v>0</v>
      </c>
      <c r="AQ170" s="19">
        <f t="shared" si="3147"/>
        <v>0</v>
      </c>
      <c r="AR170" s="19">
        <f t="shared" si="3147"/>
        <v>0</v>
      </c>
      <c r="AS170" s="19">
        <f t="shared" si="3147"/>
        <v>0</v>
      </c>
      <c r="AT170" s="19">
        <f t="shared" si="3147"/>
        <v>0</v>
      </c>
      <c r="AU170" s="19">
        <f t="shared" si="3147"/>
        <v>0</v>
      </c>
      <c r="AV170" s="19">
        <f t="shared" si="3147"/>
        <v>0</v>
      </c>
      <c r="AW170" s="19">
        <f t="shared" si="3147"/>
        <v>14.313292407668037</v>
      </c>
      <c r="AX170" s="19">
        <f t="shared" si="3147"/>
        <v>14.313292407668037</v>
      </c>
      <c r="AY170" s="19">
        <f t="shared" si="3147"/>
        <v>14.313292407668037</v>
      </c>
      <c r="AZ170" s="19">
        <f t="shared" si="3147"/>
        <v>14.313292407668037</v>
      </c>
      <c r="BA170" s="19">
        <f t="shared" si="3147"/>
        <v>14.313292407668037</v>
      </c>
      <c r="BB170" s="19">
        <f t="shared" si="3147"/>
        <v>14.313292407668037</v>
      </c>
      <c r="BC170" s="19">
        <f t="shared" si="3147"/>
        <v>14.313292407668037</v>
      </c>
      <c r="BD170" s="19">
        <f t="shared" si="3147"/>
        <v>14.313292407668037</v>
      </c>
      <c r="BE170" s="19">
        <f t="shared" si="3147"/>
        <v>14.313292407668037</v>
      </c>
      <c r="BF170" s="19">
        <f t="shared" si="3147"/>
        <v>14.313292407668037</v>
      </c>
      <c r="BG170" s="19">
        <f t="shared" si="3147"/>
        <v>14.313292407668037</v>
      </c>
      <c r="BH170" s="19">
        <f t="shared" si="3147"/>
        <v>14.313292407668037</v>
      </c>
      <c r="BI170" s="19">
        <f t="shared" si="3147"/>
        <v>14.313292407668037</v>
      </c>
      <c r="BJ170" s="19">
        <f t="shared" si="3147"/>
        <v>14.313292407668037</v>
      </c>
      <c r="BK170" s="19">
        <f t="shared" si="3147"/>
        <v>14.313292407668037</v>
      </c>
      <c r="BL170" s="19">
        <f t="shared" si="3147"/>
        <v>0</v>
      </c>
      <c r="BM170" s="19">
        <f t="shared" si="3147"/>
        <v>0</v>
      </c>
      <c r="BN170" s="19">
        <f t="shared" si="3147"/>
        <v>0</v>
      </c>
      <c r="BO170" s="19">
        <f t="shared" si="3147"/>
        <v>0</v>
      </c>
      <c r="BP170" s="19">
        <f t="shared" si="3147"/>
        <v>0</v>
      </c>
      <c r="BQ170" s="19">
        <f t="shared" si="3147"/>
        <v>0</v>
      </c>
      <c r="BR170" s="19">
        <f t="shared" si="3147"/>
        <v>0</v>
      </c>
      <c r="BS170" s="19">
        <f t="shared" si="3147"/>
        <v>0</v>
      </c>
      <c r="BT170" s="19">
        <f t="shared" si="3147"/>
        <v>0</v>
      </c>
      <c r="BU170" s="19">
        <f t="shared" si="3147"/>
        <v>0</v>
      </c>
      <c r="BV170" s="19">
        <f t="shared" si="3147"/>
        <v>0</v>
      </c>
      <c r="BW170" s="19">
        <f t="shared" si="3147"/>
        <v>0</v>
      </c>
      <c r="BX170" s="19">
        <f t="shared" ref="BX170:CG170" si="3148">IF(BX168&gt;0.5,IF($B168=BX$10-1,$C168/$D168,BW170),0)</f>
        <v>0</v>
      </c>
      <c r="BY170" s="19">
        <f t="shared" si="3148"/>
        <v>0</v>
      </c>
      <c r="BZ170" s="19">
        <f t="shared" si="3148"/>
        <v>0</v>
      </c>
      <c r="CA170" s="19">
        <f t="shared" si="3148"/>
        <v>0</v>
      </c>
      <c r="CB170" s="19">
        <f t="shared" si="3148"/>
        <v>0</v>
      </c>
      <c r="CC170" s="19">
        <f t="shared" si="3148"/>
        <v>0</v>
      </c>
      <c r="CD170" s="19">
        <f t="shared" si="3148"/>
        <v>0</v>
      </c>
      <c r="CE170" s="19">
        <f t="shared" si="3148"/>
        <v>0</v>
      </c>
      <c r="CF170" s="19">
        <f t="shared" si="3148"/>
        <v>0</v>
      </c>
      <c r="CG170" s="19">
        <f t="shared" si="3148"/>
        <v>0</v>
      </c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</row>
    <row r="171" spans="1:115" ht="15" x14ac:dyDescent="0.2">
      <c r="A171" s="17" t="s">
        <v>162</v>
      </c>
      <c r="B171" s="104">
        <f>B168+1</f>
        <v>2058</v>
      </c>
      <c r="C171" s="82">
        <f>HLOOKUP(B171,$J$10:$CG$23,14)</f>
        <v>218.99337383732103</v>
      </c>
      <c r="D171" s="52">
        <f>$D$52</f>
        <v>15</v>
      </c>
      <c r="E171" s="48"/>
      <c r="F171" s="48"/>
      <c r="G171" s="48"/>
      <c r="H171" s="48"/>
      <c r="I171" s="48"/>
      <c r="J171" s="42">
        <f>IF($B171=J$10,$C171,I172)</f>
        <v>0</v>
      </c>
      <c r="K171" s="19">
        <f>IF($B171=K$10-1,$C171,J172)</f>
        <v>0</v>
      </c>
      <c r="L171" s="19">
        <f t="shared" ref="L171:BW171" si="3149">IF($B171=L$10-1,$C171,K172)</f>
        <v>0</v>
      </c>
      <c r="M171" s="19">
        <f t="shared" si="3149"/>
        <v>0</v>
      </c>
      <c r="N171" s="19">
        <f t="shared" si="3149"/>
        <v>0</v>
      </c>
      <c r="O171" s="19">
        <f t="shared" si="3149"/>
        <v>0</v>
      </c>
      <c r="P171" s="19">
        <f t="shared" si="3149"/>
        <v>0</v>
      </c>
      <c r="Q171" s="19">
        <f t="shared" si="3149"/>
        <v>0</v>
      </c>
      <c r="R171" s="19">
        <f t="shared" si="3149"/>
        <v>0</v>
      </c>
      <c r="S171" s="19">
        <f t="shared" si="3149"/>
        <v>0</v>
      </c>
      <c r="T171" s="19">
        <f t="shared" si="3149"/>
        <v>0</v>
      </c>
      <c r="U171" s="19">
        <f t="shared" si="3149"/>
        <v>0</v>
      </c>
      <c r="V171" s="19">
        <f t="shared" si="3149"/>
        <v>0</v>
      </c>
      <c r="W171" s="19">
        <f t="shared" si="3149"/>
        <v>0</v>
      </c>
      <c r="X171" s="19">
        <f t="shared" si="3149"/>
        <v>0</v>
      </c>
      <c r="Y171" s="19">
        <f t="shared" si="3149"/>
        <v>0</v>
      </c>
      <c r="Z171" s="19">
        <f t="shared" si="3149"/>
        <v>0</v>
      </c>
      <c r="AA171" s="19">
        <f t="shared" si="3149"/>
        <v>0</v>
      </c>
      <c r="AB171" s="19">
        <f t="shared" si="3149"/>
        <v>0</v>
      </c>
      <c r="AC171" s="19">
        <f t="shared" si="3149"/>
        <v>0</v>
      </c>
      <c r="AD171" s="19">
        <f t="shared" si="3149"/>
        <v>0</v>
      </c>
      <c r="AE171" s="19">
        <f t="shared" si="3149"/>
        <v>0</v>
      </c>
      <c r="AF171" s="19">
        <f t="shared" si="3149"/>
        <v>0</v>
      </c>
      <c r="AG171" s="19">
        <f t="shared" si="3149"/>
        <v>0</v>
      </c>
      <c r="AH171" s="19">
        <f t="shared" si="3149"/>
        <v>0</v>
      </c>
      <c r="AI171" s="19">
        <f t="shared" si="3149"/>
        <v>0</v>
      </c>
      <c r="AJ171" s="19">
        <f t="shared" si="3149"/>
        <v>0</v>
      </c>
      <c r="AK171" s="19">
        <f t="shared" si="3149"/>
        <v>0</v>
      </c>
      <c r="AL171" s="19">
        <f t="shared" si="3149"/>
        <v>0</v>
      </c>
      <c r="AM171" s="19">
        <f t="shared" si="3149"/>
        <v>0</v>
      </c>
      <c r="AN171" s="19">
        <f t="shared" si="3149"/>
        <v>0</v>
      </c>
      <c r="AO171" s="19">
        <f t="shared" si="3149"/>
        <v>0</v>
      </c>
      <c r="AP171" s="19">
        <f t="shared" si="3149"/>
        <v>0</v>
      </c>
      <c r="AQ171" s="19">
        <f t="shared" si="3149"/>
        <v>0</v>
      </c>
      <c r="AR171" s="19">
        <f t="shared" si="3149"/>
        <v>0</v>
      </c>
      <c r="AS171" s="19">
        <f t="shared" si="3149"/>
        <v>0</v>
      </c>
      <c r="AT171" s="19">
        <f t="shared" si="3149"/>
        <v>0</v>
      </c>
      <c r="AU171" s="19">
        <f t="shared" si="3149"/>
        <v>0</v>
      </c>
      <c r="AV171" s="19">
        <f t="shared" si="3149"/>
        <v>0</v>
      </c>
      <c r="AW171" s="19">
        <f t="shared" si="3149"/>
        <v>0</v>
      </c>
      <c r="AX171" s="19">
        <f t="shared" si="3149"/>
        <v>218.99337383732103</v>
      </c>
      <c r="AY171" s="19">
        <f t="shared" si="3149"/>
        <v>204.39381558149964</v>
      </c>
      <c r="AZ171" s="19">
        <f t="shared" si="3149"/>
        <v>189.79425732567825</v>
      </c>
      <c r="BA171" s="19">
        <f t="shared" si="3149"/>
        <v>175.19469906985685</v>
      </c>
      <c r="BB171" s="19">
        <f t="shared" si="3149"/>
        <v>160.59514081403546</v>
      </c>
      <c r="BC171" s="19">
        <f t="shared" si="3149"/>
        <v>145.99558255821407</v>
      </c>
      <c r="BD171" s="19">
        <f t="shared" si="3149"/>
        <v>131.39602430239268</v>
      </c>
      <c r="BE171" s="19">
        <f t="shared" si="3149"/>
        <v>116.79646604657127</v>
      </c>
      <c r="BF171" s="19">
        <f t="shared" si="3149"/>
        <v>102.19690779074986</v>
      </c>
      <c r="BG171" s="19">
        <f t="shared" si="3149"/>
        <v>87.597349534928455</v>
      </c>
      <c r="BH171" s="19">
        <f t="shared" si="3149"/>
        <v>72.997791279107048</v>
      </c>
      <c r="BI171" s="19">
        <f t="shared" si="3149"/>
        <v>58.398233023285648</v>
      </c>
      <c r="BJ171" s="19">
        <f t="shared" si="3149"/>
        <v>43.798674767464249</v>
      </c>
      <c r="BK171" s="19">
        <f t="shared" si="3149"/>
        <v>29.199116511642849</v>
      </c>
      <c r="BL171" s="19">
        <f t="shared" si="3149"/>
        <v>14.599558255821448</v>
      </c>
      <c r="BM171" s="19">
        <f t="shared" si="3149"/>
        <v>4.6185277824406512E-14</v>
      </c>
      <c r="BN171" s="19">
        <f t="shared" si="3149"/>
        <v>4.6185277824406512E-14</v>
      </c>
      <c r="BO171" s="19">
        <f t="shared" si="3149"/>
        <v>4.6185277824406512E-14</v>
      </c>
      <c r="BP171" s="19">
        <f t="shared" si="3149"/>
        <v>4.6185277824406512E-14</v>
      </c>
      <c r="BQ171" s="19">
        <f t="shared" si="3149"/>
        <v>4.6185277824406512E-14</v>
      </c>
      <c r="BR171" s="19">
        <f t="shared" si="3149"/>
        <v>4.6185277824406512E-14</v>
      </c>
      <c r="BS171" s="19">
        <f t="shared" si="3149"/>
        <v>4.6185277824406512E-14</v>
      </c>
      <c r="BT171" s="19">
        <f t="shared" si="3149"/>
        <v>4.6185277824406512E-14</v>
      </c>
      <c r="BU171" s="19">
        <f t="shared" si="3149"/>
        <v>4.6185277824406512E-14</v>
      </c>
      <c r="BV171" s="19">
        <f t="shared" si="3149"/>
        <v>4.6185277824406512E-14</v>
      </c>
      <c r="BW171" s="19">
        <f t="shared" si="3149"/>
        <v>4.6185277824406512E-14</v>
      </c>
      <c r="BX171" s="19">
        <f t="shared" ref="BX171:CG171" si="3150">IF($B171=BX$10-1,$C171,BW172)</f>
        <v>4.6185277824406512E-14</v>
      </c>
      <c r="BY171" s="19">
        <f t="shared" si="3150"/>
        <v>4.6185277824406512E-14</v>
      </c>
      <c r="BZ171" s="19">
        <f t="shared" si="3150"/>
        <v>4.6185277824406512E-14</v>
      </c>
      <c r="CA171" s="19">
        <f t="shared" si="3150"/>
        <v>4.6185277824406512E-14</v>
      </c>
      <c r="CB171" s="19">
        <f t="shared" si="3150"/>
        <v>4.6185277824406512E-14</v>
      </c>
      <c r="CC171" s="19">
        <f t="shared" si="3150"/>
        <v>4.6185277824406512E-14</v>
      </c>
      <c r="CD171" s="19">
        <f t="shared" si="3150"/>
        <v>4.6185277824406512E-14</v>
      </c>
      <c r="CE171" s="19">
        <f t="shared" si="3150"/>
        <v>4.6185277824406512E-14</v>
      </c>
      <c r="CF171" s="19">
        <f t="shared" si="3150"/>
        <v>4.6185277824406512E-14</v>
      </c>
      <c r="CG171" s="19">
        <f t="shared" si="3150"/>
        <v>4.6185277824406512E-14</v>
      </c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</row>
    <row r="172" spans="1:115" ht="15" x14ac:dyDescent="0.2">
      <c r="A172" s="17"/>
      <c r="B172" s="48"/>
      <c r="C172" s="48"/>
      <c r="D172" s="48"/>
      <c r="E172" s="48"/>
      <c r="F172" s="48"/>
      <c r="G172" s="48"/>
      <c r="H172" s="48"/>
      <c r="I172" s="48"/>
      <c r="J172" s="42">
        <f t="shared" ref="J172" si="3151">MAX(0,+J171-J173)</f>
        <v>0</v>
      </c>
      <c r="K172" s="19">
        <f t="shared" ref="K172" si="3152">MAX(0,+K171-K173)</f>
        <v>0</v>
      </c>
      <c r="L172" s="19">
        <f t="shared" ref="L172" si="3153">MAX(0,+L171-L173)</f>
        <v>0</v>
      </c>
      <c r="M172" s="19">
        <f t="shared" ref="M172" si="3154">MAX(0,+M171-M173)</f>
        <v>0</v>
      </c>
      <c r="N172" s="19">
        <f t="shared" ref="N172" si="3155">MAX(0,+N171-N173)</f>
        <v>0</v>
      </c>
      <c r="O172" s="19">
        <f t="shared" ref="O172" si="3156">MAX(0,+O171-O173)</f>
        <v>0</v>
      </c>
      <c r="P172" s="19">
        <f t="shared" ref="P172" si="3157">MAX(0,+P171-P173)</f>
        <v>0</v>
      </c>
      <c r="Q172" s="19">
        <f t="shared" ref="Q172" si="3158">MAX(0,+Q171-Q173)</f>
        <v>0</v>
      </c>
      <c r="R172" s="19">
        <f t="shared" ref="R172" si="3159">MAX(0,+R171-R173)</f>
        <v>0</v>
      </c>
      <c r="S172" s="19">
        <f t="shared" ref="S172" si="3160">MAX(0,+S171-S173)</f>
        <v>0</v>
      </c>
      <c r="T172" s="19">
        <f t="shared" ref="T172" si="3161">MAX(0,+T171-T173)</f>
        <v>0</v>
      </c>
      <c r="U172" s="19">
        <f t="shared" ref="U172" si="3162">MAX(0,+U171-U173)</f>
        <v>0</v>
      </c>
      <c r="V172" s="19">
        <f t="shared" ref="V172" si="3163">MAX(0,+V171-V173)</f>
        <v>0</v>
      </c>
      <c r="W172" s="42">
        <f t="shared" ref="W172" si="3164">MAX(0,+W171-W173)</f>
        <v>0</v>
      </c>
      <c r="X172" s="42">
        <f t="shared" ref="X172" si="3165">MAX(0,+X171-X173)</f>
        <v>0</v>
      </c>
      <c r="Y172" s="42">
        <f t="shared" ref="Y172" si="3166">MAX(0,+Y171-Y173)</f>
        <v>0</v>
      </c>
      <c r="Z172" s="42">
        <f t="shared" ref="Z172" si="3167">MAX(0,+Z171-Z173)</f>
        <v>0</v>
      </c>
      <c r="AA172" s="42">
        <f t="shared" ref="AA172" si="3168">MAX(0,+AA171-AA173)</f>
        <v>0</v>
      </c>
      <c r="AB172" s="42">
        <f t="shared" ref="AB172" si="3169">MAX(0,+AB171-AB173)</f>
        <v>0</v>
      </c>
      <c r="AC172" s="42">
        <f t="shared" ref="AC172" si="3170">MAX(0,+AC171-AC173)</f>
        <v>0</v>
      </c>
      <c r="AD172" s="42">
        <f t="shared" ref="AD172" si="3171">MAX(0,+AD171-AD173)</f>
        <v>0</v>
      </c>
      <c r="AE172" s="42">
        <f t="shared" ref="AE172" si="3172">MAX(0,+AE171-AE173)</f>
        <v>0</v>
      </c>
      <c r="AF172" s="42">
        <f t="shared" ref="AF172" si="3173">MAX(0,+AF171-AF173)</f>
        <v>0</v>
      </c>
      <c r="AG172" s="42">
        <f t="shared" ref="AG172" si="3174">MAX(0,+AG171-AG173)</f>
        <v>0</v>
      </c>
      <c r="AH172" s="42">
        <f t="shared" ref="AH172" si="3175">MAX(0,+AH171-AH173)</f>
        <v>0</v>
      </c>
      <c r="AI172" s="42">
        <f t="shared" ref="AI172" si="3176">MAX(0,+AI171-AI173)</f>
        <v>0</v>
      </c>
      <c r="AJ172" s="42">
        <f t="shared" ref="AJ172" si="3177">MAX(0,+AJ171-AJ173)</f>
        <v>0</v>
      </c>
      <c r="AK172" s="42">
        <f t="shared" ref="AK172" si="3178">MAX(0,+AK171-AK173)</f>
        <v>0</v>
      </c>
      <c r="AL172" s="42">
        <f t="shared" ref="AL172" si="3179">MAX(0,+AL171-AL173)</f>
        <v>0</v>
      </c>
      <c r="AM172" s="42">
        <f t="shared" ref="AM172" si="3180">MAX(0,+AM171-AM173)</f>
        <v>0</v>
      </c>
      <c r="AN172" s="42">
        <f t="shared" ref="AN172" si="3181">MAX(0,+AN171-AN173)</f>
        <v>0</v>
      </c>
      <c r="AO172" s="42">
        <f t="shared" ref="AO172" si="3182">MAX(0,+AO171-AO173)</f>
        <v>0</v>
      </c>
      <c r="AP172" s="42">
        <f t="shared" ref="AP172" si="3183">MAX(0,+AP171-AP173)</f>
        <v>0</v>
      </c>
      <c r="AQ172" s="42">
        <f t="shared" ref="AQ172" si="3184">MAX(0,+AQ171-AQ173)</f>
        <v>0</v>
      </c>
      <c r="AR172" s="42">
        <f t="shared" ref="AR172" si="3185">MAX(0,+AR171-AR173)</f>
        <v>0</v>
      </c>
      <c r="AS172" s="42">
        <f t="shared" ref="AS172" si="3186">MAX(0,+AS171-AS173)</f>
        <v>0</v>
      </c>
      <c r="AT172" s="42">
        <f t="shared" ref="AT172" si="3187">MAX(0,+AT171-AT173)</f>
        <v>0</v>
      </c>
      <c r="AU172" s="42">
        <f t="shared" ref="AU172" si="3188">MAX(0,+AU171-AU173)</f>
        <v>0</v>
      </c>
      <c r="AV172" s="42">
        <f t="shared" ref="AV172" si="3189">MAX(0,+AV171-AV173)</f>
        <v>0</v>
      </c>
      <c r="AW172" s="42">
        <f t="shared" ref="AW172" si="3190">MAX(0,+AW171-AW173)</f>
        <v>0</v>
      </c>
      <c r="AX172" s="42">
        <f t="shared" ref="AX172" si="3191">MAX(0,+AX171-AX173)</f>
        <v>204.39381558149964</v>
      </c>
      <c r="AY172" s="42">
        <f t="shared" ref="AY172" si="3192">MAX(0,+AY171-AY173)</f>
        <v>189.79425732567825</v>
      </c>
      <c r="AZ172" s="42">
        <f t="shared" ref="AZ172" si="3193">MAX(0,+AZ171-AZ173)</f>
        <v>175.19469906985685</v>
      </c>
      <c r="BA172" s="42">
        <f t="shared" ref="BA172" si="3194">MAX(0,+BA171-BA173)</f>
        <v>160.59514081403546</v>
      </c>
      <c r="BB172" s="42">
        <f t="shared" ref="BB172" si="3195">MAX(0,+BB171-BB173)</f>
        <v>145.99558255821407</v>
      </c>
      <c r="BC172" s="42">
        <f t="shared" ref="BC172" si="3196">MAX(0,+BC171-BC173)</f>
        <v>131.39602430239268</v>
      </c>
      <c r="BD172" s="42">
        <f t="shared" ref="BD172" si="3197">MAX(0,+BD171-BD173)</f>
        <v>116.79646604657127</v>
      </c>
      <c r="BE172" s="42">
        <f t="shared" ref="BE172" si="3198">MAX(0,+BE171-BE173)</f>
        <v>102.19690779074986</v>
      </c>
      <c r="BF172" s="42">
        <f t="shared" ref="BF172" si="3199">MAX(0,+BF171-BF173)</f>
        <v>87.597349534928455</v>
      </c>
      <c r="BG172" s="42">
        <f t="shared" ref="BG172" si="3200">MAX(0,+BG171-BG173)</f>
        <v>72.997791279107048</v>
      </c>
      <c r="BH172" s="42">
        <f t="shared" ref="BH172" si="3201">MAX(0,+BH171-BH173)</f>
        <v>58.398233023285648</v>
      </c>
      <c r="BI172" s="42">
        <f t="shared" ref="BI172" si="3202">MAX(0,+BI171-BI173)</f>
        <v>43.798674767464249</v>
      </c>
      <c r="BJ172" s="42">
        <f t="shared" ref="BJ172" si="3203">MAX(0,+BJ171-BJ173)</f>
        <v>29.199116511642849</v>
      </c>
      <c r="BK172" s="42">
        <f t="shared" ref="BK172" si="3204">MAX(0,+BK171-BK173)</f>
        <v>14.599558255821448</v>
      </c>
      <c r="BL172" s="42">
        <f t="shared" ref="BL172" si="3205">MAX(0,+BL171-BL173)</f>
        <v>4.6185277824406512E-14</v>
      </c>
      <c r="BM172" s="42">
        <f t="shared" ref="BM172" si="3206">MAX(0,+BM171-BM173)</f>
        <v>4.6185277824406512E-14</v>
      </c>
      <c r="BN172" s="42">
        <f t="shared" ref="BN172" si="3207">MAX(0,+BN171-BN173)</f>
        <v>4.6185277824406512E-14</v>
      </c>
      <c r="BO172" s="42">
        <f t="shared" ref="BO172" si="3208">MAX(0,+BO171-BO173)</f>
        <v>4.6185277824406512E-14</v>
      </c>
      <c r="BP172" s="42">
        <f t="shared" ref="BP172" si="3209">MAX(0,+BP171-BP173)</f>
        <v>4.6185277824406512E-14</v>
      </c>
      <c r="BQ172" s="42">
        <f t="shared" ref="BQ172" si="3210">MAX(0,+BQ171-BQ173)</f>
        <v>4.6185277824406512E-14</v>
      </c>
      <c r="BR172" s="42">
        <f t="shared" ref="BR172" si="3211">MAX(0,+BR171-BR173)</f>
        <v>4.6185277824406512E-14</v>
      </c>
      <c r="BS172" s="42">
        <f t="shared" ref="BS172" si="3212">MAX(0,+BS171-BS173)</f>
        <v>4.6185277824406512E-14</v>
      </c>
      <c r="BT172" s="42">
        <f t="shared" ref="BT172" si="3213">MAX(0,+BT171-BT173)</f>
        <v>4.6185277824406512E-14</v>
      </c>
      <c r="BU172" s="42">
        <f t="shared" ref="BU172" si="3214">MAX(0,+BU171-BU173)</f>
        <v>4.6185277824406512E-14</v>
      </c>
      <c r="BV172" s="42">
        <f t="shared" ref="BV172" si="3215">MAX(0,+BV171-BV173)</f>
        <v>4.6185277824406512E-14</v>
      </c>
      <c r="BW172" s="42">
        <f t="shared" ref="BW172" si="3216">MAX(0,+BW171-BW173)</f>
        <v>4.6185277824406512E-14</v>
      </c>
      <c r="BX172" s="42">
        <f t="shared" ref="BX172" si="3217">MAX(0,+BX171-BX173)</f>
        <v>4.6185277824406512E-14</v>
      </c>
      <c r="BY172" s="42">
        <f t="shared" ref="BY172" si="3218">MAX(0,+BY171-BY173)</f>
        <v>4.6185277824406512E-14</v>
      </c>
      <c r="BZ172" s="42">
        <f t="shared" ref="BZ172" si="3219">MAX(0,+BZ171-BZ173)</f>
        <v>4.6185277824406512E-14</v>
      </c>
      <c r="CA172" s="42">
        <f t="shared" ref="CA172" si="3220">MAX(0,+CA171-CA173)</f>
        <v>4.6185277824406512E-14</v>
      </c>
      <c r="CB172" s="42">
        <f t="shared" ref="CB172" si="3221">MAX(0,+CB171-CB173)</f>
        <v>4.6185277824406512E-14</v>
      </c>
      <c r="CC172" s="42">
        <f t="shared" ref="CC172" si="3222">MAX(0,+CC171-CC173)</f>
        <v>4.6185277824406512E-14</v>
      </c>
      <c r="CD172" s="42">
        <f t="shared" ref="CD172" si="3223">MAX(0,+CD171-CD173)</f>
        <v>4.6185277824406512E-14</v>
      </c>
      <c r="CE172" s="42">
        <f t="shared" ref="CE172" si="3224">MAX(0,+CE171-CE173)</f>
        <v>4.6185277824406512E-14</v>
      </c>
      <c r="CF172" s="42">
        <f t="shared" ref="CF172" si="3225">MAX(0,+CF171-CF173)</f>
        <v>4.6185277824406512E-14</v>
      </c>
      <c r="CG172" s="42">
        <f t="shared" ref="CG172" si="3226">MAX(0,+CG171-CG173)</f>
        <v>4.6185277824406512E-14</v>
      </c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</row>
    <row r="173" spans="1:115" ht="15" x14ac:dyDescent="0.2">
      <c r="A173" s="17"/>
      <c r="B173" s="48"/>
      <c r="C173" s="48"/>
      <c r="D173" s="48"/>
      <c r="E173" s="48"/>
      <c r="F173" s="48"/>
      <c r="G173" s="48"/>
      <c r="H173" s="48"/>
      <c r="I173" s="48"/>
      <c r="J173" s="42">
        <f>IF(J171&gt;0.5,IF($B171=J$10,$C171/$D171,I173),0)</f>
        <v>0</v>
      </c>
      <c r="K173" s="19">
        <f>IF(K171&gt;0.5,IF($B171=K$10-1,$C171/$D171,J173),0)</f>
        <v>0</v>
      </c>
      <c r="L173" s="19">
        <f t="shared" ref="L173:BW173" si="3227">IF(L171&gt;0.5,IF($B171=L$10-1,$C171/$D171,K173),0)</f>
        <v>0</v>
      </c>
      <c r="M173" s="19">
        <f t="shared" si="3227"/>
        <v>0</v>
      </c>
      <c r="N173" s="19">
        <f t="shared" si="3227"/>
        <v>0</v>
      </c>
      <c r="O173" s="19">
        <f t="shared" si="3227"/>
        <v>0</v>
      </c>
      <c r="P173" s="19">
        <f t="shared" si="3227"/>
        <v>0</v>
      </c>
      <c r="Q173" s="19">
        <f t="shared" si="3227"/>
        <v>0</v>
      </c>
      <c r="R173" s="19">
        <f t="shared" si="3227"/>
        <v>0</v>
      </c>
      <c r="S173" s="19">
        <f t="shared" si="3227"/>
        <v>0</v>
      </c>
      <c r="T173" s="19">
        <f t="shared" si="3227"/>
        <v>0</v>
      </c>
      <c r="U173" s="19">
        <f t="shared" si="3227"/>
        <v>0</v>
      </c>
      <c r="V173" s="19">
        <f t="shared" si="3227"/>
        <v>0</v>
      </c>
      <c r="W173" s="19">
        <f t="shared" si="3227"/>
        <v>0</v>
      </c>
      <c r="X173" s="19">
        <f t="shared" si="3227"/>
        <v>0</v>
      </c>
      <c r="Y173" s="19">
        <f t="shared" si="3227"/>
        <v>0</v>
      </c>
      <c r="Z173" s="19">
        <f t="shared" si="3227"/>
        <v>0</v>
      </c>
      <c r="AA173" s="19">
        <f t="shared" si="3227"/>
        <v>0</v>
      </c>
      <c r="AB173" s="19">
        <f t="shared" si="3227"/>
        <v>0</v>
      </c>
      <c r="AC173" s="19">
        <f t="shared" si="3227"/>
        <v>0</v>
      </c>
      <c r="AD173" s="19">
        <f t="shared" si="3227"/>
        <v>0</v>
      </c>
      <c r="AE173" s="19">
        <f t="shared" si="3227"/>
        <v>0</v>
      </c>
      <c r="AF173" s="19">
        <f t="shared" si="3227"/>
        <v>0</v>
      </c>
      <c r="AG173" s="19">
        <f t="shared" si="3227"/>
        <v>0</v>
      </c>
      <c r="AH173" s="19">
        <f t="shared" si="3227"/>
        <v>0</v>
      </c>
      <c r="AI173" s="19">
        <f t="shared" si="3227"/>
        <v>0</v>
      </c>
      <c r="AJ173" s="19">
        <f t="shared" si="3227"/>
        <v>0</v>
      </c>
      <c r="AK173" s="19">
        <f t="shared" si="3227"/>
        <v>0</v>
      </c>
      <c r="AL173" s="19">
        <f t="shared" si="3227"/>
        <v>0</v>
      </c>
      <c r="AM173" s="19">
        <f t="shared" si="3227"/>
        <v>0</v>
      </c>
      <c r="AN173" s="19">
        <f t="shared" si="3227"/>
        <v>0</v>
      </c>
      <c r="AO173" s="19">
        <f t="shared" si="3227"/>
        <v>0</v>
      </c>
      <c r="AP173" s="19">
        <f t="shared" si="3227"/>
        <v>0</v>
      </c>
      <c r="AQ173" s="19">
        <f t="shared" si="3227"/>
        <v>0</v>
      </c>
      <c r="AR173" s="19">
        <f t="shared" si="3227"/>
        <v>0</v>
      </c>
      <c r="AS173" s="19">
        <f t="shared" si="3227"/>
        <v>0</v>
      </c>
      <c r="AT173" s="19">
        <f t="shared" si="3227"/>
        <v>0</v>
      </c>
      <c r="AU173" s="19">
        <f t="shared" si="3227"/>
        <v>0</v>
      </c>
      <c r="AV173" s="19">
        <f t="shared" si="3227"/>
        <v>0</v>
      </c>
      <c r="AW173" s="19">
        <f t="shared" si="3227"/>
        <v>0</v>
      </c>
      <c r="AX173" s="19">
        <f t="shared" si="3227"/>
        <v>14.599558255821401</v>
      </c>
      <c r="AY173" s="19">
        <f t="shared" si="3227"/>
        <v>14.599558255821401</v>
      </c>
      <c r="AZ173" s="19">
        <f t="shared" si="3227"/>
        <v>14.599558255821401</v>
      </c>
      <c r="BA173" s="19">
        <f t="shared" si="3227"/>
        <v>14.599558255821401</v>
      </c>
      <c r="BB173" s="19">
        <f t="shared" si="3227"/>
        <v>14.599558255821401</v>
      </c>
      <c r="BC173" s="19">
        <f t="shared" si="3227"/>
        <v>14.599558255821401</v>
      </c>
      <c r="BD173" s="19">
        <f t="shared" si="3227"/>
        <v>14.599558255821401</v>
      </c>
      <c r="BE173" s="19">
        <f t="shared" si="3227"/>
        <v>14.599558255821401</v>
      </c>
      <c r="BF173" s="19">
        <f t="shared" si="3227"/>
        <v>14.599558255821401</v>
      </c>
      <c r="BG173" s="19">
        <f t="shared" si="3227"/>
        <v>14.599558255821401</v>
      </c>
      <c r="BH173" s="19">
        <f t="shared" si="3227"/>
        <v>14.599558255821401</v>
      </c>
      <c r="BI173" s="19">
        <f t="shared" si="3227"/>
        <v>14.599558255821401</v>
      </c>
      <c r="BJ173" s="19">
        <f t="shared" si="3227"/>
        <v>14.599558255821401</v>
      </c>
      <c r="BK173" s="19">
        <f t="shared" si="3227"/>
        <v>14.599558255821401</v>
      </c>
      <c r="BL173" s="19">
        <f t="shared" si="3227"/>
        <v>14.599558255821401</v>
      </c>
      <c r="BM173" s="19">
        <f t="shared" si="3227"/>
        <v>0</v>
      </c>
      <c r="BN173" s="19">
        <f t="shared" si="3227"/>
        <v>0</v>
      </c>
      <c r="BO173" s="19">
        <f t="shared" si="3227"/>
        <v>0</v>
      </c>
      <c r="BP173" s="19">
        <f t="shared" si="3227"/>
        <v>0</v>
      </c>
      <c r="BQ173" s="19">
        <f t="shared" si="3227"/>
        <v>0</v>
      </c>
      <c r="BR173" s="19">
        <f t="shared" si="3227"/>
        <v>0</v>
      </c>
      <c r="BS173" s="19">
        <f t="shared" si="3227"/>
        <v>0</v>
      </c>
      <c r="BT173" s="19">
        <f t="shared" si="3227"/>
        <v>0</v>
      </c>
      <c r="BU173" s="19">
        <f t="shared" si="3227"/>
        <v>0</v>
      </c>
      <c r="BV173" s="19">
        <f t="shared" si="3227"/>
        <v>0</v>
      </c>
      <c r="BW173" s="19">
        <f t="shared" si="3227"/>
        <v>0</v>
      </c>
      <c r="BX173" s="19">
        <f t="shared" ref="BX173:CG173" si="3228">IF(BX171&gt;0.5,IF($B171=BX$10-1,$C171/$D171,BW173),0)</f>
        <v>0</v>
      </c>
      <c r="BY173" s="19">
        <f t="shared" si="3228"/>
        <v>0</v>
      </c>
      <c r="BZ173" s="19">
        <f t="shared" si="3228"/>
        <v>0</v>
      </c>
      <c r="CA173" s="19">
        <f t="shared" si="3228"/>
        <v>0</v>
      </c>
      <c r="CB173" s="19">
        <f t="shared" si="3228"/>
        <v>0</v>
      </c>
      <c r="CC173" s="19">
        <f t="shared" si="3228"/>
        <v>0</v>
      </c>
      <c r="CD173" s="19">
        <f t="shared" si="3228"/>
        <v>0</v>
      </c>
      <c r="CE173" s="19">
        <f t="shared" si="3228"/>
        <v>0</v>
      </c>
      <c r="CF173" s="19">
        <f t="shared" si="3228"/>
        <v>0</v>
      </c>
      <c r="CG173" s="19">
        <f t="shared" si="3228"/>
        <v>0</v>
      </c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</row>
    <row r="174" spans="1:115" ht="15" x14ac:dyDescent="0.2">
      <c r="A174" s="17" t="s">
        <v>163</v>
      </c>
      <c r="B174" s="104">
        <f>B171+1</f>
        <v>2059</v>
      </c>
      <c r="C174" s="82">
        <f>HLOOKUP(B174,$J$10:$CG$23,14)</f>
        <v>223.37324131406743</v>
      </c>
      <c r="D174" s="52">
        <f>$D$52</f>
        <v>15</v>
      </c>
      <c r="E174" s="48"/>
      <c r="F174" s="48"/>
      <c r="G174" s="48"/>
      <c r="H174" s="48"/>
      <c r="I174" s="48"/>
      <c r="J174" s="42">
        <f>IF($B174=J$10,$C174,I175)</f>
        <v>0</v>
      </c>
      <c r="K174" s="19">
        <f>IF($B174=K$10-1,$C174,J175)</f>
        <v>0</v>
      </c>
      <c r="L174" s="19">
        <f t="shared" ref="L174:BW174" si="3229">IF($B174=L$10-1,$C174,K175)</f>
        <v>0</v>
      </c>
      <c r="M174" s="19">
        <f t="shared" si="3229"/>
        <v>0</v>
      </c>
      <c r="N174" s="19">
        <f t="shared" si="3229"/>
        <v>0</v>
      </c>
      <c r="O174" s="19">
        <f t="shared" si="3229"/>
        <v>0</v>
      </c>
      <c r="P174" s="19">
        <f t="shared" si="3229"/>
        <v>0</v>
      </c>
      <c r="Q174" s="19">
        <f t="shared" si="3229"/>
        <v>0</v>
      </c>
      <c r="R174" s="19">
        <f t="shared" si="3229"/>
        <v>0</v>
      </c>
      <c r="S174" s="19">
        <f t="shared" si="3229"/>
        <v>0</v>
      </c>
      <c r="T174" s="19">
        <f t="shared" si="3229"/>
        <v>0</v>
      </c>
      <c r="U174" s="19">
        <f t="shared" si="3229"/>
        <v>0</v>
      </c>
      <c r="V174" s="19">
        <f t="shared" si="3229"/>
        <v>0</v>
      </c>
      <c r="W174" s="19">
        <f t="shared" si="3229"/>
        <v>0</v>
      </c>
      <c r="X174" s="19">
        <f t="shared" si="3229"/>
        <v>0</v>
      </c>
      <c r="Y174" s="19">
        <f t="shared" si="3229"/>
        <v>0</v>
      </c>
      <c r="Z174" s="19">
        <f t="shared" si="3229"/>
        <v>0</v>
      </c>
      <c r="AA174" s="19">
        <f t="shared" si="3229"/>
        <v>0</v>
      </c>
      <c r="AB174" s="19">
        <f t="shared" si="3229"/>
        <v>0</v>
      </c>
      <c r="AC174" s="19">
        <f t="shared" si="3229"/>
        <v>0</v>
      </c>
      <c r="AD174" s="19">
        <f t="shared" si="3229"/>
        <v>0</v>
      </c>
      <c r="AE174" s="19">
        <f t="shared" si="3229"/>
        <v>0</v>
      </c>
      <c r="AF174" s="19">
        <f t="shared" si="3229"/>
        <v>0</v>
      </c>
      <c r="AG174" s="19">
        <f t="shared" si="3229"/>
        <v>0</v>
      </c>
      <c r="AH174" s="19">
        <f t="shared" si="3229"/>
        <v>0</v>
      </c>
      <c r="AI174" s="19">
        <f t="shared" si="3229"/>
        <v>0</v>
      </c>
      <c r="AJ174" s="19">
        <f t="shared" si="3229"/>
        <v>0</v>
      </c>
      <c r="AK174" s="19">
        <f t="shared" si="3229"/>
        <v>0</v>
      </c>
      <c r="AL174" s="19">
        <f t="shared" si="3229"/>
        <v>0</v>
      </c>
      <c r="AM174" s="19">
        <f t="shared" si="3229"/>
        <v>0</v>
      </c>
      <c r="AN174" s="19">
        <f t="shared" si="3229"/>
        <v>0</v>
      </c>
      <c r="AO174" s="19">
        <f t="shared" si="3229"/>
        <v>0</v>
      </c>
      <c r="AP174" s="19">
        <f t="shared" si="3229"/>
        <v>0</v>
      </c>
      <c r="AQ174" s="19">
        <f t="shared" si="3229"/>
        <v>0</v>
      </c>
      <c r="AR174" s="19">
        <f t="shared" si="3229"/>
        <v>0</v>
      </c>
      <c r="AS174" s="19">
        <f t="shared" si="3229"/>
        <v>0</v>
      </c>
      <c r="AT174" s="19">
        <f t="shared" si="3229"/>
        <v>0</v>
      </c>
      <c r="AU174" s="19">
        <f t="shared" si="3229"/>
        <v>0</v>
      </c>
      <c r="AV174" s="19">
        <f t="shared" si="3229"/>
        <v>0</v>
      </c>
      <c r="AW174" s="19">
        <f t="shared" si="3229"/>
        <v>0</v>
      </c>
      <c r="AX174" s="19">
        <f t="shared" si="3229"/>
        <v>0</v>
      </c>
      <c r="AY174" s="19">
        <f t="shared" si="3229"/>
        <v>223.37324131406743</v>
      </c>
      <c r="AZ174" s="19">
        <f t="shared" si="3229"/>
        <v>208.48169189312961</v>
      </c>
      <c r="BA174" s="19">
        <f t="shared" si="3229"/>
        <v>193.59014247219179</v>
      </c>
      <c r="BB174" s="19">
        <f t="shared" si="3229"/>
        <v>178.69859305125397</v>
      </c>
      <c r="BC174" s="19">
        <f t="shared" si="3229"/>
        <v>163.80704363031614</v>
      </c>
      <c r="BD174" s="19">
        <f t="shared" si="3229"/>
        <v>148.91549420937832</v>
      </c>
      <c r="BE174" s="19">
        <f t="shared" si="3229"/>
        <v>134.0239447884405</v>
      </c>
      <c r="BF174" s="19">
        <f t="shared" si="3229"/>
        <v>119.13239536750268</v>
      </c>
      <c r="BG174" s="19">
        <f t="shared" si="3229"/>
        <v>104.24084594656486</v>
      </c>
      <c r="BH174" s="19">
        <f t="shared" si="3229"/>
        <v>89.34929652562704</v>
      </c>
      <c r="BI174" s="19">
        <f t="shared" si="3229"/>
        <v>74.457747104689219</v>
      </c>
      <c r="BJ174" s="19">
        <f t="shared" si="3229"/>
        <v>59.56619768375139</v>
      </c>
      <c r="BK174" s="19">
        <f t="shared" si="3229"/>
        <v>44.674648262813562</v>
      </c>
      <c r="BL174" s="19">
        <f t="shared" si="3229"/>
        <v>29.783098841875734</v>
      </c>
      <c r="BM174" s="19">
        <f t="shared" si="3229"/>
        <v>14.891549420937906</v>
      </c>
      <c r="BN174" s="19">
        <f t="shared" si="3229"/>
        <v>7.815970093361102E-14</v>
      </c>
      <c r="BO174" s="19">
        <f t="shared" si="3229"/>
        <v>7.815970093361102E-14</v>
      </c>
      <c r="BP174" s="19">
        <f t="shared" si="3229"/>
        <v>7.815970093361102E-14</v>
      </c>
      <c r="BQ174" s="19">
        <f t="shared" si="3229"/>
        <v>7.815970093361102E-14</v>
      </c>
      <c r="BR174" s="19">
        <f t="shared" si="3229"/>
        <v>7.815970093361102E-14</v>
      </c>
      <c r="BS174" s="19">
        <f t="shared" si="3229"/>
        <v>7.815970093361102E-14</v>
      </c>
      <c r="BT174" s="19">
        <f t="shared" si="3229"/>
        <v>7.815970093361102E-14</v>
      </c>
      <c r="BU174" s="19">
        <f t="shared" si="3229"/>
        <v>7.815970093361102E-14</v>
      </c>
      <c r="BV174" s="19">
        <f t="shared" si="3229"/>
        <v>7.815970093361102E-14</v>
      </c>
      <c r="BW174" s="19">
        <f t="shared" si="3229"/>
        <v>7.815970093361102E-14</v>
      </c>
      <c r="BX174" s="19">
        <f t="shared" ref="BX174:CG174" si="3230">IF($B174=BX$10-1,$C174,BW175)</f>
        <v>7.815970093361102E-14</v>
      </c>
      <c r="BY174" s="19">
        <f t="shared" si="3230"/>
        <v>7.815970093361102E-14</v>
      </c>
      <c r="BZ174" s="19">
        <f t="shared" si="3230"/>
        <v>7.815970093361102E-14</v>
      </c>
      <c r="CA174" s="19">
        <f t="shared" si="3230"/>
        <v>7.815970093361102E-14</v>
      </c>
      <c r="CB174" s="19">
        <f t="shared" si="3230"/>
        <v>7.815970093361102E-14</v>
      </c>
      <c r="CC174" s="19">
        <f t="shared" si="3230"/>
        <v>7.815970093361102E-14</v>
      </c>
      <c r="CD174" s="19">
        <f t="shared" si="3230"/>
        <v>7.815970093361102E-14</v>
      </c>
      <c r="CE174" s="19">
        <f t="shared" si="3230"/>
        <v>7.815970093361102E-14</v>
      </c>
      <c r="CF174" s="19">
        <f t="shared" si="3230"/>
        <v>7.815970093361102E-14</v>
      </c>
      <c r="CG174" s="19">
        <f t="shared" si="3230"/>
        <v>7.815970093361102E-14</v>
      </c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</row>
    <row r="175" spans="1:115" ht="15" x14ac:dyDescent="0.2">
      <c r="B175" s="48"/>
      <c r="C175" s="48"/>
      <c r="D175" s="48"/>
      <c r="E175" s="48"/>
      <c r="F175" s="48"/>
      <c r="G175" s="48"/>
      <c r="H175" s="48"/>
      <c r="I175" s="48"/>
      <c r="J175" s="42">
        <f t="shared" ref="J175" si="3231">MAX(0,+J174-J176)</f>
        <v>0</v>
      </c>
      <c r="K175" s="19">
        <f t="shared" ref="K175" si="3232">MAX(0,+K174-K176)</f>
        <v>0</v>
      </c>
      <c r="L175" s="19">
        <f t="shared" ref="L175" si="3233">MAX(0,+L174-L176)</f>
        <v>0</v>
      </c>
      <c r="M175" s="19">
        <f t="shared" ref="M175" si="3234">MAX(0,+M174-M176)</f>
        <v>0</v>
      </c>
      <c r="N175" s="19">
        <f t="shared" ref="N175" si="3235">MAX(0,+N174-N176)</f>
        <v>0</v>
      </c>
      <c r="O175" s="19">
        <f t="shared" ref="O175" si="3236">MAX(0,+O174-O176)</f>
        <v>0</v>
      </c>
      <c r="P175" s="19">
        <f t="shared" ref="P175" si="3237">MAX(0,+P174-P176)</f>
        <v>0</v>
      </c>
      <c r="Q175" s="19">
        <f t="shared" ref="Q175" si="3238">MAX(0,+Q174-Q176)</f>
        <v>0</v>
      </c>
      <c r="R175" s="19">
        <f t="shared" ref="R175" si="3239">MAX(0,+R174-R176)</f>
        <v>0</v>
      </c>
      <c r="S175" s="19">
        <f t="shared" ref="S175" si="3240">MAX(0,+S174-S176)</f>
        <v>0</v>
      </c>
      <c r="T175" s="19">
        <f t="shared" ref="T175" si="3241">MAX(0,+T174-T176)</f>
        <v>0</v>
      </c>
      <c r="U175" s="19">
        <f t="shared" ref="U175" si="3242">MAX(0,+U174-U176)</f>
        <v>0</v>
      </c>
      <c r="V175" s="19">
        <f t="shared" ref="V175" si="3243">MAX(0,+V174-V176)</f>
        <v>0</v>
      </c>
      <c r="W175" s="42">
        <f t="shared" ref="W175" si="3244">MAX(0,+W174-W176)</f>
        <v>0</v>
      </c>
      <c r="X175" s="42">
        <f t="shared" ref="X175" si="3245">MAX(0,+X174-X176)</f>
        <v>0</v>
      </c>
      <c r="Y175" s="42">
        <f t="shared" ref="Y175" si="3246">MAX(0,+Y174-Y176)</f>
        <v>0</v>
      </c>
      <c r="Z175" s="42">
        <f t="shared" ref="Z175" si="3247">MAX(0,+Z174-Z176)</f>
        <v>0</v>
      </c>
      <c r="AA175" s="42">
        <f t="shared" ref="AA175" si="3248">MAX(0,+AA174-AA176)</f>
        <v>0</v>
      </c>
      <c r="AB175" s="42">
        <f t="shared" ref="AB175" si="3249">MAX(0,+AB174-AB176)</f>
        <v>0</v>
      </c>
      <c r="AC175" s="42">
        <f t="shared" ref="AC175" si="3250">MAX(0,+AC174-AC176)</f>
        <v>0</v>
      </c>
      <c r="AD175" s="42">
        <f t="shared" ref="AD175" si="3251">MAX(0,+AD174-AD176)</f>
        <v>0</v>
      </c>
      <c r="AE175" s="42">
        <f t="shared" ref="AE175" si="3252">MAX(0,+AE174-AE176)</f>
        <v>0</v>
      </c>
      <c r="AF175" s="42">
        <f t="shared" ref="AF175" si="3253">MAX(0,+AF174-AF176)</f>
        <v>0</v>
      </c>
      <c r="AG175" s="42">
        <f t="shared" ref="AG175" si="3254">MAX(0,+AG174-AG176)</f>
        <v>0</v>
      </c>
      <c r="AH175" s="42">
        <f t="shared" ref="AH175" si="3255">MAX(0,+AH174-AH176)</f>
        <v>0</v>
      </c>
      <c r="AI175" s="42">
        <f t="shared" ref="AI175" si="3256">MAX(0,+AI174-AI176)</f>
        <v>0</v>
      </c>
      <c r="AJ175" s="42">
        <f t="shared" ref="AJ175" si="3257">MAX(0,+AJ174-AJ176)</f>
        <v>0</v>
      </c>
      <c r="AK175" s="42">
        <f t="shared" ref="AK175" si="3258">MAX(0,+AK174-AK176)</f>
        <v>0</v>
      </c>
      <c r="AL175" s="42">
        <f t="shared" ref="AL175" si="3259">MAX(0,+AL174-AL176)</f>
        <v>0</v>
      </c>
      <c r="AM175" s="42">
        <f t="shared" ref="AM175" si="3260">MAX(0,+AM174-AM176)</f>
        <v>0</v>
      </c>
      <c r="AN175" s="42">
        <f t="shared" ref="AN175" si="3261">MAX(0,+AN174-AN176)</f>
        <v>0</v>
      </c>
      <c r="AO175" s="42">
        <f t="shared" ref="AO175" si="3262">MAX(0,+AO174-AO176)</f>
        <v>0</v>
      </c>
      <c r="AP175" s="42">
        <f t="shared" ref="AP175" si="3263">MAX(0,+AP174-AP176)</f>
        <v>0</v>
      </c>
      <c r="AQ175" s="42">
        <f t="shared" ref="AQ175" si="3264">MAX(0,+AQ174-AQ176)</f>
        <v>0</v>
      </c>
      <c r="AR175" s="42">
        <f t="shared" ref="AR175" si="3265">MAX(0,+AR174-AR176)</f>
        <v>0</v>
      </c>
      <c r="AS175" s="42">
        <f t="shared" ref="AS175" si="3266">MAX(0,+AS174-AS176)</f>
        <v>0</v>
      </c>
      <c r="AT175" s="42">
        <f t="shared" ref="AT175" si="3267">MAX(0,+AT174-AT176)</f>
        <v>0</v>
      </c>
      <c r="AU175" s="42">
        <f t="shared" ref="AU175" si="3268">MAX(0,+AU174-AU176)</f>
        <v>0</v>
      </c>
      <c r="AV175" s="42">
        <f t="shared" ref="AV175" si="3269">MAX(0,+AV174-AV176)</f>
        <v>0</v>
      </c>
      <c r="AW175" s="42">
        <f t="shared" ref="AW175" si="3270">MAX(0,+AW174-AW176)</f>
        <v>0</v>
      </c>
      <c r="AX175" s="42">
        <f t="shared" ref="AX175" si="3271">MAX(0,+AX174-AX176)</f>
        <v>0</v>
      </c>
      <c r="AY175" s="42">
        <f t="shared" ref="AY175" si="3272">MAX(0,+AY174-AY176)</f>
        <v>208.48169189312961</v>
      </c>
      <c r="AZ175" s="42">
        <f t="shared" ref="AZ175" si="3273">MAX(0,+AZ174-AZ176)</f>
        <v>193.59014247219179</v>
      </c>
      <c r="BA175" s="42">
        <f t="shared" ref="BA175" si="3274">MAX(0,+BA174-BA176)</f>
        <v>178.69859305125397</v>
      </c>
      <c r="BB175" s="42">
        <f t="shared" ref="BB175" si="3275">MAX(0,+BB174-BB176)</f>
        <v>163.80704363031614</v>
      </c>
      <c r="BC175" s="42">
        <f t="shared" ref="BC175" si="3276">MAX(0,+BC174-BC176)</f>
        <v>148.91549420937832</v>
      </c>
      <c r="BD175" s="42">
        <f t="shared" ref="BD175" si="3277">MAX(0,+BD174-BD176)</f>
        <v>134.0239447884405</v>
      </c>
      <c r="BE175" s="42">
        <f t="shared" ref="BE175" si="3278">MAX(0,+BE174-BE176)</f>
        <v>119.13239536750268</v>
      </c>
      <c r="BF175" s="42">
        <f t="shared" ref="BF175" si="3279">MAX(0,+BF174-BF176)</f>
        <v>104.24084594656486</v>
      </c>
      <c r="BG175" s="42">
        <f t="shared" ref="BG175" si="3280">MAX(0,+BG174-BG176)</f>
        <v>89.34929652562704</v>
      </c>
      <c r="BH175" s="42">
        <f t="shared" ref="BH175" si="3281">MAX(0,+BH174-BH176)</f>
        <v>74.457747104689219</v>
      </c>
      <c r="BI175" s="42">
        <f t="shared" ref="BI175" si="3282">MAX(0,+BI174-BI176)</f>
        <v>59.56619768375139</v>
      </c>
      <c r="BJ175" s="42">
        <f t="shared" ref="BJ175" si="3283">MAX(0,+BJ174-BJ176)</f>
        <v>44.674648262813562</v>
      </c>
      <c r="BK175" s="42">
        <f t="shared" ref="BK175" si="3284">MAX(0,+BK174-BK176)</f>
        <v>29.783098841875734</v>
      </c>
      <c r="BL175" s="42">
        <f t="shared" ref="BL175" si="3285">MAX(0,+BL174-BL176)</f>
        <v>14.891549420937906</v>
      </c>
      <c r="BM175" s="42">
        <f t="shared" ref="BM175" si="3286">MAX(0,+BM174-BM176)</f>
        <v>7.815970093361102E-14</v>
      </c>
      <c r="BN175" s="42">
        <f t="shared" ref="BN175" si="3287">MAX(0,+BN174-BN176)</f>
        <v>7.815970093361102E-14</v>
      </c>
      <c r="BO175" s="42">
        <f t="shared" ref="BO175" si="3288">MAX(0,+BO174-BO176)</f>
        <v>7.815970093361102E-14</v>
      </c>
      <c r="BP175" s="42">
        <f t="shared" ref="BP175" si="3289">MAX(0,+BP174-BP176)</f>
        <v>7.815970093361102E-14</v>
      </c>
      <c r="BQ175" s="42">
        <f t="shared" ref="BQ175" si="3290">MAX(0,+BQ174-BQ176)</f>
        <v>7.815970093361102E-14</v>
      </c>
      <c r="BR175" s="42">
        <f t="shared" ref="BR175" si="3291">MAX(0,+BR174-BR176)</f>
        <v>7.815970093361102E-14</v>
      </c>
      <c r="BS175" s="42">
        <f t="shared" ref="BS175" si="3292">MAX(0,+BS174-BS176)</f>
        <v>7.815970093361102E-14</v>
      </c>
      <c r="BT175" s="42">
        <f t="shared" ref="BT175" si="3293">MAX(0,+BT174-BT176)</f>
        <v>7.815970093361102E-14</v>
      </c>
      <c r="BU175" s="42">
        <f t="shared" ref="BU175" si="3294">MAX(0,+BU174-BU176)</f>
        <v>7.815970093361102E-14</v>
      </c>
      <c r="BV175" s="42">
        <f t="shared" ref="BV175" si="3295">MAX(0,+BV174-BV176)</f>
        <v>7.815970093361102E-14</v>
      </c>
      <c r="BW175" s="42">
        <f t="shared" ref="BW175" si="3296">MAX(0,+BW174-BW176)</f>
        <v>7.815970093361102E-14</v>
      </c>
      <c r="BX175" s="42">
        <f t="shared" ref="BX175" si="3297">MAX(0,+BX174-BX176)</f>
        <v>7.815970093361102E-14</v>
      </c>
      <c r="BY175" s="42">
        <f t="shared" ref="BY175" si="3298">MAX(0,+BY174-BY176)</f>
        <v>7.815970093361102E-14</v>
      </c>
      <c r="BZ175" s="42">
        <f t="shared" ref="BZ175" si="3299">MAX(0,+BZ174-BZ176)</f>
        <v>7.815970093361102E-14</v>
      </c>
      <c r="CA175" s="42">
        <f t="shared" ref="CA175" si="3300">MAX(0,+CA174-CA176)</f>
        <v>7.815970093361102E-14</v>
      </c>
      <c r="CB175" s="42">
        <f t="shared" ref="CB175" si="3301">MAX(0,+CB174-CB176)</f>
        <v>7.815970093361102E-14</v>
      </c>
      <c r="CC175" s="42">
        <f t="shared" ref="CC175" si="3302">MAX(0,+CC174-CC176)</f>
        <v>7.815970093361102E-14</v>
      </c>
      <c r="CD175" s="42">
        <f t="shared" ref="CD175" si="3303">MAX(0,+CD174-CD176)</f>
        <v>7.815970093361102E-14</v>
      </c>
      <c r="CE175" s="42">
        <f t="shared" ref="CE175" si="3304">MAX(0,+CE174-CE176)</f>
        <v>7.815970093361102E-14</v>
      </c>
      <c r="CF175" s="42">
        <f t="shared" ref="CF175" si="3305">MAX(0,+CF174-CF176)</f>
        <v>7.815970093361102E-14</v>
      </c>
      <c r="CG175" s="42">
        <f t="shared" ref="CG175" si="3306">MAX(0,+CG174-CG176)</f>
        <v>7.815970093361102E-14</v>
      </c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</row>
    <row r="176" spans="1:115" ht="15" x14ac:dyDescent="0.2">
      <c r="A176" s="17"/>
      <c r="B176" s="48"/>
      <c r="C176" s="48"/>
      <c r="D176" s="48"/>
      <c r="E176" s="48"/>
      <c r="F176" s="48"/>
      <c r="G176" s="48"/>
      <c r="H176" s="48"/>
      <c r="I176" s="48"/>
      <c r="J176" s="42">
        <f>IF(J174&gt;0.5,IF($B174=J$10,$C174/$D174,I176),0)</f>
        <v>0</v>
      </c>
      <c r="K176" s="19">
        <f>IF(K174&gt;0.5,IF($B174=K$10-1,$C174/$D174,J176),0)</f>
        <v>0</v>
      </c>
      <c r="L176" s="19">
        <f t="shared" ref="L176:BW176" si="3307">IF(L174&gt;0.5,IF($B174=L$10-1,$C174/$D174,K176),0)</f>
        <v>0</v>
      </c>
      <c r="M176" s="19">
        <f t="shared" si="3307"/>
        <v>0</v>
      </c>
      <c r="N176" s="19">
        <f t="shared" si="3307"/>
        <v>0</v>
      </c>
      <c r="O176" s="19">
        <f t="shared" si="3307"/>
        <v>0</v>
      </c>
      <c r="P176" s="19">
        <f t="shared" si="3307"/>
        <v>0</v>
      </c>
      <c r="Q176" s="19">
        <f t="shared" si="3307"/>
        <v>0</v>
      </c>
      <c r="R176" s="19">
        <f t="shared" si="3307"/>
        <v>0</v>
      </c>
      <c r="S176" s="19">
        <f t="shared" si="3307"/>
        <v>0</v>
      </c>
      <c r="T176" s="19">
        <f t="shared" si="3307"/>
        <v>0</v>
      </c>
      <c r="U176" s="19">
        <f t="shared" si="3307"/>
        <v>0</v>
      </c>
      <c r="V176" s="19">
        <f t="shared" si="3307"/>
        <v>0</v>
      </c>
      <c r="W176" s="19">
        <f t="shared" si="3307"/>
        <v>0</v>
      </c>
      <c r="X176" s="19">
        <f t="shared" si="3307"/>
        <v>0</v>
      </c>
      <c r="Y176" s="19">
        <f t="shared" si="3307"/>
        <v>0</v>
      </c>
      <c r="Z176" s="19">
        <f t="shared" si="3307"/>
        <v>0</v>
      </c>
      <c r="AA176" s="19">
        <f t="shared" si="3307"/>
        <v>0</v>
      </c>
      <c r="AB176" s="19">
        <f t="shared" si="3307"/>
        <v>0</v>
      </c>
      <c r="AC176" s="19">
        <f t="shared" si="3307"/>
        <v>0</v>
      </c>
      <c r="AD176" s="19">
        <f t="shared" si="3307"/>
        <v>0</v>
      </c>
      <c r="AE176" s="19">
        <f t="shared" si="3307"/>
        <v>0</v>
      </c>
      <c r="AF176" s="19">
        <f t="shared" si="3307"/>
        <v>0</v>
      </c>
      <c r="AG176" s="19">
        <f t="shared" si="3307"/>
        <v>0</v>
      </c>
      <c r="AH176" s="19">
        <f t="shared" si="3307"/>
        <v>0</v>
      </c>
      <c r="AI176" s="19">
        <f t="shared" si="3307"/>
        <v>0</v>
      </c>
      <c r="AJ176" s="19">
        <f t="shared" si="3307"/>
        <v>0</v>
      </c>
      <c r="AK176" s="19">
        <f t="shared" si="3307"/>
        <v>0</v>
      </c>
      <c r="AL176" s="19">
        <f t="shared" si="3307"/>
        <v>0</v>
      </c>
      <c r="AM176" s="19">
        <f t="shared" si="3307"/>
        <v>0</v>
      </c>
      <c r="AN176" s="19">
        <f t="shared" si="3307"/>
        <v>0</v>
      </c>
      <c r="AO176" s="19">
        <f t="shared" si="3307"/>
        <v>0</v>
      </c>
      <c r="AP176" s="19">
        <f t="shared" si="3307"/>
        <v>0</v>
      </c>
      <c r="AQ176" s="19">
        <f t="shared" si="3307"/>
        <v>0</v>
      </c>
      <c r="AR176" s="19">
        <f t="shared" si="3307"/>
        <v>0</v>
      </c>
      <c r="AS176" s="19">
        <f t="shared" si="3307"/>
        <v>0</v>
      </c>
      <c r="AT176" s="19">
        <f t="shared" si="3307"/>
        <v>0</v>
      </c>
      <c r="AU176" s="19">
        <f t="shared" si="3307"/>
        <v>0</v>
      </c>
      <c r="AV176" s="19">
        <f t="shared" si="3307"/>
        <v>0</v>
      </c>
      <c r="AW176" s="19">
        <f t="shared" si="3307"/>
        <v>0</v>
      </c>
      <c r="AX176" s="19">
        <f t="shared" si="3307"/>
        <v>0</v>
      </c>
      <c r="AY176" s="19">
        <f t="shared" si="3307"/>
        <v>14.891549420937828</v>
      </c>
      <c r="AZ176" s="19">
        <f t="shared" si="3307"/>
        <v>14.891549420937828</v>
      </c>
      <c r="BA176" s="19">
        <f t="shared" si="3307"/>
        <v>14.891549420937828</v>
      </c>
      <c r="BB176" s="19">
        <f t="shared" si="3307"/>
        <v>14.891549420937828</v>
      </c>
      <c r="BC176" s="19">
        <f t="shared" si="3307"/>
        <v>14.891549420937828</v>
      </c>
      <c r="BD176" s="19">
        <f t="shared" si="3307"/>
        <v>14.891549420937828</v>
      </c>
      <c r="BE176" s="19">
        <f t="shared" si="3307"/>
        <v>14.891549420937828</v>
      </c>
      <c r="BF176" s="19">
        <f t="shared" si="3307"/>
        <v>14.891549420937828</v>
      </c>
      <c r="BG176" s="19">
        <f t="shared" si="3307"/>
        <v>14.891549420937828</v>
      </c>
      <c r="BH176" s="19">
        <f t="shared" si="3307"/>
        <v>14.891549420937828</v>
      </c>
      <c r="BI176" s="19">
        <f t="shared" si="3307"/>
        <v>14.891549420937828</v>
      </c>
      <c r="BJ176" s="19">
        <f t="shared" si="3307"/>
        <v>14.891549420937828</v>
      </c>
      <c r="BK176" s="19">
        <f t="shared" si="3307"/>
        <v>14.891549420937828</v>
      </c>
      <c r="BL176" s="19">
        <f t="shared" si="3307"/>
        <v>14.891549420937828</v>
      </c>
      <c r="BM176" s="19">
        <f t="shared" si="3307"/>
        <v>14.891549420937828</v>
      </c>
      <c r="BN176" s="19">
        <f t="shared" si="3307"/>
        <v>0</v>
      </c>
      <c r="BO176" s="19">
        <f t="shared" si="3307"/>
        <v>0</v>
      </c>
      <c r="BP176" s="19">
        <f t="shared" si="3307"/>
        <v>0</v>
      </c>
      <c r="BQ176" s="19">
        <f t="shared" si="3307"/>
        <v>0</v>
      </c>
      <c r="BR176" s="19">
        <f t="shared" si="3307"/>
        <v>0</v>
      </c>
      <c r="BS176" s="19">
        <f t="shared" si="3307"/>
        <v>0</v>
      </c>
      <c r="BT176" s="19">
        <f t="shared" si="3307"/>
        <v>0</v>
      </c>
      <c r="BU176" s="19">
        <f t="shared" si="3307"/>
        <v>0</v>
      </c>
      <c r="BV176" s="19">
        <f t="shared" si="3307"/>
        <v>0</v>
      </c>
      <c r="BW176" s="19">
        <f t="shared" si="3307"/>
        <v>0</v>
      </c>
      <c r="BX176" s="19">
        <f t="shared" ref="BX176:CG176" si="3308">IF(BX174&gt;0.5,IF($B174=BX$10-1,$C174/$D174,BW176),0)</f>
        <v>0</v>
      </c>
      <c r="BY176" s="19">
        <f t="shared" si="3308"/>
        <v>0</v>
      </c>
      <c r="BZ176" s="19">
        <f t="shared" si="3308"/>
        <v>0</v>
      </c>
      <c r="CA176" s="19">
        <f t="shared" si="3308"/>
        <v>0</v>
      </c>
      <c r="CB176" s="19">
        <f t="shared" si="3308"/>
        <v>0</v>
      </c>
      <c r="CC176" s="19">
        <f t="shared" si="3308"/>
        <v>0</v>
      </c>
      <c r="CD176" s="19">
        <f t="shared" si="3308"/>
        <v>0</v>
      </c>
      <c r="CE176" s="19">
        <f t="shared" si="3308"/>
        <v>0</v>
      </c>
      <c r="CF176" s="19">
        <f t="shared" si="3308"/>
        <v>0</v>
      </c>
      <c r="CG176" s="19">
        <f t="shared" si="3308"/>
        <v>0</v>
      </c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</row>
    <row r="177" spans="1:115" ht="15" x14ac:dyDescent="0.2">
      <c r="A177" s="17" t="s">
        <v>164</v>
      </c>
      <c r="B177" s="104">
        <f>B174+1</f>
        <v>2060</v>
      </c>
      <c r="C177" s="82">
        <f>HLOOKUP(B177,$J$10:$CG$23,14)</f>
        <v>227.84070614034877</v>
      </c>
      <c r="D177" s="52">
        <f>$D$52</f>
        <v>15</v>
      </c>
      <c r="E177" s="48"/>
      <c r="F177" s="48"/>
      <c r="G177" s="48"/>
      <c r="H177" s="48"/>
      <c r="I177" s="48"/>
      <c r="J177" s="42">
        <f>IF($B177=J$10,$C177,I178)</f>
        <v>0</v>
      </c>
      <c r="K177" s="19">
        <f>IF($B177=K$10-1,$C177,J178)</f>
        <v>0</v>
      </c>
      <c r="L177" s="19">
        <f t="shared" ref="L177:BW177" si="3309">IF($B177=L$10-1,$C177,K178)</f>
        <v>0</v>
      </c>
      <c r="M177" s="19">
        <f t="shared" si="3309"/>
        <v>0</v>
      </c>
      <c r="N177" s="19">
        <f t="shared" si="3309"/>
        <v>0</v>
      </c>
      <c r="O177" s="19">
        <f t="shared" si="3309"/>
        <v>0</v>
      </c>
      <c r="P177" s="19">
        <f t="shared" si="3309"/>
        <v>0</v>
      </c>
      <c r="Q177" s="19">
        <f t="shared" si="3309"/>
        <v>0</v>
      </c>
      <c r="R177" s="19">
        <f t="shared" si="3309"/>
        <v>0</v>
      </c>
      <c r="S177" s="19">
        <f t="shared" si="3309"/>
        <v>0</v>
      </c>
      <c r="T177" s="19">
        <f t="shared" si="3309"/>
        <v>0</v>
      </c>
      <c r="U177" s="19">
        <f t="shared" si="3309"/>
        <v>0</v>
      </c>
      <c r="V177" s="19">
        <f t="shared" si="3309"/>
        <v>0</v>
      </c>
      <c r="W177" s="19">
        <f t="shared" si="3309"/>
        <v>0</v>
      </c>
      <c r="X177" s="19">
        <f t="shared" si="3309"/>
        <v>0</v>
      </c>
      <c r="Y177" s="19">
        <f t="shared" si="3309"/>
        <v>0</v>
      </c>
      <c r="Z177" s="19">
        <f t="shared" si="3309"/>
        <v>0</v>
      </c>
      <c r="AA177" s="19">
        <f t="shared" si="3309"/>
        <v>0</v>
      </c>
      <c r="AB177" s="19">
        <f t="shared" si="3309"/>
        <v>0</v>
      </c>
      <c r="AC177" s="19">
        <f t="shared" si="3309"/>
        <v>0</v>
      </c>
      <c r="AD177" s="19">
        <f t="shared" si="3309"/>
        <v>0</v>
      </c>
      <c r="AE177" s="19">
        <f t="shared" si="3309"/>
        <v>0</v>
      </c>
      <c r="AF177" s="19">
        <f t="shared" si="3309"/>
        <v>0</v>
      </c>
      <c r="AG177" s="19">
        <f t="shared" si="3309"/>
        <v>0</v>
      </c>
      <c r="AH177" s="19">
        <f t="shared" si="3309"/>
        <v>0</v>
      </c>
      <c r="AI177" s="19">
        <f t="shared" si="3309"/>
        <v>0</v>
      </c>
      <c r="AJ177" s="19">
        <f t="shared" si="3309"/>
        <v>0</v>
      </c>
      <c r="AK177" s="19">
        <f t="shared" si="3309"/>
        <v>0</v>
      </c>
      <c r="AL177" s="19">
        <f t="shared" si="3309"/>
        <v>0</v>
      </c>
      <c r="AM177" s="19">
        <f t="shared" si="3309"/>
        <v>0</v>
      </c>
      <c r="AN177" s="19">
        <f t="shared" si="3309"/>
        <v>0</v>
      </c>
      <c r="AO177" s="19">
        <f t="shared" si="3309"/>
        <v>0</v>
      </c>
      <c r="AP177" s="19">
        <f t="shared" si="3309"/>
        <v>0</v>
      </c>
      <c r="AQ177" s="19">
        <f t="shared" si="3309"/>
        <v>0</v>
      </c>
      <c r="AR177" s="19">
        <f t="shared" si="3309"/>
        <v>0</v>
      </c>
      <c r="AS177" s="19">
        <f t="shared" si="3309"/>
        <v>0</v>
      </c>
      <c r="AT177" s="19">
        <f t="shared" si="3309"/>
        <v>0</v>
      </c>
      <c r="AU177" s="19">
        <f t="shared" si="3309"/>
        <v>0</v>
      </c>
      <c r="AV177" s="19">
        <f t="shared" si="3309"/>
        <v>0</v>
      </c>
      <c r="AW177" s="19">
        <f t="shared" si="3309"/>
        <v>0</v>
      </c>
      <c r="AX177" s="19">
        <f t="shared" si="3309"/>
        <v>0</v>
      </c>
      <c r="AY177" s="19">
        <f t="shared" si="3309"/>
        <v>0</v>
      </c>
      <c r="AZ177" s="19">
        <f t="shared" si="3309"/>
        <v>227.84070614034877</v>
      </c>
      <c r="BA177" s="19">
        <f t="shared" si="3309"/>
        <v>212.6513257309922</v>
      </c>
      <c r="BB177" s="19">
        <f t="shared" si="3309"/>
        <v>197.46194532163562</v>
      </c>
      <c r="BC177" s="19">
        <f t="shared" si="3309"/>
        <v>182.27256491227905</v>
      </c>
      <c r="BD177" s="19">
        <f t="shared" si="3309"/>
        <v>167.08318450292248</v>
      </c>
      <c r="BE177" s="19">
        <f t="shared" si="3309"/>
        <v>151.8938040935659</v>
      </c>
      <c r="BF177" s="19">
        <f t="shared" si="3309"/>
        <v>136.70442368420933</v>
      </c>
      <c r="BG177" s="19">
        <f t="shared" si="3309"/>
        <v>121.51504327485274</v>
      </c>
      <c r="BH177" s="19">
        <f t="shared" si="3309"/>
        <v>106.32566286549616</v>
      </c>
      <c r="BI177" s="19">
        <f t="shared" si="3309"/>
        <v>91.136282456139568</v>
      </c>
      <c r="BJ177" s="19">
        <f t="shared" si="3309"/>
        <v>75.946902046782981</v>
      </c>
      <c r="BK177" s="19">
        <f t="shared" si="3309"/>
        <v>60.757521637426393</v>
      </c>
      <c r="BL177" s="19">
        <f t="shared" si="3309"/>
        <v>45.568141228069805</v>
      </c>
      <c r="BM177" s="19">
        <f t="shared" si="3309"/>
        <v>30.378760818713221</v>
      </c>
      <c r="BN177" s="19">
        <f t="shared" si="3309"/>
        <v>15.189380409356637</v>
      </c>
      <c r="BO177" s="19">
        <f t="shared" si="3309"/>
        <v>5.3290705182007514E-14</v>
      </c>
      <c r="BP177" s="19">
        <f t="shared" si="3309"/>
        <v>5.3290705182007514E-14</v>
      </c>
      <c r="BQ177" s="19">
        <f t="shared" si="3309"/>
        <v>5.3290705182007514E-14</v>
      </c>
      <c r="BR177" s="19">
        <f t="shared" si="3309"/>
        <v>5.3290705182007514E-14</v>
      </c>
      <c r="BS177" s="19">
        <f t="shared" si="3309"/>
        <v>5.3290705182007514E-14</v>
      </c>
      <c r="BT177" s="19">
        <f t="shared" si="3309"/>
        <v>5.3290705182007514E-14</v>
      </c>
      <c r="BU177" s="19">
        <f t="shared" si="3309"/>
        <v>5.3290705182007514E-14</v>
      </c>
      <c r="BV177" s="19">
        <f t="shared" si="3309"/>
        <v>5.3290705182007514E-14</v>
      </c>
      <c r="BW177" s="19">
        <f t="shared" si="3309"/>
        <v>5.3290705182007514E-14</v>
      </c>
      <c r="BX177" s="19">
        <f t="shared" ref="BX177:CG177" si="3310">IF($B177=BX$10-1,$C177,BW178)</f>
        <v>5.3290705182007514E-14</v>
      </c>
      <c r="BY177" s="19">
        <f t="shared" si="3310"/>
        <v>5.3290705182007514E-14</v>
      </c>
      <c r="BZ177" s="19">
        <f t="shared" si="3310"/>
        <v>5.3290705182007514E-14</v>
      </c>
      <c r="CA177" s="19">
        <f t="shared" si="3310"/>
        <v>5.3290705182007514E-14</v>
      </c>
      <c r="CB177" s="19">
        <f t="shared" si="3310"/>
        <v>5.3290705182007514E-14</v>
      </c>
      <c r="CC177" s="19">
        <f t="shared" si="3310"/>
        <v>5.3290705182007514E-14</v>
      </c>
      <c r="CD177" s="19">
        <f t="shared" si="3310"/>
        <v>5.3290705182007514E-14</v>
      </c>
      <c r="CE177" s="19">
        <f t="shared" si="3310"/>
        <v>5.3290705182007514E-14</v>
      </c>
      <c r="CF177" s="19">
        <f t="shared" si="3310"/>
        <v>5.3290705182007514E-14</v>
      </c>
      <c r="CG177" s="19">
        <f t="shared" si="3310"/>
        <v>5.3290705182007514E-14</v>
      </c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</row>
    <row r="178" spans="1:115" ht="15" x14ac:dyDescent="0.2">
      <c r="A178" s="17"/>
      <c r="B178" s="48"/>
      <c r="C178" s="48"/>
      <c r="D178" s="48"/>
      <c r="E178" s="48"/>
      <c r="F178" s="48"/>
      <c r="G178" s="48"/>
      <c r="H178" s="48"/>
      <c r="I178" s="48"/>
      <c r="J178" s="42">
        <f t="shared" ref="J178" si="3311">MAX(0,+J177-J179)</f>
        <v>0</v>
      </c>
      <c r="K178" s="19">
        <f t="shared" ref="K178" si="3312">MAX(0,+K177-K179)</f>
        <v>0</v>
      </c>
      <c r="L178" s="19">
        <f t="shared" ref="L178" si="3313">MAX(0,+L177-L179)</f>
        <v>0</v>
      </c>
      <c r="M178" s="19">
        <f t="shared" ref="M178" si="3314">MAX(0,+M177-M179)</f>
        <v>0</v>
      </c>
      <c r="N178" s="19">
        <f t="shared" ref="N178" si="3315">MAX(0,+N177-N179)</f>
        <v>0</v>
      </c>
      <c r="O178" s="19">
        <f t="shared" ref="O178" si="3316">MAX(0,+O177-O179)</f>
        <v>0</v>
      </c>
      <c r="P178" s="19">
        <f t="shared" ref="P178" si="3317">MAX(0,+P177-P179)</f>
        <v>0</v>
      </c>
      <c r="Q178" s="19">
        <f t="shared" ref="Q178" si="3318">MAX(0,+Q177-Q179)</f>
        <v>0</v>
      </c>
      <c r="R178" s="19">
        <f t="shared" ref="R178" si="3319">MAX(0,+R177-R179)</f>
        <v>0</v>
      </c>
      <c r="S178" s="19">
        <f t="shared" ref="S178" si="3320">MAX(0,+S177-S179)</f>
        <v>0</v>
      </c>
      <c r="T178" s="19">
        <f t="shared" ref="T178" si="3321">MAX(0,+T177-T179)</f>
        <v>0</v>
      </c>
      <c r="U178" s="19">
        <f t="shared" ref="U178" si="3322">MAX(0,+U177-U179)</f>
        <v>0</v>
      </c>
      <c r="V178" s="19">
        <f t="shared" ref="V178" si="3323">MAX(0,+V177-V179)</f>
        <v>0</v>
      </c>
      <c r="W178" s="42">
        <f t="shared" ref="W178" si="3324">MAX(0,+W177-W179)</f>
        <v>0</v>
      </c>
      <c r="X178" s="42">
        <f t="shared" ref="X178" si="3325">MAX(0,+X177-X179)</f>
        <v>0</v>
      </c>
      <c r="Y178" s="42">
        <f t="shared" ref="Y178" si="3326">MAX(0,+Y177-Y179)</f>
        <v>0</v>
      </c>
      <c r="Z178" s="42">
        <f t="shared" ref="Z178" si="3327">MAX(0,+Z177-Z179)</f>
        <v>0</v>
      </c>
      <c r="AA178" s="42">
        <f t="shared" ref="AA178" si="3328">MAX(0,+AA177-AA179)</f>
        <v>0</v>
      </c>
      <c r="AB178" s="42">
        <f t="shared" ref="AB178" si="3329">MAX(0,+AB177-AB179)</f>
        <v>0</v>
      </c>
      <c r="AC178" s="42">
        <f t="shared" ref="AC178" si="3330">MAX(0,+AC177-AC179)</f>
        <v>0</v>
      </c>
      <c r="AD178" s="42">
        <f t="shared" ref="AD178" si="3331">MAX(0,+AD177-AD179)</f>
        <v>0</v>
      </c>
      <c r="AE178" s="42">
        <f t="shared" ref="AE178" si="3332">MAX(0,+AE177-AE179)</f>
        <v>0</v>
      </c>
      <c r="AF178" s="42">
        <f t="shared" ref="AF178" si="3333">MAX(0,+AF177-AF179)</f>
        <v>0</v>
      </c>
      <c r="AG178" s="42">
        <f t="shared" ref="AG178" si="3334">MAX(0,+AG177-AG179)</f>
        <v>0</v>
      </c>
      <c r="AH178" s="42">
        <f t="shared" ref="AH178" si="3335">MAX(0,+AH177-AH179)</f>
        <v>0</v>
      </c>
      <c r="AI178" s="42">
        <f t="shared" ref="AI178" si="3336">MAX(0,+AI177-AI179)</f>
        <v>0</v>
      </c>
      <c r="AJ178" s="42">
        <f t="shared" ref="AJ178" si="3337">MAX(0,+AJ177-AJ179)</f>
        <v>0</v>
      </c>
      <c r="AK178" s="42">
        <f t="shared" ref="AK178" si="3338">MAX(0,+AK177-AK179)</f>
        <v>0</v>
      </c>
      <c r="AL178" s="42">
        <f t="shared" ref="AL178" si="3339">MAX(0,+AL177-AL179)</f>
        <v>0</v>
      </c>
      <c r="AM178" s="42">
        <f t="shared" ref="AM178" si="3340">MAX(0,+AM177-AM179)</f>
        <v>0</v>
      </c>
      <c r="AN178" s="42">
        <f t="shared" ref="AN178" si="3341">MAX(0,+AN177-AN179)</f>
        <v>0</v>
      </c>
      <c r="AO178" s="42">
        <f t="shared" ref="AO178" si="3342">MAX(0,+AO177-AO179)</f>
        <v>0</v>
      </c>
      <c r="AP178" s="42">
        <f t="shared" ref="AP178" si="3343">MAX(0,+AP177-AP179)</f>
        <v>0</v>
      </c>
      <c r="AQ178" s="42">
        <f t="shared" ref="AQ178" si="3344">MAX(0,+AQ177-AQ179)</f>
        <v>0</v>
      </c>
      <c r="AR178" s="42">
        <f t="shared" ref="AR178" si="3345">MAX(0,+AR177-AR179)</f>
        <v>0</v>
      </c>
      <c r="AS178" s="42">
        <f t="shared" ref="AS178" si="3346">MAX(0,+AS177-AS179)</f>
        <v>0</v>
      </c>
      <c r="AT178" s="42">
        <f t="shared" ref="AT178" si="3347">MAX(0,+AT177-AT179)</f>
        <v>0</v>
      </c>
      <c r="AU178" s="42">
        <f t="shared" ref="AU178" si="3348">MAX(0,+AU177-AU179)</f>
        <v>0</v>
      </c>
      <c r="AV178" s="42">
        <f t="shared" ref="AV178" si="3349">MAX(0,+AV177-AV179)</f>
        <v>0</v>
      </c>
      <c r="AW178" s="42">
        <f t="shared" ref="AW178" si="3350">MAX(0,+AW177-AW179)</f>
        <v>0</v>
      </c>
      <c r="AX178" s="42">
        <f t="shared" ref="AX178" si="3351">MAX(0,+AX177-AX179)</f>
        <v>0</v>
      </c>
      <c r="AY178" s="42">
        <f t="shared" ref="AY178" si="3352">MAX(0,+AY177-AY179)</f>
        <v>0</v>
      </c>
      <c r="AZ178" s="42">
        <f t="shared" ref="AZ178" si="3353">MAX(0,+AZ177-AZ179)</f>
        <v>212.6513257309922</v>
      </c>
      <c r="BA178" s="42">
        <f t="shared" ref="BA178" si="3354">MAX(0,+BA177-BA179)</f>
        <v>197.46194532163562</v>
      </c>
      <c r="BB178" s="42">
        <f t="shared" ref="BB178" si="3355">MAX(0,+BB177-BB179)</f>
        <v>182.27256491227905</v>
      </c>
      <c r="BC178" s="42">
        <f t="shared" ref="BC178" si="3356">MAX(0,+BC177-BC179)</f>
        <v>167.08318450292248</v>
      </c>
      <c r="BD178" s="42">
        <f t="shared" ref="BD178" si="3357">MAX(0,+BD177-BD179)</f>
        <v>151.8938040935659</v>
      </c>
      <c r="BE178" s="42">
        <f t="shared" ref="BE178" si="3358">MAX(0,+BE177-BE179)</f>
        <v>136.70442368420933</v>
      </c>
      <c r="BF178" s="42">
        <f t="shared" ref="BF178" si="3359">MAX(0,+BF177-BF179)</f>
        <v>121.51504327485274</v>
      </c>
      <c r="BG178" s="42">
        <f t="shared" ref="BG178" si="3360">MAX(0,+BG177-BG179)</f>
        <v>106.32566286549616</v>
      </c>
      <c r="BH178" s="42">
        <f t="shared" ref="BH178" si="3361">MAX(0,+BH177-BH179)</f>
        <v>91.136282456139568</v>
      </c>
      <c r="BI178" s="42">
        <f t="shared" ref="BI178" si="3362">MAX(0,+BI177-BI179)</f>
        <v>75.946902046782981</v>
      </c>
      <c r="BJ178" s="42">
        <f t="shared" ref="BJ178" si="3363">MAX(0,+BJ177-BJ179)</f>
        <v>60.757521637426393</v>
      </c>
      <c r="BK178" s="42">
        <f t="shared" ref="BK178" si="3364">MAX(0,+BK177-BK179)</f>
        <v>45.568141228069805</v>
      </c>
      <c r="BL178" s="42">
        <f t="shared" ref="BL178" si="3365">MAX(0,+BL177-BL179)</f>
        <v>30.378760818713221</v>
      </c>
      <c r="BM178" s="42">
        <f t="shared" ref="BM178" si="3366">MAX(0,+BM177-BM179)</f>
        <v>15.189380409356637</v>
      </c>
      <c r="BN178" s="42">
        <f t="shared" ref="BN178" si="3367">MAX(0,+BN177-BN179)</f>
        <v>5.3290705182007514E-14</v>
      </c>
      <c r="BO178" s="42">
        <f t="shared" ref="BO178" si="3368">MAX(0,+BO177-BO179)</f>
        <v>5.3290705182007514E-14</v>
      </c>
      <c r="BP178" s="42">
        <f t="shared" ref="BP178" si="3369">MAX(0,+BP177-BP179)</f>
        <v>5.3290705182007514E-14</v>
      </c>
      <c r="BQ178" s="42">
        <f t="shared" ref="BQ178" si="3370">MAX(0,+BQ177-BQ179)</f>
        <v>5.3290705182007514E-14</v>
      </c>
      <c r="BR178" s="42">
        <f t="shared" ref="BR178" si="3371">MAX(0,+BR177-BR179)</f>
        <v>5.3290705182007514E-14</v>
      </c>
      <c r="BS178" s="42">
        <f t="shared" ref="BS178" si="3372">MAX(0,+BS177-BS179)</f>
        <v>5.3290705182007514E-14</v>
      </c>
      <c r="BT178" s="42">
        <f t="shared" ref="BT178" si="3373">MAX(0,+BT177-BT179)</f>
        <v>5.3290705182007514E-14</v>
      </c>
      <c r="BU178" s="42">
        <f t="shared" ref="BU178" si="3374">MAX(0,+BU177-BU179)</f>
        <v>5.3290705182007514E-14</v>
      </c>
      <c r="BV178" s="42">
        <f t="shared" ref="BV178" si="3375">MAX(0,+BV177-BV179)</f>
        <v>5.3290705182007514E-14</v>
      </c>
      <c r="BW178" s="42">
        <f t="shared" ref="BW178" si="3376">MAX(0,+BW177-BW179)</f>
        <v>5.3290705182007514E-14</v>
      </c>
      <c r="BX178" s="42">
        <f t="shared" ref="BX178" si="3377">MAX(0,+BX177-BX179)</f>
        <v>5.3290705182007514E-14</v>
      </c>
      <c r="BY178" s="42">
        <f t="shared" ref="BY178" si="3378">MAX(0,+BY177-BY179)</f>
        <v>5.3290705182007514E-14</v>
      </c>
      <c r="BZ178" s="42">
        <f t="shared" ref="BZ178" si="3379">MAX(0,+BZ177-BZ179)</f>
        <v>5.3290705182007514E-14</v>
      </c>
      <c r="CA178" s="42">
        <f t="shared" ref="CA178" si="3380">MAX(0,+CA177-CA179)</f>
        <v>5.3290705182007514E-14</v>
      </c>
      <c r="CB178" s="42">
        <f t="shared" ref="CB178" si="3381">MAX(0,+CB177-CB179)</f>
        <v>5.3290705182007514E-14</v>
      </c>
      <c r="CC178" s="42">
        <f t="shared" ref="CC178" si="3382">MAX(0,+CC177-CC179)</f>
        <v>5.3290705182007514E-14</v>
      </c>
      <c r="CD178" s="42">
        <f t="shared" ref="CD178" si="3383">MAX(0,+CD177-CD179)</f>
        <v>5.3290705182007514E-14</v>
      </c>
      <c r="CE178" s="42">
        <f t="shared" ref="CE178" si="3384">MAX(0,+CE177-CE179)</f>
        <v>5.3290705182007514E-14</v>
      </c>
      <c r="CF178" s="42">
        <f t="shared" ref="CF178" si="3385">MAX(0,+CF177-CF179)</f>
        <v>5.3290705182007514E-14</v>
      </c>
      <c r="CG178" s="42">
        <f t="shared" ref="CG178" si="3386">MAX(0,+CG177-CG179)</f>
        <v>5.3290705182007514E-14</v>
      </c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</row>
    <row r="179" spans="1:115" ht="15" x14ac:dyDescent="0.2">
      <c r="A179" s="17"/>
      <c r="B179" s="48"/>
      <c r="C179" s="48"/>
      <c r="D179" s="48"/>
      <c r="E179" s="48"/>
      <c r="F179" s="48"/>
      <c r="G179" s="48"/>
      <c r="H179" s="48"/>
      <c r="I179" s="48"/>
      <c r="J179" s="42">
        <f>IF(J177&gt;0.5,IF($B177=J$10,$C177/$D177,I179),0)</f>
        <v>0</v>
      </c>
      <c r="K179" s="19">
        <f>IF(K177&gt;0.5,IF($B177=K$10-1,$C177/$D177,J179),0)</f>
        <v>0</v>
      </c>
      <c r="L179" s="19">
        <f t="shared" ref="L179:BW179" si="3387">IF(L177&gt;0.5,IF($B177=L$10-1,$C177/$D177,K179),0)</f>
        <v>0</v>
      </c>
      <c r="M179" s="19">
        <f t="shared" si="3387"/>
        <v>0</v>
      </c>
      <c r="N179" s="19">
        <f t="shared" si="3387"/>
        <v>0</v>
      </c>
      <c r="O179" s="19">
        <f t="shared" si="3387"/>
        <v>0</v>
      </c>
      <c r="P179" s="19">
        <f t="shared" si="3387"/>
        <v>0</v>
      </c>
      <c r="Q179" s="19">
        <f t="shared" si="3387"/>
        <v>0</v>
      </c>
      <c r="R179" s="19">
        <f t="shared" si="3387"/>
        <v>0</v>
      </c>
      <c r="S179" s="19">
        <f t="shared" si="3387"/>
        <v>0</v>
      </c>
      <c r="T179" s="19">
        <f t="shared" si="3387"/>
        <v>0</v>
      </c>
      <c r="U179" s="19">
        <f t="shared" si="3387"/>
        <v>0</v>
      </c>
      <c r="V179" s="19">
        <f t="shared" si="3387"/>
        <v>0</v>
      </c>
      <c r="W179" s="19">
        <f t="shared" si="3387"/>
        <v>0</v>
      </c>
      <c r="X179" s="19">
        <f t="shared" si="3387"/>
        <v>0</v>
      </c>
      <c r="Y179" s="19">
        <f t="shared" si="3387"/>
        <v>0</v>
      </c>
      <c r="Z179" s="19">
        <f t="shared" si="3387"/>
        <v>0</v>
      </c>
      <c r="AA179" s="19">
        <f t="shared" si="3387"/>
        <v>0</v>
      </c>
      <c r="AB179" s="19">
        <f t="shared" si="3387"/>
        <v>0</v>
      </c>
      <c r="AC179" s="19">
        <f t="shared" si="3387"/>
        <v>0</v>
      </c>
      <c r="AD179" s="19">
        <f t="shared" si="3387"/>
        <v>0</v>
      </c>
      <c r="AE179" s="19">
        <f t="shared" si="3387"/>
        <v>0</v>
      </c>
      <c r="AF179" s="19">
        <f t="shared" si="3387"/>
        <v>0</v>
      </c>
      <c r="AG179" s="19">
        <f t="shared" si="3387"/>
        <v>0</v>
      </c>
      <c r="AH179" s="19">
        <f t="shared" si="3387"/>
        <v>0</v>
      </c>
      <c r="AI179" s="19">
        <f t="shared" si="3387"/>
        <v>0</v>
      </c>
      <c r="AJ179" s="19">
        <f t="shared" si="3387"/>
        <v>0</v>
      </c>
      <c r="AK179" s="19">
        <f t="shared" si="3387"/>
        <v>0</v>
      </c>
      <c r="AL179" s="19">
        <f t="shared" si="3387"/>
        <v>0</v>
      </c>
      <c r="AM179" s="19">
        <f t="shared" si="3387"/>
        <v>0</v>
      </c>
      <c r="AN179" s="19">
        <f t="shared" si="3387"/>
        <v>0</v>
      </c>
      <c r="AO179" s="19">
        <f t="shared" si="3387"/>
        <v>0</v>
      </c>
      <c r="AP179" s="19">
        <f t="shared" si="3387"/>
        <v>0</v>
      </c>
      <c r="AQ179" s="19">
        <f t="shared" si="3387"/>
        <v>0</v>
      </c>
      <c r="AR179" s="19">
        <f t="shared" si="3387"/>
        <v>0</v>
      </c>
      <c r="AS179" s="19">
        <f t="shared" si="3387"/>
        <v>0</v>
      </c>
      <c r="AT179" s="19">
        <f t="shared" si="3387"/>
        <v>0</v>
      </c>
      <c r="AU179" s="19">
        <f t="shared" si="3387"/>
        <v>0</v>
      </c>
      <c r="AV179" s="19">
        <f t="shared" si="3387"/>
        <v>0</v>
      </c>
      <c r="AW179" s="19">
        <f t="shared" si="3387"/>
        <v>0</v>
      </c>
      <c r="AX179" s="19">
        <f t="shared" si="3387"/>
        <v>0</v>
      </c>
      <c r="AY179" s="19">
        <f t="shared" si="3387"/>
        <v>0</v>
      </c>
      <c r="AZ179" s="19">
        <f t="shared" si="3387"/>
        <v>15.189380409356584</v>
      </c>
      <c r="BA179" s="19">
        <f t="shared" si="3387"/>
        <v>15.189380409356584</v>
      </c>
      <c r="BB179" s="19">
        <f t="shared" si="3387"/>
        <v>15.189380409356584</v>
      </c>
      <c r="BC179" s="19">
        <f t="shared" si="3387"/>
        <v>15.189380409356584</v>
      </c>
      <c r="BD179" s="19">
        <f t="shared" si="3387"/>
        <v>15.189380409356584</v>
      </c>
      <c r="BE179" s="19">
        <f t="shared" si="3387"/>
        <v>15.189380409356584</v>
      </c>
      <c r="BF179" s="19">
        <f t="shared" si="3387"/>
        <v>15.189380409356584</v>
      </c>
      <c r="BG179" s="19">
        <f t="shared" si="3387"/>
        <v>15.189380409356584</v>
      </c>
      <c r="BH179" s="19">
        <f t="shared" si="3387"/>
        <v>15.189380409356584</v>
      </c>
      <c r="BI179" s="19">
        <f t="shared" si="3387"/>
        <v>15.189380409356584</v>
      </c>
      <c r="BJ179" s="19">
        <f t="shared" si="3387"/>
        <v>15.189380409356584</v>
      </c>
      <c r="BK179" s="19">
        <f t="shared" si="3387"/>
        <v>15.189380409356584</v>
      </c>
      <c r="BL179" s="19">
        <f t="shared" si="3387"/>
        <v>15.189380409356584</v>
      </c>
      <c r="BM179" s="19">
        <f t="shared" si="3387"/>
        <v>15.189380409356584</v>
      </c>
      <c r="BN179" s="19">
        <f t="shared" si="3387"/>
        <v>15.189380409356584</v>
      </c>
      <c r="BO179" s="19">
        <f t="shared" si="3387"/>
        <v>0</v>
      </c>
      <c r="BP179" s="19">
        <f t="shared" si="3387"/>
        <v>0</v>
      </c>
      <c r="BQ179" s="19">
        <f t="shared" si="3387"/>
        <v>0</v>
      </c>
      <c r="BR179" s="19">
        <f t="shared" si="3387"/>
        <v>0</v>
      </c>
      <c r="BS179" s="19">
        <f t="shared" si="3387"/>
        <v>0</v>
      </c>
      <c r="BT179" s="19">
        <f t="shared" si="3387"/>
        <v>0</v>
      </c>
      <c r="BU179" s="19">
        <f t="shared" si="3387"/>
        <v>0</v>
      </c>
      <c r="BV179" s="19">
        <f t="shared" si="3387"/>
        <v>0</v>
      </c>
      <c r="BW179" s="19">
        <f t="shared" si="3387"/>
        <v>0</v>
      </c>
      <c r="BX179" s="19">
        <f t="shared" ref="BX179:CG179" si="3388">IF(BX177&gt;0.5,IF($B177=BX$10-1,$C177/$D177,BW179),0)</f>
        <v>0</v>
      </c>
      <c r="BY179" s="19">
        <f t="shared" si="3388"/>
        <v>0</v>
      </c>
      <c r="BZ179" s="19">
        <f t="shared" si="3388"/>
        <v>0</v>
      </c>
      <c r="CA179" s="19">
        <f t="shared" si="3388"/>
        <v>0</v>
      </c>
      <c r="CB179" s="19">
        <f t="shared" si="3388"/>
        <v>0</v>
      </c>
      <c r="CC179" s="19">
        <f t="shared" si="3388"/>
        <v>0</v>
      </c>
      <c r="CD179" s="19">
        <f t="shared" si="3388"/>
        <v>0</v>
      </c>
      <c r="CE179" s="19">
        <f t="shared" si="3388"/>
        <v>0</v>
      </c>
      <c r="CF179" s="19">
        <f t="shared" si="3388"/>
        <v>0</v>
      </c>
      <c r="CG179" s="19">
        <f t="shared" si="3388"/>
        <v>0</v>
      </c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</row>
    <row r="180" spans="1:115" ht="15" x14ac:dyDescent="0.2">
      <c r="A180" s="17" t="s">
        <v>165</v>
      </c>
      <c r="B180" s="104">
        <f>B177+1</f>
        <v>2061</v>
      </c>
      <c r="C180" s="82">
        <f>HLOOKUP(B180,$J$10:$CG$23,14)</f>
        <v>232.39752026315574</v>
      </c>
      <c r="D180" s="52">
        <f>$D$52</f>
        <v>15</v>
      </c>
      <c r="E180" s="48"/>
      <c r="F180" s="48"/>
      <c r="G180" s="48"/>
      <c r="H180" s="48"/>
      <c r="I180" s="48"/>
      <c r="J180" s="42">
        <f>IF($B180=J$10,$C180,I181)</f>
        <v>0</v>
      </c>
      <c r="K180" s="19">
        <f>IF($B180=K$10-1,$C180,J181)</f>
        <v>0</v>
      </c>
      <c r="L180" s="19">
        <f t="shared" ref="L180:BW180" si="3389">IF($B180=L$10-1,$C180,K181)</f>
        <v>0</v>
      </c>
      <c r="M180" s="19">
        <f t="shared" si="3389"/>
        <v>0</v>
      </c>
      <c r="N180" s="19">
        <f t="shared" si="3389"/>
        <v>0</v>
      </c>
      <c r="O180" s="19">
        <f t="shared" si="3389"/>
        <v>0</v>
      </c>
      <c r="P180" s="19">
        <f t="shared" si="3389"/>
        <v>0</v>
      </c>
      <c r="Q180" s="19">
        <f t="shared" si="3389"/>
        <v>0</v>
      </c>
      <c r="R180" s="19">
        <f t="shared" si="3389"/>
        <v>0</v>
      </c>
      <c r="S180" s="19">
        <f t="shared" si="3389"/>
        <v>0</v>
      </c>
      <c r="T180" s="19">
        <f t="shared" si="3389"/>
        <v>0</v>
      </c>
      <c r="U180" s="19">
        <f t="shared" si="3389"/>
        <v>0</v>
      </c>
      <c r="V180" s="19">
        <f t="shared" si="3389"/>
        <v>0</v>
      </c>
      <c r="W180" s="19">
        <f t="shared" si="3389"/>
        <v>0</v>
      </c>
      <c r="X180" s="19">
        <f t="shared" si="3389"/>
        <v>0</v>
      </c>
      <c r="Y180" s="19">
        <f t="shared" si="3389"/>
        <v>0</v>
      </c>
      <c r="Z180" s="19">
        <f t="shared" si="3389"/>
        <v>0</v>
      </c>
      <c r="AA180" s="19">
        <f t="shared" si="3389"/>
        <v>0</v>
      </c>
      <c r="AB180" s="19">
        <f t="shared" si="3389"/>
        <v>0</v>
      </c>
      <c r="AC180" s="19">
        <f t="shared" si="3389"/>
        <v>0</v>
      </c>
      <c r="AD180" s="19">
        <f t="shared" si="3389"/>
        <v>0</v>
      </c>
      <c r="AE180" s="19">
        <f t="shared" si="3389"/>
        <v>0</v>
      </c>
      <c r="AF180" s="19">
        <f t="shared" si="3389"/>
        <v>0</v>
      </c>
      <c r="AG180" s="19">
        <f t="shared" si="3389"/>
        <v>0</v>
      </c>
      <c r="AH180" s="19">
        <f t="shared" si="3389"/>
        <v>0</v>
      </c>
      <c r="AI180" s="19">
        <f t="shared" si="3389"/>
        <v>0</v>
      </c>
      <c r="AJ180" s="19">
        <f t="shared" si="3389"/>
        <v>0</v>
      </c>
      <c r="AK180" s="19">
        <f t="shared" si="3389"/>
        <v>0</v>
      </c>
      <c r="AL180" s="19">
        <f t="shared" si="3389"/>
        <v>0</v>
      </c>
      <c r="AM180" s="19">
        <f t="shared" si="3389"/>
        <v>0</v>
      </c>
      <c r="AN180" s="19">
        <f t="shared" si="3389"/>
        <v>0</v>
      </c>
      <c r="AO180" s="19">
        <f t="shared" si="3389"/>
        <v>0</v>
      </c>
      <c r="AP180" s="19">
        <f t="shared" si="3389"/>
        <v>0</v>
      </c>
      <c r="AQ180" s="19">
        <f t="shared" si="3389"/>
        <v>0</v>
      </c>
      <c r="AR180" s="19">
        <f t="shared" si="3389"/>
        <v>0</v>
      </c>
      <c r="AS180" s="19">
        <f t="shared" si="3389"/>
        <v>0</v>
      </c>
      <c r="AT180" s="19">
        <f t="shared" si="3389"/>
        <v>0</v>
      </c>
      <c r="AU180" s="19">
        <f t="shared" si="3389"/>
        <v>0</v>
      </c>
      <c r="AV180" s="19">
        <f t="shared" si="3389"/>
        <v>0</v>
      </c>
      <c r="AW180" s="19">
        <f t="shared" si="3389"/>
        <v>0</v>
      </c>
      <c r="AX180" s="19">
        <f t="shared" si="3389"/>
        <v>0</v>
      </c>
      <c r="AY180" s="19">
        <f t="shared" si="3389"/>
        <v>0</v>
      </c>
      <c r="AZ180" s="19">
        <f t="shared" si="3389"/>
        <v>0</v>
      </c>
      <c r="BA180" s="19">
        <f t="shared" si="3389"/>
        <v>232.39752026315574</v>
      </c>
      <c r="BB180" s="19">
        <f t="shared" si="3389"/>
        <v>216.90435224561202</v>
      </c>
      <c r="BC180" s="19">
        <f t="shared" si="3389"/>
        <v>201.41118422806829</v>
      </c>
      <c r="BD180" s="19">
        <f t="shared" si="3389"/>
        <v>185.91801621052457</v>
      </c>
      <c r="BE180" s="19">
        <f t="shared" si="3389"/>
        <v>170.42484819298085</v>
      </c>
      <c r="BF180" s="19">
        <f t="shared" si="3389"/>
        <v>154.93168017543712</v>
      </c>
      <c r="BG180" s="19">
        <f t="shared" si="3389"/>
        <v>139.4385121578934</v>
      </c>
      <c r="BH180" s="19">
        <f t="shared" si="3389"/>
        <v>123.94534414034968</v>
      </c>
      <c r="BI180" s="19">
        <f t="shared" si="3389"/>
        <v>108.45217612280595</v>
      </c>
      <c r="BJ180" s="19">
        <f t="shared" si="3389"/>
        <v>92.959008105262228</v>
      </c>
      <c r="BK180" s="19">
        <f t="shared" si="3389"/>
        <v>77.465840087718504</v>
      </c>
      <c r="BL180" s="19">
        <f t="shared" si="3389"/>
        <v>61.972672070174788</v>
      </c>
      <c r="BM180" s="19">
        <f t="shared" si="3389"/>
        <v>46.479504052631071</v>
      </c>
      <c r="BN180" s="19">
        <f t="shared" si="3389"/>
        <v>30.986336035087355</v>
      </c>
      <c r="BO180" s="19">
        <f t="shared" si="3389"/>
        <v>15.493168017543638</v>
      </c>
      <c r="BP180" s="19">
        <f t="shared" si="3389"/>
        <v>0</v>
      </c>
      <c r="BQ180" s="19">
        <f t="shared" si="3389"/>
        <v>0</v>
      </c>
      <c r="BR180" s="19">
        <f t="shared" si="3389"/>
        <v>0</v>
      </c>
      <c r="BS180" s="19">
        <f t="shared" si="3389"/>
        <v>0</v>
      </c>
      <c r="BT180" s="19">
        <f t="shared" si="3389"/>
        <v>0</v>
      </c>
      <c r="BU180" s="19">
        <f t="shared" si="3389"/>
        <v>0</v>
      </c>
      <c r="BV180" s="19">
        <f t="shared" si="3389"/>
        <v>0</v>
      </c>
      <c r="BW180" s="19">
        <f t="shared" si="3389"/>
        <v>0</v>
      </c>
      <c r="BX180" s="19">
        <f t="shared" ref="BX180:CG180" si="3390">IF($B180=BX$10-1,$C180,BW181)</f>
        <v>0</v>
      </c>
      <c r="BY180" s="19">
        <f t="shared" si="3390"/>
        <v>0</v>
      </c>
      <c r="BZ180" s="19">
        <f t="shared" si="3390"/>
        <v>0</v>
      </c>
      <c r="CA180" s="19">
        <f t="shared" si="3390"/>
        <v>0</v>
      </c>
      <c r="CB180" s="19">
        <f t="shared" si="3390"/>
        <v>0</v>
      </c>
      <c r="CC180" s="19">
        <f t="shared" si="3390"/>
        <v>0</v>
      </c>
      <c r="CD180" s="19">
        <f t="shared" si="3390"/>
        <v>0</v>
      </c>
      <c r="CE180" s="19">
        <f t="shared" si="3390"/>
        <v>0</v>
      </c>
      <c r="CF180" s="19">
        <f t="shared" si="3390"/>
        <v>0</v>
      </c>
      <c r="CG180" s="19">
        <f t="shared" si="3390"/>
        <v>0</v>
      </c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</row>
    <row r="181" spans="1:115" ht="15" x14ac:dyDescent="0.2">
      <c r="B181" s="48"/>
      <c r="C181" s="48"/>
      <c r="D181" s="48"/>
      <c r="E181" s="48"/>
      <c r="F181" s="48"/>
      <c r="G181" s="48"/>
      <c r="H181" s="48"/>
      <c r="I181" s="48"/>
      <c r="J181" s="42">
        <f t="shared" ref="J181" si="3391">MAX(0,+J180-J182)</f>
        <v>0</v>
      </c>
      <c r="K181" s="19">
        <f t="shared" ref="K181" si="3392">MAX(0,+K180-K182)</f>
        <v>0</v>
      </c>
      <c r="L181" s="19">
        <f t="shared" ref="L181" si="3393">MAX(0,+L180-L182)</f>
        <v>0</v>
      </c>
      <c r="M181" s="19">
        <f t="shared" ref="M181" si="3394">MAX(0,+M180-M182)</f>
        <v>0</v>
      </c>
      <c r="N181" s="19">
        <f t="shared" ref="N181" si="3395">MAX(0,+N180-N182)</f>
        <v>0</v>
      </c>
      <c r="O181" s="19">
        <f t="shared" ref="O181" si="3396">MAX(0,+O180-O182)</f>
        <v>0</v>
      </c>
      <c r="P181" s="19">
        <f t="shared" ref="P181" si="3397">MAX(0,+P180-P182)</f>
        <v>0</v>
      </c>
      <c r="Q181" s="19">
        <f t="shared" ref="Q181" si="3398">MAX(0,+Q180-Q182)</f>
        <v>0</v>
      </c>
      <c r="R181" s="19">
        <f t="shared" ref="R181" si="3399">MAX(0,+R180-R182)</f>
        <v>0</v>
      </c>
      <c r="S181" s="19">
        <f t="shared" ref="S181" si="3400">MAX(0,+S180-S182)</f>
        <v>0</v>
      </c>
      <c r="T181" s="19">
        <f t="shared" ref="T181" si="3401">MAX(0,+T180-T182)</f>
        <v>0</v>
      </c>
      <c r="U181" s="19">
        <f t="shared" ref="U181" si="3402">MAX(0,+U180-U182)</f>
        <v>0</v>
      </c>
      <c r="V181" s="19">
        <f t="shared" ref="V181" si="3403">MAX(0,+V180-V182)</f>
        <v>0</v>
      </c>
      <c r="W181" s="42">
        <f t="shared" ref="W181" si="3404">MAX(0,+W180-W182)</f>
        <v>0</v>
      </c>
      <c r="X181" s="42">
        <f t="shared" ref="X181" si="3405">MAX(0,+X180-X182)</f>
        <v>0</v>
      </c>
      <c r="Y181" s="42">
        <f t="shared" ref="Y181" si="3406">MAX(0,+Y180-Y182)</f>
        <v>0</v>
      </c>
      <c r="Z181" s="42">
        <f t="shared" ref="Z181" si="3407">MAX(0,+Z180-Z182)</f>
        <v>0</v>
      </c>
      <c r="AA181" s="42">
        <f t="shared" ref="AA181" si="3408">MAX(0,+AA180-AA182)</f>
        <v>0</v>
      </c>
      <c r="AB181" s="42">
        <f t="shared" ref="AB181" si="3409">MAX(0,+AB180-AB182)</f>
        <v>0</v>
      </c>
      <c r="AC181" s="42">
        <f t="shared" ref="AC181" si="3410">MAX(0,+AC180-AC182)</f>
        <v>0</v>
      </c>
      <c r="AD181" s="42">
        <f t="shared" ref="AD181" si="3411">MAX(0,+AD180-AD182)</f>
        <v>0</v>
      </c>
      <c r="AE181" s="42">
        <f t="shared" ref="AE181" si="3412">MAX(0,+AE180-AE182)</f>
        <v>0</v>
      </c>
      <c r="AF181" s="42">
        <f t="shared" ref="AF181" si="3413">MAX(0,+AF180-AF182)</f>
        <v>0</v>
      </c>
      <c r="AG181" s="42">
        <f t="shared" ref="AG181" si="3414">MAX(0,+AG180-AG182)</f>
        <v>0</v>
      </c>
      <c r="AH181" s="42">
        <f t="shared" ref="AH181" si="3415">MAX(0,+AH180-AH182)</f>
        <v>0</v>
      </c>
      <c r="AI181" s="42">
        <f t="shared" ref="AI181" si="3416">MAX(0,+AI180-AI182)</f>
        <v>0</v>
      </c>
      <c r="AJ181" s="42">
        <f t="shared" ref="AJ181" si="3417">MAX(0,+AJ180-AJ182)</f>
        <v>0</v>
      </c>
      <c r="AK181" s="42">
        <f t="shared" ref="AK181" si="3418">MAX(0,+AK180-AK182)</f>
        <v>0</v>
      </c>
      <c r="AL181" s="42">
        <f t="shared" ref="AL181" si="3419">MAX(0,+AL180-AL182)</f>
        <v>0</v>
      </c>
      <c r="AM181" s="42">
        <f t="shared" ref="AM181" si="3420">MAX(0,+AM180-AM182)</f>
        <v>0</v>
      </c>
      <c r="AN181" s="42">
        <f t="shared" ref="AN181" si="3421">MAX(0,+AN180-AN182)</f>
        <v>0</v>
      </c>
      <c r="AO181" s="42">
        <f t="shared" ref="AO181" si="3422">MAX(0,+AO180-AO182)</f>
        <v>0</v>
      </c>
      <c r="AP181" s="42">
        <f t="shared" ref="AP181" si="3423">MAX(0,+AP180-AP182)</f>
        <v>0</v>
      </c>
      <c r="AQ181" s="42">
        <f t="shared" ref="AQ181" si="3424">MAX(0,+AQ180-AQ182)</f>
        <v>0</v>
      </c>
      <c r="AR181" s="42">
        <f t="shared" ref="AR181" si="3425">MAX(0,+AR180-AR182)</f>
        <v>0</v>
      </c>
      <c r="AS181" s="42">
        <f t="shared" ref="AS181" si="3426">MAX(0,+AS180-AS182)</f>
        <v>0</v>
      </c>
      <c r="AT181" s="42">
        <f t="shared" ref="AT181" si="3427">MAX(0,+AT180-AT182)</f>
        <v>0</v>
      </c>
      <c r="AU181" s="42">
        <f t="shared" ref="AU181" si="3428">MAX(0,+AU180-AU182)</f>
        <v>0</v>
      </c>
      <c r="AV181" s="42">
        <f t="shared" ref="AV181" si="3429">MAX(0,+AV180-AV182)</f>
        <v>0</v>
      </c>
      <c r="AW181" s="42">
        <f t="shared" ref="AW181" si="3430">MAX(0,+AW180-AW182)</f>
        <v>0</v>
      </c>
      <c r="AX181" s="42">
        <f t="shared" ref="AX181" si="3431">MAX(0,+AX180-AX182)</f>
        <v>0</v>
      </c>
      <c r="AY181" s="42">
        <f t="shared" ref="AY181" si="3432">MAX(0,+AY180-AY182)</f>
        <v>0</v>
      </c>
      <c r="AZ181" s="42">
        <f t="shared" ref="AZ181" si="3433">MAX(0,+AZ180-AZ182)</f>
        <v>0</v>
      </c>
      <c r="BA181" s="42">
        <f t="shared" ref="BA181" si="3434">MAX(0,+BA180-BA182)</f>
        <v>216.90435224561202</v>
      </c>
      <c r="BB181" s="42">
        <f t="shared" ref="BB181" si="3435">MAX(0,+BB180-BB182)</f>
        <v>201.41118422806829</v>
      </c>
      <c r="BC181" s="42">
        <f t="shared" ref="BC181" si="3436">MAX(0,+BC180-BC182)</f>
        <v>185.91801621052457</v>
      </c>
      <c r="BD181" s="42">
        <f t="shared" ref="BD181" si="3437">MAX(0,+BD180-BD182)</f>
        <v>170.42484819298085</v>
      </c>
      <c r="BE181" s="42">
        <f t="shared" ref="BE181" si="3438">MAX(0,+BE180-BE182)</f>
        <v>154.93168017543712</v>
      </c>
      <c r="BF181" s="42">
        <f t="shared" ref="BF181" si="3439">MAX(0,+BF180-BF182)</f>
        <v>139.4385121578934</v>
      </c>
      <c r="BG181" s="42">
        <f t="shared" ref="BG181" si="3440">MAX(0,+BG180-BG182)</f>
        <v>123.94534414034968</v>
      </c>
      <c r="BH181" s="42">
        <f t="shared" ref="BH181" si="3441">MAX(0,+BH180-BH182)</f>
        <v>108.45217612280595</v>
      </c>
      <c r="BI181" s="42">
        <f t="shared" ref="BI181" si="3442">MAX(0,+BI180-BI182)</f>
        <v>92.959008105262228</v>
      </c>
      <c r="BJ181" s="42">
        <f t="shared" ref="BJ181" si="3443">MAX(0,+BJ180-BJ182)</f>
        <v>77.465840087718504</v>
      </c>
      <c r="BK181" s="42">
        <f t="shared" ref="BK181" si="3444">MAX(0,+BK180-BK182)</f>
        <v>61.972672070174788</v>
      </c>
      <c r="BL181" s="42">
        <f t="shared" ref="BL181" si="3445">MAX(0,+BL180-BL182)</f>
        <v>46.479504052631071</v>
      </c>
      <c r="BM181" s="42">
        <f t="shared" ref="BM181" si="3446">MAX(0,+BM180-BM182)</f>
        <v>30.986336035087355</v>
      </c>
      <c r="BN181" s="42">
        <f t="shared" ref="BN181" si="3447">MAX(0,+BN180-BN182)</f>
        <v>15.493168017543638</v>
      </c>
      <c r="BO181" s="42">
        <f t="shared" ref="BO181" si="3448">MAX(0,+BO180-BO182)</f>
        <v>0</v>
      </c>
      <c r="BP181" s="42">
        <f t="shared" ref="BP181" si="3449">MAX(0,+BP180-BP182)</f>
        <v>0</v>
      </c>
      <c r="BQ181" s="42">
        <f t="shared" ref="BQ181" si="3450">MAX(0,+BQ180-BQ182)</f>
        <v>0</v>
      </c>
      <c r="BR181" s="42">
        <f t="shared" ref="BR181" si="3451">MAX(0,+BR180-BR182)</f>
        <v>0</v>
      </c>
      <c r="BS181" s="42">
        <f t="shared" ref="BS181" si="3452">MAX(0,+BS180-BS182)</f>
        <v>0</v>
      </c>
      <c r="BT181" s="42">
        <f t="shared" ref="BT181" si="3453">MAX(0,+BT180-BT182)</f>
        <v>0</v>
      </c>
      <c r="BU181" s="42">
        <f t="shared" ref="BU181" si="3454">MAX(0,+BU180-BU182)</f>
        <v>0</v>
      </c>
      <c r="BV181" s="42">
        <f t="shared" ref="BV181" si="3455">MAX(0,+BV180-BV182)</f>
        <v>0</v>
      </c>
      <c r="BW181" s="42">
        <f t="shared" ref="BW181" si="3456">MAX(0,+BW180-BW182)</f>
        <v>0</v>
      </c>
      <c r="BX181" s="42">
        <f t="shared" ref="BX181" si="3457">MAX(0,+BX180-BX182)</f>
        <v>0</v>
      </c>
      <c r="BY181" s="42">
        <f t="shared" ref="BY181" si="3458">MAX(0,+BY180-BY182)</f>
        <v>0</v>
      </c>
      <c r="BZ181" s="42">
        <f t="shared" ref="BZ181" si="3459">MAX(0,+BZ180-BZ182)</f>
        <v>0</v>
      </c>
      <c r="CA181" s="42">
        <f t="shared" ref="CA181" si="3460">MAX(0,+CA180-CA182)</f>
        <v>0</v>
      </c>
      <c r="CB181" s="42">
        <f t="shared" ref="CB181" si="3461">MAX(0,+CB180-CB182)</f>
        <v>0</v>
      </c>
      <c r="CC181" s="42">
        <f t="shared" ref="CC181" si="3462">MAX(0,+CC180-CC182)</f>
        <v>0</v>
      </c>
      <c r="CD181" s="42">
        <f t="shared" ref="CD181" si="3463">MAX(0,+CD180-CD182)</f>
        <v>0</v>
      </c>
      <c r="CE181" s="42">
        <f t="shared" ref="CE181" si="3464">MAX(0,+CE180-CE182)</f>
        <v>0</v>
      </c>
      <c r="CF181" s="42">
        <f t="shared" ref="CF181" si="3465">MAX(0,+CF180-CF182)</f>
        <v>0</v>
      </c>
      <c r="CG181" s="42">
        <f t="shared" ref="CG181" si="3466">MAX(0,+CG180-CG182)</f>
        <v>0</v>
      </c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</row>
    <row r="182" spans="1:115" ht="15" x14ac:dyDescent="0.2">
      <c r="A182" s="17"/>
      <c r="B182" s="48"/>
      <c r="C182" s="48"/>
      <c r="D182" s="48"/>
      <c r="E182" s="48"/>
      <c r="F182" s="48"/>
      <c r="G182" s="48"/>
      <c r="H182" s="48"/>
      <c r="I182" s="48"/>
      <c r="J182" s="42">
        <f>IF(J180&gt;0.5,IF($B180=J$10,$C180/$D180,I182),0)</f>
        <v>0</v>
      </c>
      <c r="K182" s="19">
        <f>IF(K180&gt;0.5,IF($B180=K$10-1,$C180/$D180,J182),0)</f>
        <v>0</v>
      </c>
      <c r="L182" s="19">
        <f t="shared" ref="L182:BW182" si="3467">IF(L180&gt;0.5,IF($B180=L$10-1,$C180/$D180,K182),0)</f>
        <v>0</v>
      </c>
      <c r="M182" s="19">
        <f t="shared" si="3467"/>
        <v>0</v>
      </c>
      <c r="N182" s="19">
        <f t="shared" si="3467"/>
        <v>0</v>
      </c>
      <c r="O182" s="19">
        <f t="shared" si="3467"/>
        <v>0</v>
      </c>
      <c r="P182" s="19">
        <f t="shared" si="3467"/>
        <v>0</v>
      </c>
      <c r="Q182" s="19">
        <f t="shared" si="3467"/>
        <v>0</v>
      </c>
      <c r="R182" s="19">
        <f t="shared" si="3467"/>
        <v>0</v>
      </c>
      <c r="S182" s="19">
        <f t="shared" si="3467"/>
        <v>0</v>
      </c>
      <c r="T182" s="19">
        <f t="shared" si="3467"/>
        <v>0</v>
      </c>
      <c r="U182" s="19">
        <f t="shared" si="3467"/>
        <v>0</v>
      </c>
      <c r="V182" s="19">
        <f t="shared" si="3467"/>
        <v>0</v>
      </c>
      <c r="W182" s="19">
        <f t="shared" si="3467"/>
        <v>0</v>
      </c>
      <c r="X182" s="19">
        <f t="shared" si="3467"/>
        <v>0</v>
      </c>
      <c r="Y182" s="19">
        <f t="shared" si="3467"/>
        <v>0</v>
      </c>
      <c r="Z182" s="19">
        <f t="shared" si="3467"/>
        <v>0</v>
      </c>
      <c r="AA182" s="19">
        <f t="shared" si="3467"/>
        <v>0</v>
      </c>
      <c r="AB182" s="19">
        <f t="shared" si="3467"/>
        <v>0</v>
      </c>
      <c r="AC182" s="19">
        <f t="shared" si="3467"/>
        <v>0</v>
      </c>
      <c r="AD182" s="19">
        <f t="shared" si="3467"/>
        <v>0</v>
      </c>
      <c r="AE182" s="19">
        <f t="shared" si="3467"/>
        <v>0</v>
      </c>
      <c r="AF182" s="19">
        <f t="shared" si="3467"/>
        <v>0</v>
      </c>
      <c r="AG182" s="19">
        <f t="shared" si="3467"/>
        <v>0</v>
      </c>
      <c r="AH182" s="19">
        <f t="shared" si="3467"/>
        <v>0</v>
      </c>
      <c r="AI182" s="19">
        <f t="shared" si="3467"/>
        <v>0</v>
      </c>
      <c r="AJ182" s="19">
        <f t="shared" si="3467"/>
        <v>0</v>
      </c>
      <c r="AK182" s="19">
        <f t="shared" si="3467"/>
        <v>0</v>
      </c>
      <c r="AL182" s="19">
        <f t="shared" si="3467"/>
        <v>0</v>
      </c>
      <c r="AM182" s="19">
        <f t="shared" si="3467"/>
        <v>0</v>
      </c>
      <c r="AN182" s="19">
        <f t="shared" si="3467"/>
        <v>0</v>
      </c>
      <c r="AO182" s="19">
        <f t="shared" si="3467"/>
        <v>0</v>
      </c>
      <c r="AP182" s="19">
        <f t="shared" si="3467"/>
        <v>0</v>
      </c>
      <c r="AQ182" s="19">
        <f t="shared" si="3467"/>
        <v>0</v>
      </c>
      <c r="AR182" s="19">
        <f t="shared" si="3467"/>
        <v>0</v>
      </c>
      <c r="AS182" s="19">
        <f t="shared" si="3467"/>
        <v>0</v>
      </c>
      <c r="AT182" s="19">
        <f t="shared" si="3467"/>
        <v>0</v>
      </c>
      <c r="AU182" s="19">
        <f t="shared" si="3467"/>
        <v>0</v>
      </c>
      <c r="AV182" s="19">
        <f t="shared" si="3467"/>
        <v>0</v>
      </c>
      <c r="AW182" s="19">
        <f t="shared" si="3467"/>
        <v>0</v>
      </c>
      <c r="AX182" s="19">
        <f t="shared" si="3467"/>
        <v>0</v>
      </c>
      <c r="AY182" s="19">
        <f t="shared" si="3467"/>
        <v>0</v>
      </c>
      <c r="AZ182" s="19">
        <f t="shared" si="3467"/>
        <v>0</v>
      </c>
      <c r="BA182" s="19">
        <f t="shared" si="3467"/>
        <v>15.493168017543717</v>
      </c>
      <c r="BB182" s="19">
        <f t="shared" si="3467"/>
        <v>15.493168017543717</v>
      </c>
      <c r="BC182" s="19">
        <f t="shared" si="3467"/>
        <v>15.493168017543717</v>
      </c>
      <c r="BD182" s="19">
        <f t="shared" si="3467"/>
        <v>15.493168017543717</v>
      </c>
      <c r="BE182" s="19">
        <f t="shared" si="3467"/>
        <v>15.493168017543717</v>
      </c>
      <c r="BF182" s="19">
        <f t="shared" si="3467"/>
        <v>15.493168017543717</v>
      </c>
      <c r="BG182" s="19">
        <f t="shared" si="3467"/>
        <v>15.493168017543717</v>
      </c>
      <c r="BH182" s="19">
        <f t="shared" si="3467"/>
        <v>15.493168017543717</v>
      </c>
      <c r="BI182" s="19">
        <f t="shared" si="3467"/>
        <v>15.493168017543717</v>
      </c>
      <c r="BJ182" s="19">
        <f t="shared" si="3467"/>
        <v>15.493168017543717</v>
      </c>
      <c r="BK182" s="19">
        <f t="shared" si="3467"/>
        <v>15.493168017543717</v>
      </c>
      <c r="BL182" s="19">
        <f t="shared" si="3467"/>
        <v>15.493168017543717</v>
      </c>
      <c r="BM182" s="19">
        <f t="shared" si="3467"/>
        <v>15.493168017543717</v>
      </c>
      <c r="BN182" s="19">
        <f t="shared" si="3467"/>
        <v>15.493168017543717</v>
      </c>
      <c r="BO182" s="19">
        <f t="shared" si="3467"/>
        <v>15.493168017543717</v>
      </c>
      <c r="BP182" s="19">
        <f t="shared" si="3467"/>
        <v>0</v>
      </c>
      <c r="BQ182" s="19">
        <f t="shared" si="3467"/>
        <v>0</v>
      </c>
      <c r="BR182" s="19">
        <f t="shared" si="3467"/>
        <v>0</v>
      </c>
      <c r="BS182" s="19">
        <f t="shared" si="3467"/>
        <v>0</v>
      </c>
      <c r="BT182" s="19">
        <f t="shared" si="3467"/>
        <v>0</v>
      </c>
      <c r="BU182" s="19">
        <f t="shared" si="3467"/>
        <v>0</v>
      </c>
      <c r="BV182" s="19">
        <f t="shared" si="3467"/>
        <v>0</v>
      </c>
      <c r="BW182" s="19">
        <f t="shared" si="3467"/>
        <v>0</v>
      </c>
      <c r="BX182" s="19">
        <f t="shared" ref="BX182:CG182" si="3468">IF(BX180&gt;0.5,IF($B180=BX$10-1,$C180/$D180,BW182),0)</f>
        <v>0</v>
      </c>
      <c r="BY182" s="19">
        <f t="shared" si="3468"/>
        <v>0</v>
      </c>
      <c r="BZ182" s="19">
        <f t="shared" si="3468"/>
        <v>0</v>
      </c>
      <c r="CA182" s="19">
        <f t="shared" si="3468"/>
        <v>0</v>
      </c>
      <c r="CB182" s="19">
        <f t="shared" si="3468"/>
        <v>0</v>
      </c>
      <c r="CC182" s="19">
        <f t="shared" si="3468"/>
        <v>0</v>
      </c>
      <c r="CD182" s="19">
        <f t="shared" si="3468"/>
        <v>0</v>
      </c>
      <c r="CE182" s="19">
        <f t="shared" si="3468"/>
        <v>0</v>
      </c>
      <c r="CF182" s="19">
        <f t="shared" si="3468"/>
        <v>0</v>
      </c>
      <c r="CG182" s="19">
        <f t="shared" si="3468"/>
        <v>0</v>
      </c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</row>
    <row r="183" spans="1:115" ht="15" x14ac:dyDescent="0.2">
      <c r="A183" s="17" t="s">
        <v>166</v>
      </c>
      <c r="B183" s="104">
        <f>B180+1</f>
        <v>2062</v>
      </c>
      <c r="C183" s="82">
        <f>HLOOKUP(B183,$J$10:$CG$23,14)</f>
        <v>237.04547066841889</v>
      </c>
      <c r="D183" s="52">
        <f>$D$52</f>
        <v>15</v>
      </c>
      <c r="E183" s="48"/>
      <c r="F183" s="48"/>
      <c r="G183" s="48"/>
      <c r="H183" s="48"/>
      <c r="I183" s="48"/>
      <c r="J183" s="42">
        <f>IF($B183=J$10,$C183,I184)</f>
        <v>0</v>
      </c>
      <c r="K183" s="19">
        <f>IF($B183=K$10-1,$C183,J184)</f>
        <v>0</v>
      </c>
      <c r="L183" s="19">
        <f t="shared" ref="L183:BW183" si="3469">IF($B183=L$10-1,$C183,K184)</f>
        <v>0</v>
      </c>
      <c r="M183" s="19">
        <f t="shared" si="3469"/>
        <v>0</v>
      </c>
      <c r="N183" s="19">
        <f t="shared" si="3469"/>
        <v>0</v>
      </c>
      <c r="O183" s="19">
        <f t="shared" si="3469"/>
        <v>0</v>
      </c>
      <c r="P183" s="19">
        <f t="shared" si="3469"/>
        <v>0</v>
      </c>
      <c r="Q183" s="19">
        <f t="shared" si="3469"/>
        <v>0</v>
      </c>
      <c r="R183" s="19">
        <f t="shared" si="3469"/>
        <v>0</v>
      </c>
      <c r="S183" s="19">
        <f t="shared" si="3469"/>
        <v>0</v>
      </c>
      <c r="T183" s="19">
        <f t="shared" si="3469"/>
        <v>0</v>
      </c>
      <c r="U183" s="19">
        <f t="shared" si="3469"/>
        <v>0</v>
      </c>
      <c r="V183" s="19">
        <f t="shared" si="3469"/>
        <v>0</v>
      </c>
      <c r="W183" s="19">
        <f t="shared" si="3469"/>
        <v>0</v>
      </c>
      <c r="X183" s="19">
        <f t="shared" si="3469"/>
        <v>0</v>
      </c>
      <c r="Y183" s="19">
        <f t="shared" si="3469"/>
        <v>0</v>
      </c>
      <c r="Z183" s="19">
        <f t="shared" si="3469"/>
        <v>0</v>
      </c>
      <c r="AA183" s="19">
        <f t="shared" si="3469"/>
        <v>0</v>
      </c>
      <c r="AB183" s="19">
        <f t="shared" si="3469"/>
        <v>0</v>
      </c>
      <c r="AC183" s="19">
        <f t="shared" si="3469"/>
        <v>0</v>
      </c>
      <c r="AD183" s="19">
        <f t="shared" si="3469"/>
        <v>0</v>
      </c>
      <c r="AE183" s="19">
        <f t="shared" si="3469"/>
        <v>0</v>
      </c>
      <c r="AF183" s="19">
        <f t="shared" si="3469"/>
        <v>0</v>
      </c>
      <c r="AG183" s="19">
        <f t="shared" si="3469"/>
        <v>0</v>
      </c>
      <c r="AH183" s="19">
        <f t="shared" si="3469"/>
        <v>0</v>
      </c>
      <c r="AI183" s="19">
        <f t="shared" si="3469"/>
        <v>0</v>
      </c>
      <c r="AJ183" s="19">
        <f t="shared" si="3469"/>
        <v>0</v>
      </c>
      <c r="AK183" s="19">
        <f t="shared" si="3469"/>
        <v>0</v>
      </c>
      <c r="AL183" s="19">
        <f t="shared" si="3469"/>
        <v>0</v>
      </c>
      <c r="AM183" s="19">
        <f t="shared" si="3469"/>
        <v>0</v>
      </c>
      <c r="AN183" s="19">
        <f t="shared" si="3469"/>
        <v>0</v>
      </c>
      <c r="AO183" s="19">
        <f t="shared" si="3469"/>
        <v>0</v>
      </c>
      <c r="AP183" s="19">
        <f t="shared" si="3469"/>
        <v>0</v>
      </c>
      <c r="AQ183" s="19">
        <f t="shared" si="3469"/>
        <v>0</v>
      </c>
      <c r="AR183" s="19">
        <f t="shared" si="3469"/>
        <v>0</v>
      </c>
      <c r="AS183" s="19">
        <f t="shared" si="3469"/>
        <v>0</v>
      </c>
      <c r="AT183" s="19">
        <f t="shared" si="3469"/>
        <v>0</v>
      </c>
      <c r="AU183" s="19">
        <f t="shared" si="3469"/>
        <v>0</v>
      </c>
      <c r="AV183" s="19">
        <f t="shared" si="3469"/>
        <v>0</v>
      </c>
      <c r="AW183" s="19">
        <f t="shared" si="3469"/>
        <v>0</v>
      </c>
      <c r="AX183" s="19">
        <f t="shared" si="3469"/>
        <v>0</v>
      </c>
      <c r="AY183" s="19">
        <f t="shared" si="3469"/>
        <v>0</v>
      </c>
      <c r="AZ183" s="19">
        <f t="shared" si="3469"/>
        <v>0</v>
      </c>
      <c r="BA183" s="19">
        <f t="shared" si="3469"/>
        <v>0</v>
      </c>
      <c r="BB183" s="19">
        <f t="shared" si="3469"/>
        <v>237.04547066841889</v>
      </c>
      <c r="BC183" s="19">
        <f t="shared" si="3469"/>
        <v>221.24243929052429</v>
      </c>
      <c r="BD183" s="19">
        <f t="shared" si="3469"/>
        <v>205.43940791262969</v>
      </c>
      <c r="BE183" s="19">
        <f t="shared" si="3469"/>
        <v>189.63637653473509</v>
      </c>
      <c r="BF183" s="19">
        <f t="shared" si="3469"/>
        <v>173.83334515684049</v>
      </c>
      <c r="BG183" s="19">
        <f t="shared" si="3469"/>
        <v>158.0303137789459</v>
      </c>
      <c r="BH183" s="19">
        <f t="shared" si="3469"/>
        <v>142.2272824010513</v>
      </c>
      <c r="BI183" s="19">
        <f t="shared" si="3469"/>
        <v>126.4242510231567</v>
      </c>
      <c r="BJ183" s="19">
        <f t="shared" si="3469"/>
        <v>110.6212196452621</v>
      </c>
      <c r="BK183" s="19">
        <f t="shared" si="3469"/>
        <v>94.818188267367503</v>
      </c>
      <c r="BL183" s="19">
        <f t="shared" si="3469"/>
        <v>79.015156889472905</v>
      </c>
      <c r="BM183" s="19">
        <f t="shared" si="3469"/>
        <v>63.212125511578314</v>
      </c>
      <c r="BN183" s="19">
        <f t="shared" si="3469"/>
        <v>47.409094133683723</v>
      </c>
      <c r="BO183" s="19">
        <f t="shared" si="3469"/>
        <v>31.606062755789132</v>
      </c>
      <c r="BP183" s="19">
        <f t="shared" si="3469"/>
        <v>15.803031377894539</v>
      </c>
      <c r="BQ183" s="19">
        <f t="shared" si="3469"/>
        <v>0</v>
      </c>
      <c r="BR183" s="19">
        <f t="shared" si="3469"/>
        <v>0</v>
      </c>
      <c r="BS183" s="19">
        <f t="shared" si="3469"/>
        <v>0</v>
      </c>
      <c r="BT183" s="19">
        <f t="shared" si="3469"/>
        <v>0</v>
      </c>
      <c r="BU183" s="19">
        <f t="shared" si="3469"/>
        <v>0</v>
      </c>
      <c r="BV183" s="19">
        <f t="shared" si="3469"/>
        <v>0</v>
      </c>
      <c r="BW183" s="19">
        <f t="shared" si="3469"/>
        <v>0</v>
      </c>
      <c r="BX183" s="19">
        <f t="shared" ref="BX183:CG183" si="3470">IF($B183=BX$10-1,$C183,BW184)</f>
        <v>0</v>
      </c>
      <c r="BY183" s="19">
        <f t="shared" si="3470"/>
        <v>0</v>
      </c>
      <c r="BZ183" s="19">
        <f t="shared" si="3470"/>
        <v>0</v>
      </c>
      <c r="CA183" s="19">
        <f t="shared" si="3470"/>
        <v>0</v>
      </c>
      <c r="CB183" s="19">
        <f t="shared" si="3470"/>
        <v>0</v>
      </c>
      <c r="CC183" s="19">
        <f t="shared" si="3470"/>
        <v>0</v>
      </c>
      <c r="CD183" s="19">
        <f t="shared" si="3470"/>
        <v>0</v>
      </c>
      <c r="CE183" s="19">
        <f t="shared" si="3470"/>
        <v>0</v>
      </c>
      <c r="CF183" s="19">
        <f t="shared" si="3470"/>
        <v>0</v>
      </c>
      <c r="CG183" s="19">
        <f t="shared" si="3470"/>
        <v>0</v>
      </c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</row>
    <row r="184" spans="1:115" ht="15" x14ac:dyDescent="0.2">
      <c r="A184" s="17"/>
      <c r="B184" s="48"/>
      <c r="C184" s="48"/>
      <c r="D184" s="48"/>
      <c r="E184" s="48"/>
      <c r="F184" s="48"/>
      <c r="G184" s="48"/>
      <c r="H184" s="48"/>
      <c r="I184" s="48"/>
      <c r="J184" s="42">
        <f t="shared" ref="J184" si="3471">MAX(0,+J183-J185)</f>
        <v>0</v>
      </c>
      <c r="K184" s="19">
        <f t="shared" ref="K184" si="3472">MAX(0,+K183-K185)</f>
        <v>0</v>
      </c>
      <c r="L184" s="19">
        <f t="shared" ref="L184" si="3473">MAX(0,+L183-L185)</f>
        <v>0</v>
      </c>
      <c r="M184" s="19">
        <f t="shared" ref="M184" si="3474">MAX(0,+M183-M185)</f>
        <v>0</v>
      </c>
      <c r="N184" s="19">
        <f t="shared" ref="N184" si="3475">MAX(0,+N183-N185)</f>
        <v>0</v>
      </c>
      <c r="O184" s="19">
        <f t="shared" ref="O184" si="3476">MAX(0,+O183-O185)</f>
        <v>0</v>
      </c>
      <c r="P184" s="19">
        <f t="shared" ref="P184" si="3477">MAX(0,+P183-P185)</f>
        <v>0</v>
      </c>
      <c r="Q184" s="19">
        <f t="shared" ref="Q184" si="3478">MAX(0,+Q183-Q185)</f>
        <v>0</v>
      </c>
      <c r="R184" s="19">
        <f t="shared" ref="R184" si="3479">MAX(0,+R183-R185)</f>
        <v>0</v>
      </c>
      <c r="S184" s="19">
        <f t="shared" ref="S184" si="3480">MAX(0,+S183-S185)</f>
        <v>0</v>
      </c>
      <c r="T184" s="19">
        <f t="shared" ref="T184" si="3481">MAX(0,+T183-T185)</f>
        <v>0</v>
      </c>
      <c r="U184" s="19">
        <f t="shared" ref="U184" si="3482">MAX(0,+U183-U185)</f>
        <v>0</v>
      </c>
      <c r="V184" s="19">
        <f t="shared" ref="V184" si="3483">MAX(0,+V183-V185)</f>
        <v>0</v>
      </c>
      <c r="W184" s="42">
        <f t="shared" ref="W184" si="3484">MAX(0,+W183-W185)</f>
        <v>0</v>
      </c>
      <c r="X184" s="42">
        <f t="shared" ref="X184" si="3485">MAX(0,+X183-X185)</f>
        <v>0</v>
      </c>
      <c r="Y184" s="42">
        <f t="shared" ref="Y184" si="3486">MAX(0,+Y183-Y185)</f>
        <v>0</v>
      </c>
      <c r="Z184" s="42">
        <f t="shared" ref="Z184" si="3487">MAX(0,+Z183-Z185)</f>
        <v>0</v>
      </c>
      <c r="AA184" s="42">
        <f t="shared" ref="AA184" si="3488">MAX(0,+AA183-AA185)</f>
        <v>0</v>
      </c>
      <c r="AB184" s="42">
        <f t="shared" ref="AB184" si="3489">MAX(0,+AB183-AB185)</f>
        <v>0</v>
      </c>
      <c r="AC184" s="42">
        <f t="shared" ref="AC184" si="3490">MAX(0,+AC183-AC185)</f>
        <v>0</v>
      </c>
      <c r="AD184" s="42">
        <f t="shared" ref="AD184" si="3491">MAX(0,+AD183-AD185)</f>
        <v>0</v>
      </c>
      <c r="AE184" s="42">
        <f t="shared" ref="AE184" si="3492">MAX(0,+AE183-AE185)</f>
        <v>0</v>
      </c>
      <c r="AF184" s="42">
        <f t="shared" ref="AF184" si="3493">MAX(0,+AF183-AF185)</f>
        <v>0</v>
      </c>
      <c r="AG184" s="42">
        <f t="shared" ref="AG184" si="3494">MAX(0,+AG183-AG185)</f>
        <v>0</v>
      </c>
      <c r="AH184" s="42">
        <f t="shared" ref="AH184" si="3495">MAX(0,+AH183-AH185)</f>
        <v>0</v>
      </c>
      <c r="AI184" s="42">
        <f t="shared" ref="AI184" si="3496">MAX(0,+AI183-AI185)</f>
        <v>0</v>
      </c>
      <c r="AJ184" s="42">
        <f t="shared" ref="AJ184" si="3497">MAX(0,+AJ183-AJ185)</f>
        <v>0</v>
      </c>
      <c r="AK184" s="42">
        <f t="shared" ref="AK184" si="3498">MAX(0,+AK183-AK185)</f>
        <v>0</v>
      </c>
      <c r="AL184" s="42">
        <f t="shared" ref="AL184" si="3499">MAX(0,+AL183-AL185)</f>
        <v>0</v>
      </c>
      <c r="AM184" s="42">
        <f t="shared" ref="AM184" si="3500">MAX(0,+AM183-AM185)</f>
        <v>0</v>
      </c>
      <c r="AN184" s="42">
        <f t="shared" ref="AN184" si="3501">MAX(0,+AN183-AN185)</f>
        <v>0</v>
      </c>
      <c r="AO184" s="42">
        <f t="shared" ref="AO184" si="3502">MAX(0,+AO183-AO185)</f>
        <v>0</v>
      </c>
      <c r="AP184" s="42">
        <f t="shared" ref="AP184" si="3503">MAX(0,+AP183-AP185)</f>
        <v>0</v>
      </c>
      <c r="AQ184" s="42">
        <f t="shared" ref="AQ184" si="3504">MAX(0,+AQ183-AQ185)</f>
        <v>0</v>
      </c>
      <c r="AR184" s="42">
        <f t="shared" ref="AR184" si="3505">MAX(0,+AR183-AR185)</f>
        <v>0</v>
      </c>
      <c r="AS184" s="42">
        <f t="shared" ref="AS184" si="3506">MAX(0,+AS183-AS185)</f>
        <v>0</v>
      </c>
      <c r="AT184" s="42">
        <f t="shared" ref="AT184" si="3507">MAX(0,+AT183-AT185)</f>
        <v>0</v>
      </c>
      <c r="AU184" s="42">
        <f t="shared" ref="AU184" si="3508">MAX(0,+AU183-AU185)</f>
        <v>0</v>
      </c>
      <c r="AV184" s="42">
        <f t="shared" ref="AV184" si="3509">MAX(0,+AV183-AV185)</f>
        <v>0</v>
      </c>
      <c r="AW184" s="42">
        <f t="shared" ref="AW184" si="3510">MAX(0,+AW183-AW185)</f>
        <v>0</v>
      </c>
      <c r="AX184" s="42">
        <f t="shared" ref="AX184" si="3511">MAX(0,+AX183-AX185)</f>
        <v>0</v>
      </c>
      <c r="AY184" s="42">
        <f t="shared" ref="AY184" si="3512">MAX(0,+AY183-AY185)</f>
        <v>0</v>
      </c>
      <c r="AZ184" s="42">
        <f t="shared" ref="AZ184" si="3513">MAX(0,+AZ183-AZ185)</f>
        <v>0</v>
      </c>
      <c r="BA184" s="42">
        <f t="shared" ref="BA184" si="3514">MAX(0,+BA183-BA185)</f>
        <v>0</v>
      </c>
      <c r="BB184" s="42">
        <f t="shared" ref="BB184" si="3515">MAX(0,+BB183-BB185)</f>
        <v>221.24243929052429</v>
      </c>
      <c r="BC184" s="42">
        <f t="shared" ref="BC184" si="3516">MAX(0,+BC183-BC185)</f>
        <v>205.43940791262969</v>
      </c>
      <c r="BD184" s="42">
        <f t="shared" ref="BD184" si="3517">MAX(0,+BD183-BD185)</f>
        <v>189.63637653473509</v>
      </c>
      <c r="BE184" s="42">
        <f t="shared" ref="BE184" si="3518">MAX(0,+BE183-BE185)</f>
        <v>173.83334515684049</v>
      </c>
      <c r="BF184" s="42">
        <f t="shared" ref="BF184" si="3519">MAX(0,+BF183-BF185)</f>
        <v>158.0303137789459</v>
      </c>
      <c r="BG184" s="42">
        <f t="shared" ref="BG184" si="3520">MAX(0,+BG183-BG185)</f>
        <v>142.2272824010513</v>
      </c>
      <c r="BH184" s="42">
        <f t="shared" ref="BH184" si="3521">MAX(0,+BH183-BH185)</f>
        <v>126.4242510231567</v>
      </c>
      <c r="BI184" s="42">
        <f t="shared" ref="BI184" si="3522">MAX(0,+BI183-BI185)</f>
        <v>110.6212196452621</v>
      </c>
      <c r="BJ184" s="42">
        <f t="shared" ref="BJ184" si="3523">MAX(0,+BJ183-BJ185)</f>
        <v>94.818188267367503</v>
      </c>
      <c r="BK184" s="42">
        <f t="shared" ref="BK184" si="3524">MAX(0,+BK183-BK185)</f>
        <v>79.015156889472905</v>
      </c>
      <c r="BL184" s="42">
        <f t="shared" ref="BL184" si="3525">MAX(0,+BL183-BL185)</f>
        <v>63.212125511578314</v>
      </c>
      <c r="BM184" s="42">
        <f t="shared" ref="BM184" si="3526">MAX(0,+BM183-BM185)</f>
        <v>47.409094133683723</v>
      </c>
      <c r="BN184" s="42">
        <f t="shared" ref="BN184" si="3527">MAX(0,+BN183-BN185)</f>
        <v>31.606062755789132</v>
      </c>
      <c r="BO184" s="42">
        <f t="shared" ref="BO184" si="3528">MAX(0,+BO183-BO185)</f>
        <v>15.803031377894539</v>
      </c>
      <c r="BP184" s="42">
        <f t="shared" ref="BP184" si="3529">MAX(0,+BP183-BP185)</f>
        <v>0</v>
      </c>
      <c r="BQ184" s="42">
        <f t="shared" ref="BQ184" si="3530">MAX(0,+BQ183-BQ185)</f>
        <v>0</v>
      </c>
      <c r="BR184" s="42">
        <f t="shared" ref="BR184" si="3531">MAX(0,+BR183-BR185)</f>
        <v>0</v>
      </c>
      <c r="BS184" s="42">
        <f t="shared" ref="BS184" si="3532">MAX(0,+BS183-BS185)</f>
        <v>0</v>
      </c>
      <c r="BT184" s="42">
        <f t="shared" ref="BT184" si="3533">MAX(0,+BT183-BT185)</f>
        <v>0</v>
      </c>
      <c r="BU184" s="42">
        <f t="shared" ref="BU184" si="3534">MAX(0,+BU183-BU185)</f>
        <v>0</v>
      </c>
      <c r="BV184" s="42">
        <f t="shared" ref="BV184" si="3535">MAX(0,+BV183-BV185)</f>
        <v>0</v>
      </c>
      <c r="BW184" s="42">
        <f t="shared" ref="BW184" si="3536">MAX(0,+BW183-BW185)</f>
        <v>0</v>
      </c>
      <c r="BX184" s="42">
        <f t="shared" ref="BX184" si="3537">MAX(0,+BX183-BX185)</f>
        <v>0</v>
      </c>
      <c r="BY184" s="42">
        <f t="shared" ref="BY184" si="3538">MAX(0,+BY183-BY185)</f>
        <v>0</v>
      </c>
      <c r="BZ184" s="42">
        <f t="shared" ref="BZ184" si="3539">MAX(0,+BZ183-BZ185)</f>
        <v>0</v>
      </c>
      <c r="CA184" s="42">
        <f t="shared" ref="CA184" si="3540">MAX(0,+CA183-CA185)</f>
        <v>0</v>
      </c>
      <c r="CB184" s="42">
        <f t="shared" ref="CB184" si="3541">MAX(0,+CB183-CB185)</f>
        <v>0</v>
      </c>
      <c r="CC184" s="42">
        <f t="shared" ref="CC184" si="3542">MAX(0,+CC183-CC185)</f>
        <v>0</v>
      </c>
      <c r="CD184" s="42">
        <f t="shared" ref="CD184" si="3543">MAX(0,+CD183-CD185)</f>
        <v>0</v>
      </c>
      <c r="CE184" s="42">
        <f t="shared" ref="CE184" si="3544">MAX(0,+CE183-CE185)</f>
        <v>0</v>
      </c>
      <c r="CF184" s="42">
        <f t="shared" ref="CF184" si="3545">MAX(0,+CF183-CF185)</f>
        <v>0</v>
      </c>
      <c r="CG184" s="42">
        <f t="shared" ref="CG184" si="3546">MAX(0,+CG183-CG185)</f>
        <v>0</v>
      </c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</row>
    <row r="185" spans="1:115" ht="15" x14ac:dyDescent="0.2">
      <c r="A185" s="17"/>
      <c r="B185" s="48"/>
      <c r="C185" s="48"/>
      <c r="D185" s="48"/>
      <c r="E185" s="48"/>
      <c r="F185" s="48"/>
      <c r="G185" s="48"/>
      <c r="H185" s="48"/>
      <c r="I185" s="48"/>
      <c r="J185" s="42">
        <f>IF(J183&gt;0.5,IF($B183=J$10,$C183/$D183,I185),0)</f>
        <v>0</v>
      </c>
      <c r="K185" s="19">
        <f>IF(K183&gt;0.5,IF($B183=K$10-1,$C183/$D183,J185),0)</f>
        <v>0</v>
      </c>
      <c r="L185" s="19">
        <f t="shared" ref="L185:BW185" si="3547">IF(L183&gt;0.5,IF($B183=L$10-1,$C183/$D183,K185),0)</f>
        <v>0</v>
      </c>
      <c r="M185" s="19">
        <f t="shared" si="3547"/>
        <v>0</v>
      </c>
      <c r="N185" s="19">
        <f t="shared" si="3547"/>
        <v>0</v>
      </c>
      <c r="O185" s="19">
        <f t="shared" si="3547"/>
        <v>0</v>
      </c>
      <c r="P185" s="19">
        <f t="shared" si="3547"/>
        <v>0</v>
      </c>
      <c r="Q185" s="19">
        <f t="shared" si="3547"/>
        <v>0</v>
      </c>
      <c r="R185" s="19">
        <f t="shared" si="3547"/>
        <v>0</v>
      </c>
      <c r="S185" s="19">
        <f t="shared" si="3547"/>
        <v>0</v>
      </c>
      <c r="T185" s="19">
        <f t="shared" si="3547"/>
        <v>0</v>
      </c>
      <c r="U185" s="19">
        <f t="shared" si="3547"/>
        <v>0</v>
      </c>
      <c r="V185" s="19">
        <f t="shared" si="3547"/>
        <v>0</v>
      </c>
      <c r="W185" s="19">
        <f t="shared" si="3547"/>
        <v>0</v>
      </c>
      <c r="X185" s="19">
        <f t="shared" si="3547"/>
        <v>0</v>
      </c>
      <c r="Y185" s="19">
        <f t="shared" si="3547"/>
        <v>0</v>
      </c>
      <c r="Z185" s="19">
        <f t="shared" si="3547"/>
        <v>0</v>
      </c>
      <c r="AA185" s="19">
        <f t="shared" si="3547"/>
        <v>0</v>
      </c>
      <c r="AB185" s="19">
        <f t="shared" si="3547"/>
        <v>0</v>
      </c>
      <c r="AC185" s="19">
        <f t="shared" si="3547"/>
        <v>0</v>
      </c>
      <c r="AD185" s="19">
        <f t="shared" si="3547"/>
        <v>0</v>
      </c>
      <c r="AE185" s="19">
        <f t="shared" si="3547"/>
        <v>0</v>
      </c>
      <c r="AF185" s="19">
        <f t="shared" si="3547"/>
        <v>0</v>
      </c>
      <c r="AG185" s="19">
        <f t="shared" si="3547"/>
        <v>0</v>
      </c>
      <c r="AH185" s="19">
        <f t="shared" si="3547"/>
        <v>0</v>
      </c>
      <c r="AI185" s="19">
        <f t="shared" si="3547"/>
        <v>0</v>
      </c>
      <c r="AJ185" s="19">
        <f t="shared" si="3547"/>
        <v>0</v>
      </c>
      <c r="AK185" s="19">
        <f t="shared" si="3547"/>
        <v>0</v>
      </c>
      <c r="AL185" s="19">
        <f t="shared" si="3547"/>
        <v>0</v>
      </c>
      <c r="AM185" s="19">
        <f t="shared" si="3547"/>
        <v>0</v>
      </c>
      <c r="AN185" s="19">
        <f t="shared" si="3547"/>
        <v>0</v>
      </c>
      <c r="AO185" s="19">
        <f t="shared" si="3547"/>
        <v>0</v>
      </c>
      <c r="AP185" s="19">
        <f t="shared" si="3547"/>
        <v>0</v>
      </c>
      <c r="AQ185" s="19">
        <f t="shared" si="3547"/>
        <v>0</v>
      </c>
      <c r="AR185" s="19">
        <f t="shared" si="3547"/>
        <v>0</v>
      </c>
      <c r="AS185" s="19">
        <f t="shared" si="3547"/>
        <v>0</v>
      </c>
      <c r="AT185" s="19">
        <f t="shared" si="3547"/>
        <v>0</v>
      </c>
      <c r="AU185" s="19">
        <f t="shared" si="3547"/>
        <v>0</v>
      </c>
      <c r="AV185" s="19">
        <f t="shared" si="3547"/>
        <v>0</v>
      </c>
      <c r="AW185" s="19">
        <f t="shared" si="3547"/>
        <v>0</v>
      </c>
      <c r="AX185" s="19">
        <f t="shared" si="3547"/>
        <v>0</v>
      </c>
      <c r="AY185" s="19">
        <f t="shared" si="3547"/>
        <v>0</v>
      </c>
      <c r="AZ185" s="19">
        <f t="shared" si="3547"/>
        <v>0</v>
      </c>
      <c r="BA185" s="19">
        <f t="shared" si="3547"/>
        <v>0</v>
      </c>
      <c r="BB185" s="19">
        <f t="shared" si="3547"/>
        <v>15.803031377894593</v>
      </c>
      <c r="BC185" s="19">
        <f t="shared" si="3547"/>
        <v>15.803031377894593</v>
      </c>
      <c r="BD185" s="19">
        <f t="shared" si="3547"/>
        <v>15.803031377894593</v>
      </c>
      <c r="BE185" s="19">
        <f t="shared" si="3547"/>
        <v>15.803031377894593</v>
      </c>
      <c r="BF185" s="19">
        <f t="shared" si="3547"/>
        <v>15.803031377894593</v>
      </c>
      <c r="BG185" s="19">
        <f t="shared" si="3547"/>
        <v>15.803031377894593</v>
      </c>
      <c r="BH185" s="19">
        <f t="shared" si="3547"/>
        <v>15.803031377894593</v>
      </c>
      <c r="BI185" s="19">
        <f t="shared" si="3547"/>
        <v>15.803031377894593</v>
      </c>
      <c r="BJ185" s="19">
        <f t="shared" si="3547"/>
        <v>15.803031377894593</v>
      </c>
      <c r="BK185" s="19">
        <f t="shared" si="3547"/>
        <v>15.803031377894593</v>
      </c>
      <c r="BL185" s="19">
        <f t="shared" si="3547"/>
        <v>15.803031377894593</v>
      </c>
      <c r="BM185" s="19">
        <f t="shared" si="3547"/>
        <v>15.803031377894593</v>
      </c>
      <c r="BN185" s="19">
        <f t="shared" si="3547"/>
        <v>15.803031377894593</v>
      </c>
      <c r="BO185" s="19">
        <f t="shared" si="3547"/>
        <v>15.803031377894593</v>
      </c>
      <c r="BP185" s="19">
        <f t="shared" si="3547"/>
        <v>15.803031377894593</v>
      </c>
      <c r="BQ185" s="19">
        <f t="shared" si="3547"/>
        <v>0</v>
      </c>
      <c r="BR185" s="19">
        <f t="shared" si="3547"/>
        <v>0</v>
      </c>
      <c r="BS185" s="19">
        <f t="shared" si="3547"/>
        <v>0</v>
      </c>
      <c r="BT185" s="19">
        <f t="shared" si="3547"/>
        <v>0</v>
      </c>
      <c r="BU185" s="19">
        <f t="shared" si="3547"/>
        <v>0</v>
      </c>
      <c r="BV185" s="19">
        <f t="shared" si="3547"/>
        <v>0</v>
      </c>
      <c r="BW185" s="19">
        <f t="shared" si="3547"/>
        <v>0</v>
      </c>
      <c r="BX185" s="19">
        <f t="shared" ref="BX185:CG185" si="3548">IF(BX183&gt;0.5,IF($B183=BX$10-1,$C183/$D183,BW185),0)</f>
        <v>0</v>
      </c>
      <c r="BY185" s="19">
        <f t="shared" si="3548"/>
        <v>0</v>
      </c>
      <c r="BZ185" s="19">
        <f t="shared" si="3548"/>
        <v>0</v>
      </c>
      <c r="CA185" s="19">
        <f t="shared" si="3548"/>
        <v>0</v>
      </c>
      <c r="CB185" s="19">
        <f t="shared" si="3548"/>
        <v>0</v>
      </c>
      <c r="CC185" s="19">
        <f t="shared" si="3548"/>
        <v>0</v>
      </c>
      <c r="CD185" s="19">
        <f t="shared" si="3548"/>
        <v>0</v>
      </c>
      <c r="CE185" s="19">
        <f t="shared" si="3548"/>
        <v>0</v>
      </c>
      <c r="CF185" s="19">
        <f t="shared" si="3548"/>
        <v>0</v>
      </c>
      <c r="CG185" s="19">
        <f t="shared" si="3548"/>
        <v>0</v>
      </c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</row>
    <row r="186" spans="1:115" ht="15" x14ac:dyDescent="0.2">
      <c r="A186" s="17" t="s">
        <v>167</v>
      </c>
      <c r="B186" s="104">
        <f>B183+1</f>
        <v>2063</v>
      </c>
      <c r="C186" s="82">
        <f>HLOOKUP(B186,$J$10:$CG$23,14)</f>
        <v>241.78638008178723</v>
      </c>
      <c r="D186" s="52">
        <f>$D$52</f>
        <v>15</v>
      </c>
      <c r="E186" s="48"/>
      <c r="F186" s="48"/>
      <c r="G186" s="48"/>
      <c r="H186" s="48"/>
      <c r="I186" s="48"/>
      <c r="J186" s="42">
        <f>IF($B186=J$10,$C186,I187)</f>
        <v>0</v>
      </c>
      <c r="K186" s="19">
        <f>IF($B186=K$10-1,$C186,J187)</f>
        <v>0</v>
      </c>
      <c r="L186" s="19">
        <f t="shared" ref="L186:BW186" si="3549">IF($B186=L$10-1,$C186,K187)</f>
        <v>0</v>
      </c>
      <c r="M186" s="19">
        <f t="shared" si="3549"/>
        <v>0</v>
      </c>
      <c r="N186" s="19">
        <f t="shared" si="3549"/>
        <v>0</v>
      </c>
      <c r="O186" s="19">
        <f t="shared" si="3549"/>
        <v>0</v>
      </c>
      <c r="P186" s="19">
        <f t="shared" si="3549"/>
        <v>0</v>
      </c>
      <c r="Q186" s="19">
        <f t="shared" si="3549"/>
        <v>0</v>
      </c>
      <c r="R186" s="19">
        <f t="shared" si="3549"/>
        <v>0</v>
      </c>
      <c r="S186" s="19">
        <f t="shared" si="3549"/>
        <v>0</v>
      </c>
      <c r="T186" s="19">
        <f t="shared" si="3549"/>
        <v>0</v>
      </c>
      <c r="U186" s="19">
        <f t="shared" si="3549"/>
        <v>0</v>
      </c>
      <c r="V186" s="19">
        <f t="shared" si="3549"/>
        <v>0</v>
      </c>
      <c r="W186" s="19">
        <f t="shared" si="3549"/>
        <v>0</v>
      </c>
      <c r="X186" s="19">
        <f t="shared" si="3549"/>
        <v>0</v>
      </c>
      <c r="Y186" s="19">
        <f t="shared" si="3549"/>
        <v>0</v>
      </c>
      <c r="Z186" s="19">
        <f t="shared" si="3549"/>
        <v>0</v>
      </c>
      <c r="AA186" s="19">
        <f t="shared" si="3549"/>
        <v>0</v>
      </c>
      <c r="AB186" s="19">
        <f t="shared" si="3549"/>
        <v>0</v>
      </c>
      <c r="AC186" s="19">
        <f t="shared" si="3549"/>
        <v>0</v>
      </c>
      <c r="AD186" s="19">
        <f t="shared" si="3549"/>
        <v>0</v>
      </c>
      <c r="AE186" s="19">
        <f t="shared" si="3549"/>
        <v>0</v>
      </c>
      <c r="AF186" s="19">
        <f t="shared" si="3549"/>
        <v>0</v>
      </c>
      <c r="AG186" s="19">
        <f t="shared" si="3549"/>
        <v>0</v>
      </c>
      <c r="AH186" s="19">
        <f t="shared" si="3549"/>
        <v>0</v>
      </c>
      <c r="AI186" s="19">
        <f t="shared" si="3549"/>
        <v>0</v>
      </c>
      <c r="AJ186" s="19">
        <f t="shared" si="3549"/>
        <v>0</v>
      </c>
      <c r="AK186" s="19">
        <f t="shared" si="3549"/>
        <v>0</v>
      </c>
      <c r="AL186" s="19">
        <f t="shared" si="3549"/>
        <v>0</v>
      </c>
      <c r="AM186" s="19">
        <f t="shared" si="3549"/>
        <v>0</v>
      </c>
      <c r="AN186" s="19">
        <f t="shared" si="3549"/>
        <v>0</v>
      </c>
      <c r="AO186" s="19">
        <f t="shared" si="3549"/>
        <v>0</v>
      </c>
      <c r="AP186" s="19">
        <f t="shared" si="3549"/>
        <v>0</v>
      </c>
      <c r="AQ186" s="19">
        <f t="shared" si="3549"/>
        <v>0</v>
      </c>
      <c r="AR186" s="19">
        <f t="shared" si="3549"/>
        <v>0</v>
      </c>
      <c r="AS186" s="19">
        <f t="shared" si="3549"/>
        <v>0</v>
      </c>
      <c r="AT186" s="19">
        <f t="shared" si="3549"/>
        <v>0</v>
      </c>
      <c r="AU186" s="19">
        <f t="shared" si="3549"/>
        <v>0</v>
      </c>
      <c r="AV186" s="19">
        <f t="shared" si="3549"/>
        <v>0</v>
      </c>
      <c r="AW186" s="19">
        <f t="shared" si="3549"/>
        <v>0</v>
      </c>
      <c r="AX186" s="19">
        <f t="shared" si="3549"/>
        <v>0</v>
      </c>
      <c r="AY186" s="19">
        <f t="shared" si="3549"/>
        <v>0</v>
      </c>
      <c r="AZ186" s="19">
        <f t="shared" si="3549"/>
        <v>0</v>
      </c>
      <c r="BA186" s="19">
        <f t="shared" si="3549"/>
        <v>0</v>
      </c>
      <c r="BB186" s="19">
        <f t="shared" si="3549"/>
        <v>0</v>
      </c>
      <c r="BC186" s="19">
        <f t="shared" si="3549"/>
        <v>241.78638008178723</v>
      </c>
      <c r="BD186" s="19">
        <f t="shared" si="3549"/>
        <v>225.66728807633476</v>
      </c>
      <c r="BE186" s="19">
        <f t="shared" si="3549"/>
        <v>209.54819607088228</v>
      </c>
      <c r="BF186" s="19">
        <f t="shared" si="3549"/>
        <v>193.42910406542981</v>
      </c>
      <c r="BG186" s="19">
        <f t="shared" si="3549"/>
        <v>177.31001205997734</v>
      </c>
      <c r="BH186" s="19">
        <f t="shared" si="3549"/>
        <v>161.19092005452487</v>
      </c>
      <c r="BI186" s="19">
        <f t="shared" si="3549"/>
        <v>145.07182804907239</v>
      </c>
      <c r="BJ186" s="19">
        <f t="shared" si="3549"/>
        <v>128.95273604361992</v>
      </c>
      <c r="BK186" s="19">
        <f t="shared" si="3549"/>
        <v>112.83364403816744</v>
      </c>
      <c r="BL186" s="19">
        <f t="shared" si="3549"/>
        <v>96.714552032714948</v>
      </c>
      <c r="BM186" s="19">
        <f t="shared" si="3549"/>
        <v>80.595460027262462</v>
      </c>
      <c r="BN186" s="19">
        <f t="shared" si="3549"/>
        <v>64.476368021809975</v>
      </c>
      <c r="BO186" s="19">
        <f t="shared" si="3549"/>
        <v>48.357276016357488</v>
      </c>
      <c r="BP186" s="19">
        <f t="shared" si="3549"/>
        <v>32.238184010905002</v>
      </c>
      <c r="BQ186" s="19">
        <f t="shared" si="3549"/>
        <v>16.119092005452519</v>
      </c>
      <c r="BR186" s="19">
        <f t="shared" si="3549"/>
        <v>3.5527136788005009E-14</v>
      </c>
      <c r="BS186" s="19">
        <f t="shared" si="3549"/>
        <v>3.5527136788005009E-14</v>
      </c>
      <c r="BT186" s="19">
        <f t="shared" si="3549"/>
        <v>3.5527136788005009E-14</v>
      </c>
      <c r="BU186" s="19">
        <f t="shared" si="3549"/>
        <v>3.5527136788005009E-14</v>
      </c>
      <c r="BV186" s="19">
        <f t="shared" si="3549"/>
        <v>3.5527136788005009E-14</v>
      </c>
      <c r="BW186" s="19">
        <f t="shared" si="3549"/>
        <v>3.5527136788005009E-14</v>
      </c>
      <c r="BX186" s="19">
        <f t="shared" ref="BX186:CG186" si="3550">IF($B186=BX$10-1,$C186,BW187)</f>
        <v>3.5527136788005009E-14</v>
      </c>
      <c r="BY186" s="19">
        <f t="shared" si="3550"/>
        <v>3.5527136788005009E-14</v>
      </c>
      <c r="BZ186" s="19">
        <f t="shared" si="3550"/>
        <v>3.5527136788005009E-14</v>
      </c>
      <c r="CA186" s="19">
        <f t="shared" si="3550"/>
        <v>3.5527136788005009E-14</v>
      </c>
      <c r="CB186" s="19">
        <f t="shared" si="3550"/>
        <v>3.5527136788005009E-14</v>
      </c>
      <c r="CC186" s="19">
        <f t="shared" si="3550"/>
        <v>3.5527136788005009E-14</v>
      </c>
      <c r="CD186" s="19">
        <f t="shared" si="3550"/>
        <v>3.5527136788005009E-14</v>
      </c>
      <c r="CE186" s="19">
        <f t="shared" si="3550"/>
        <v>3.5527136788005009E-14</v>
      </c>
      <c r="CF186" s="19">
        <f t="shared" si="3550"/>
        <v>3.5527136788005009E-14</v>
      </c>
      <c r="CG186" s="19">
        <f t="shared" si="3550"/>
        <v>3.5527136788005009E-14</v>
      </c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</row>
    <row r="187" spans="1:115" ht="15" x14ac:dyDescent="0.2">
      <c r="B187" s="48"/>
      <c r="C187" s="48"/>
      <c r="D187" s="48"/>
      <c r="E187" s="48"/>
      <c r="F187" s="48"/>
      <c r="G187" s="48"/>
      <c r="H187" s="48"/>
      <c r="I187" s="48"/>
      <c r="J187" s="42">
        <f t="shared" ref="J187" si="3551">MAX(0,+J186-J188)</f>
        <v>0</v>
      </c>
      <c r="K187" s="19">
        <f t="shared" ref="K187" si="3552">MAX(0,+K186-K188)</f>
        <v>0</v>
      </c>
      <c r="L187" s="19">
        <f t="shared" ref="L187" si="3553">MAX(0,+L186-L188)</f>
        <v>0</v>
      </c>
      <c r="M187" s="19">
        <f t="shared" ref="M187" si="3554">MAX(0,+M186-M188)</f>
        <v>0</v>
      </c>
      <c r="N187" s="19">
        <f t="shared" ref="N187" si="3555">MAX(0,+N186-N188)</f>
        <v>0</v>
      </c>
      <c r="O187" s="19">
        <f t="shared" ref="O187" si="3556">MAX(0,+O186-O188)</f>
        <v>0</v>
      </c>
      <c r="P187" s="19">
        <f t="shared" ref="P187" si="3557">MAX(0,+P186-P188)</f>
        <v>0</v>
      </c>
      <c r="Q187" s="19">
        <f t="shared" ref="Q187" si="3558">MAX(0,+Q186-Q188)</f>
        <v>0</v>
      </c>
      <c r="R187" s="19">
        <f t="shared" ref="R187" si="3559">MAX(0,+R186-R188)</f>
        <v>0</v>
      </c>
      <c r="S187" s="19">
        <f t="shared" ref="S187" si="3560">MAX(0,+S186-S188)</f>
        <v>0</v>
      </c>
      <c r="T187" s="19">
        <f t="shared" ref="T187" si="3561">MAX(0,+T186-T188)</f>
        <v>0</v>
      </c>
      <c r="U187" s="19">
        <f t="shared" ref="U187" si="3562">MAX(0,+U186-U188)</f>
        <v>0</v>
      </c>
      <c r="V187" s="19">
        <f t="shared" ref="V187" si="3563">MAX(0,+V186-V188)</f>
        <v>0</v>
      </c>
      <c r="W187" s="42">
        <f t="shared" ref="W187" si="3564">MAX(0,+W186-W188)</f>
        <v>0</v>
      </c>
      <c r="X187" s="42">
        <f t="shared" ref="X187" si="3565">MAX(0,+X186-X188)</f>
        <v>0</v>
      </c>
      <c r="Y187" s="42">
        <f t="shared" ref="Y187" si="3566">MAX(0,+Y186-Y188)</f>
        <v>0</v>
      </c>
      <c r="Z187" s="42">
        <f t="shared" ref="Z187" si="3567">MAX(0,+Z186-Z188)</f>
        <v>0</v>
      </c>
      <c r="AA187" s="42">
        <f t="shared" ref="AA187" si="3568">MAX(0,+AA186-AA188)</f>
        <v>0</v>
      </c>
      <c r="AB187" s="42">
        <f t="shared" ref="AB187" si="3569">MAX(0,+AB186-AB188)</f>
        <v>0</v>
      </c>
      <c r="AC187" s="42">
        <f t="shared" ref="AC187" si="3570">MAX(0,+AC186-AC188)</f>
        <v>0</v>
      </c>
      <c r="AD187" s="42">
        <f t="shared" ref="AD187" si="3571">MAX(0,+AD186-AD188)</f>
        <v>0</v>
      </c>
      <c r="AE187" s="42">
        <f t="shared" ref="AE187" si="3572">MAX(0,+AE186-AE188)</f>
        <v>0</v>
      </c>
      <c r="AF187" s="42">
        <f t="shared" ref="AF187" si="3573">MAX(0,+AF186-AF188)</f>
        <v>0</v>
      </c>
      <c r="AG187" s="42">
        <f t="shared" ref="AG187" si="3574">MAX(0,+AG186-AG188)</f>
        <v>0</v>
      </c>
      <c r="AH187" s="42">
        <f t="shared" ref="AH187" si="3575">MAX(0,+AH186-AH188)</f>
        <v>0</v>
      </c>
      <c r="AI187" s="42">
        <f t="shared" ref="AI187" si="3576">MAX(0,+AI186-AI188)</f>
        <v>0</v>
      </c>
      <c r="AJ187" s="42">
        <f t="shared" ref="AJ187" si="3577">MAX(0,+AJ186-AJ188)</f>
        <v>0</v>
      </c>
      <c r="AK187" s="42">
        <f t="shared" ref="AK187" si="3578">MAX(0,+AK186-AK188)</f>
        <v>0</v>
      </c>
      <c r="AL187" s="42">
        <f t="shared" ref="AL187" si="3579">MAX(0,+AL186-AL188)</f>
        <v>0</v>
      </c>
      <c r="AM187" s="42">
        <f t="shared" ref="AM187" si="3580">MAX(0,+AM186-AM188)</f>
        <v>0</v>
      </c>
      <c r="AN187" s="42">
        <f t="shared" ref="AN187" si="3581">MAX(0,+AN186-AN188)</f>
        <v>0</v>
      </c>
      <c r="AO187" s="42">
        <f t="shared" ref="AO187" si="3582">MAX(0,+AO186-AO188)</f>
        <v>0</v>
      </c>
      <c r="AP187" s="42">
        <f t="shared" ref="AP187" si="3583">MAX(0,+AP186-AP188)</f>
        <v>0</v>
      </c>
      <c r="AQ187" s="42">
        <f t="shared" ref="AQ187" si="3584">MAX(0,+AQ186-AQ188)</f>
        <v>0</v>
      </c>
      <c r="AR187" s="42">
        <f t="shared" ref="AR187" si="3585">MAX(0,+AR186-AR188)</f>
        <v>0</v>
      </c>
      <c r="AS187" s="42">
        <f t="shared" ref="AS187" si="3586">MAX(0,+AS186-AS188)</f>
        <v>0</v>
      </c>
      <c r="AT187" s="42">
        <f t="shared" ref="AT187" si="3587">MAX(0,+AT186-AT188)</f>
        <v>0</v>
      </c>
      <c r="AU187" s="42">
        <f t="shared" ref="AU187" si="3588">MAX(0,+AU186-AU188)</f>
        <v>0</v>
      </c>
      <c r="AV187" s="42">
        <f t="shared" ref="AV187" si="3589">MAX(0,+AV186-AV188)</f>
        <v>0</v>
      </c>
      <c r="AW187" s="42">
        <f t="shared" ref="AW187" si="3590">MAX(0,+AW186-AW188)</f>
        <v>0</v>
      </c>
      <c r="AX187" s="42">
        <f t="shared" ref="AX187" si="3591">MAX(0,+AX186-AX188)</f>
        <v>0</v>
      </c>
      <c r="AY187" s="42">
        <f t="shared" ref="AY187" si="3592">MAX(0,+AY186-AY188)</f>
        <v>0</v>
      </c>
      <c r="AZ187" s="42">
        <f t="shared" ref="AZ187" si="3593">MAX(0,+AZ186-AZ188)</f>
        <v>0</v>
      </c>
      <c r="BA187" s="42">
        <f t="shared" ref="BA187" si="3594">MAX(0,+BA186-BA188)</f>
        <v>0</v>
      </c>
      <c r="BB187" s="42">
        <f t="shared" ref="BB187" si="3595">MAX(0,+BB186-BB188)</f>
        <v>0</v>
      </c>
      <c r="BC187" s="42">
        <f t="shared" ref="BC187" si="3596">MAX(0,+BC186-BC188)</f>
        <v>225.66728807633476</v>
      </c>
      <c r="BD187" s="42">
        <f t="shared" ref="BD187" si="3597">MAX(0,+BD186-BD188)</f>
        <v>209.54819607088228</v>
      </c>
      <c r="BE187" s="42">
        <f t="shared" ref="BE187" si="3598">MAX(0,+BE186-BE188)</f>
        <v>193.42910406542981</v>
      </c>
      <c r="BF187" s="42">
        <f t="shared" ref="BF187" si="3599">MAX(0,+BF186-BF188)</f>
        <v>177.31001205997734</v>
      </c>
      <c r="BG187" s="42">
        <f t="shared" ref="BG187" si="3600">MAX(0,+BG186-BG188)</f>
        <v>161.19092005452487</v>
      </c>
      <c r="BH187" s="42">
        <f t="shared" ref="BH187" si="3601">MAX(0,+BH186-BH188)</f>
        <v>145.07182804907239</v>
      </c>
      <c r="BI187" s="42">
        <f t="shared" ref="BI187" si="3602">MAX(0,+BI186-BI188)</f>
        <v>128.95273604361992</v>
      </c>
      <c r="BJ187" s="42">
        <f t="shared" ref="BJ187" si="3603">MAX(0,+BJ186-BJ188)</f>
        <v>112.83364403816744</v>
      </c>
      <c r="BK187" s="42">
        <f t="shared" ref="BK187" si="3604">MAX(0,+BK186-BK188)</f>
        <v>96.714552032714948</v>
      </c>
      <c r="BL187" s="42">
        <f t="shared" ref="BL187" si="3605">MAX(0,+BL186-BL188)</f>
        <v>80.595460027262462</v>
      </c>
      <c r="BM187" s="42">
        <f t="shared" ref="BM187" si="3606">MAX(0,+BM186-BM188)</f>
        <v>64.476368021809975</v>
      </c>
      <c r="BN187" s="42">
        <f t="shared" ref="BN187" si="3607">MAX(0,+BN186-BN188)</f>
        <v>48.357276016357488</v>
      </c>
      <c r="BO187" s="42">
        <f t="shared" ref="BO187" si="3608">MAX(0,+BO186-BO188)</f>
        <v>32.238184010905002</v>
      </c>
      <c r="BP187" s="42">
        <f t="shared" ref="BP187" si="3609">MAX(0,+BP186-BP188)</f>
        <v>16.119092005452519</v>
      </c>
      <c r="BQ187" s="42">
        <f t="shared" ref="BQ187" si="3610">MAX(0,+BQ186-BQ188)</f>
        <v>3.5527136788005009E-14</v>
      </c>
      <c r="BR187" s="42">
        <f t="shared" ref="BR187" si="3611">MAX(0,+BR186-BR188)</f>
        <v>3.5527136788005009E-14</v>
      </c>
      <c r="BS187" s="42">
        <f t="shared" ref="BS187" si="3612">MAX(0,+BS186-BS188)</f>
        <v>3.5527136788005009E-14</v>
      </c>
      <c r="BT187" s="42">
        <f t="shared" ref="BT187" si="3613">MAX(0,+BT186-BT188)</f>
        <v>3.5527136788005009E-14</v>
      </c>
      <c r="BU187" s="42">
        <f t="shared" ref="BU187" si="3614">MAX(0,+BU186-BU188)</f>
        <v>3.5527136788005009E-14</v>
      </c>
      <c r="BV187" s="42">
        <f t="shared" ref="BV187" si="3615">MAX(0,+BV186-BV188)</f>
        <v>3.5527136788005009E-14</v>
      </c>
      <c r="BW187" s="42">
        <f t="shared" ref="BW187" si="3616">MAX(0,+BW186-BW188)</f>
        <v>3.5527136788005009E-14</v>
      </c>
      <c r="BX187" s="42">
        <f t="shared" ref="BX187" si="3617">MAX(0,+BX186-BX188)</f>
        <v>3.5527136788005009E-14</v>
      </c>
      <c r="BY187" s="42">
        <f t="shared" ref="BY187" si="3618">MAX(0,+BY186-BY188)</f>
        <v>3.5527136788005009E-14</v>
      </c>
      <c r="BZ187" s="42">
        <f t="shared" ref="BZ187" si="3619">MAX(0,+BZ186-BZ188)</f>
        <v>3.5527136788005009E-14</v>
      </c>
      <c r="CA187" s="42">
        <f t="shared" ref="CA187" si="3620">MAX(0,+CA186-CA188)</f>
        <v>3.5527136788005009E-14</v>
      </c>
      <c r="CB187" s="42">
        <f t="shared" ref="CB187" si="3621">MAX(0,+CB186-CB188)</f>
        <v>3.5527136788005009E-14</v>
      </c>
      <c r="CC187" s="42">
        <f t="shared" ref="CC187" si="3622">MAX(0,+CC186-CC188)</f>
        <v>3.5527136788005009E-14</v>
      </c>
      <c r="CD187" s="42">
        <f t="shared" ref="CD187" si="3623">MAX(0,+CD186-CD188)</f>
        <v>3.5527136788005009E-14</v>
      </c>
      <c r="CE187" s="42">
        <f t="shared" ref="CE187" si="3624">MAX(0,+CE186-CE188)</f>
        <v>3.5527136788005009E-14</v>
      </c>
      <c r="CF187" s="42">
        <f t="shared" ref="CF187" si="3625">MAX(0,+CF186-CF188)</f>
        <v>3.5527136788005009E-14</v>
      </c>
      <c r="CG187" s="42">
        <f t="shared" ref="CG187" si="3626">MAX(0,+CG186-CG188)</f>
        <v>3.5527136788005009E-14</v>
      </c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</row>
    <row r="188" spans="1:115" ht="15" x14ac:dyDescent="0.2">
      <c r="A188" s="17"/>
      <c r="B188" s="48"/>
      <c r="C188" s="48"/>
      <c r="D188" s="48"/>
      <c r="E188" s="48"/>
      <c r="F188" s="48"/>
      <c r="G188" s="48"/>
      <c r="H188" s="48"/>
      <c r="I188" s="48"/>
      <c r="J188" s="42">
        <f>IF(J186&gt;0.5,IF($B186=J$10,$C186/$D186,I188),0)</f>
        <v>0</v>
      </c>
      <c r="K188" s="19">
        <f>IF(K186&gt;0.5,IF($B186=K$10-1,$C186/$D186,J188),0)</f>
        <v>0</v>
      </c>
      <c r="L188" s="19">
        <f t="shared" ref="L188:BW188" si="3627">IF(L186&gt;0.5,IF($B186=L$10-1,$C186/$D186,K188),0)</f>
        <v>0</v>
      </c>
      <c r="M188" s="19">
        <f t="shared" si="3627"/>
        <v>0</v>
      </c>
      <c r="N188" s="19">
        <f t="shared" si="3627"/>
        <v>0</v>
      </c>
      <c r="O188" s="19">
        <f t="shared" si="3627"/>
        <v>0</v>
      </c>
      <c r="P188" s="19">
        <f t="shared" si="3627"/>
        <v>0</v>
      </c>
      <c r="Q188" s="19">
        <f t="shared" si="3627"/>
        <v>0</v>
      </c>
      <c r="R188" s="19">
        <f t="shared" si="3627"/>
        <v>0</v>
      </c>
      <c r="S188" s="19">
        <f t="shared" si="3627"/>
        <v>0</v>
      </c>
      <c r="T188" s="19">
        <f t="shared" si="3627"/>
        <v>0</v>
      </c>
      <c r="U188" s="19">
        <f t="shared" si="3627"/>
        <v>0</v>
      </c>
      <c r="V188" s="19">
        <f t="shared" si="3627"/>
        <v>0</v>
      </c>
      <c r="W188" s="19">
        <f t="shared" si="3627"/>
        <v>0</v>
      </c>
      <c r="X188" s="19">
        <f t="shared" si="3627"/>
        <v>0</v>
      </c>
      <c r="Y188" s="19">
        <f t="shared" si="3627"/>
        <v>0</v>
      </c>
      <c r="Z188" s="19">
        <f t="shared" si="3627"/>
        <v>0</v>
      </c>
      <c r="AA188" s="19">
        <f t="shared" si="3627"/>
        <v>0</v>
      </c>
      <c r="AB188" s="19">
        <f t="shared" si="3627"/>
        <v>0</v>
      </c>
      <c r="AC188" s="19">
        <f t="shared" si="3627"/>
        <v>0</v>
      </c>
      <c r="AD188" s="19">
        <f t="shared" si="3627"/>
        <v>0</v>
      </c>
      <c r="AE188" s="19">
        <f t="shared" si="3627"/>
        <v>0</v>
      </c>
      <c r="AF188" s="19">
        <f t="shared" si="3627"/>
        <v>0</v>
      </c>
      <c r="AG188" s="19">
        <f t="shared" si="3627"/>
        <v>0</v>
      </c>
      <c r="AH188" s="19">
        <f t="shared" si="3627"/>
        <v>0</v>
      </c>
      <c r="AI188" s="19">
        <f t="shared" si="3627"/>
        <v>0</v>
      </c>
      <c r="AJ188" s="19">
        <f t="shared" si="3627"/>
        <v>0</v>
      </c>
      <c r="AK188" s="19">
        <f t="shared" si="3627"/>
        <v>0</v>
      </c>
      <c r="AL188" s="19">
        <f t="shared" si="3627"/>
        <v>0</v>
      </c>
      <c r="AM188" s="19">
        <f t="shared" si="3627"/>
        <v>0</v>
      </c>
      <c r="AN188" s="19">
        <f t="shared" si="3627"/>
        <v>0</v>
      </c>
      <c r="AO188" s="19">
        <f t="shared" si="3627"/>
        <v>0</v>
      </c>
      <c r="AP188" s="19">
        <f t="shared" si="3627"/>
        <v>0</v>
      </c>
      <c r="AQ188" s="19">
        <f t="shared" si="3627"/>
        <v>0</v>
      </c>
      <c r="AR188" s="19">
        <f t="shared" si="3627"/>
        <v>0</v>
      </c>
      <c r="AS188" s="19">
        <f t="shared" si="3627"/>
        <v>0</v>
      </c>
      <c r="AT188" s="19">
        <f t="shared" si="3627"/>
        <v>0</v>
      </c>
      <c r="AU188" s="19">
        <f t="shared" si="3627"/>
        <v>0</v>
      </c>
      <c r="AV188" s="19">
        <f t="shared" si="3627"/>
        <v>0</v>
      </c>
      <c r="AW188" s="19">
        <f t="shared" si="3627"/>
        <v>0</v>
      </c>
      <c r="AX188" s="19">
        <f t="shared" si="3627"/>
        <v>0</v>
      </c>
      <c r="AY188" s="19">
        <f t="shared" si="3627"/>
        <v>0</v>
      </c>
      <c r="AZ188" s="19">
        <f t="shared" si="3627"/>
        <v>0</v>
      </c>
      <c r="BA188" s="19">
        <f t="shared" si="3627"/>
        <v>0</v>
      </c>
      <c r="BB188" s="19">
        <f t="shared" si="3627"/>
        <v>0</v>
      </c>
      <c r="BC188" s="19">
        <f t="shared" si="3627"/>
        <v>16.119092005452483</v>
      </c>
      <c r="BD188" s="19">
        <f t="shared" si="3627"/>
        <v>16.119092005452483</v>
      </c>
      <c r="BE188" s="19">
        <f t="shared" si="3627"/>
        <v>16.119092005452483</v>
      </c>
      <c r="BF188" s="19">
        <f t="shared" si="3627"/>
        <v>16.119092005452483</v>
      </c>
      <c r="BG188" s="19">
        <f t="shared" si="3627"/>
        <v>16.119092005452483</v>
      </c>
      <c r="BH188" s="19">
        <f t="shared" si="3627"/>
        <v>16.119092005452483</v>
      </c>
      <c r="BI188" s="19">
        <f t="shared" si="3627"/>
        <v>16.119092005452483</v>
      </c>
      <c r="BJ188" s="19">
        <f t="shared" si="3627"/>
        <v>16.119092005452483</v>
      </c>
      <c r="BK188" s="19">
        <f t="shared" si="3627"/>
        <v>16.119092005452483</v>
      </c>
      <c r="BL188" s="19">
        <f t="shared" si="3627"/>
        <v>16.119092005452483</v>
      </c>
      <c r="BM188" s="19">
        <f t="shared" si="3627"/>
        <v>16.119092005452483</v>
      </c>
      <c r="BN188" s="19">
        <f t="shared" si="3627"/>
        <v>16.119092005452483</v>
      </c>
      <c r="BO188" s="19">
        <f t="shared" si="3627"/>
        <v>16.119092005452483</v>
      </c>
      <c r="BP188" s="19">
        <f t="shared" si="3627"/>
        <v>16.119092005452483</v>
      </c>
      <c r="BQ188" s="19">
        <f t="shared" si="3627"/>
        <v>16.119092005452483</v>
      </c>
      <c r="BR188" s="19">
        <f t="shared" si="3627"/>
        <v>0</v>
      </c>
      <c r="BS188" s="19">
        <f t="shared" si="3627"/>
        <v>0</v>
      </c>
      <c r="BT188" s="19">
        <f t="shared" si="3627"/>
        <v>0</v>
      </c>
      <c r="BU188" s="19">
        <f t="shared" si="3627"/>
        <v>0</v>
      </c>
      <c r="BV188" s="19">
        <f t="shared" si="3627"/>
        <v>0</v>
      </c>
      <c r="BW188" s="19">
        <f t="shared" si="3627"/>
        <v>0</v>
      </c>
      <c r="BX188" s="19">
        <f t="shared" ref="BX188:CG188" si="3628">IF(BX186&gt;0.5,IF($B186=BX$10-1,$C186/$D186,BW188),0)</f>
        <v>0</v>
      </c>
      <c r="BY188" s="19">
        <f t="shared" si="3628"/>
        <v>0</v>
      </c>
      <c r="BZ188" s="19">
        <f t="shared" si="3628"/>
        <v>0</v>
      </c>
      <c r="CA188" s="19">
        <f t="shared" si="3628"/>
        <v>0</v>
      </c>
      <c r="CB188" s="19">
        <f t="shared" si="3628"/>
        <v>0</v>
      </c>
      <c r="CC188" s="19">
        <f t="shared" si="3628"/>
        <v>0</v>
      </c>
      <c r="CD188" s="19">
        <f t="shared" si="3628"/>
        <v>0</v>
      </c>
      <c r="CE188" s="19">
        <f t="shared" si="3628"/>
        <v>0</v>
      </c>
      <c r="CF188" s="19">
        <f t="shared" si="3628"/>
        <v>0</v>
      </c>
      <c r="CG188" s="19">
        <f t="shared" si="3628"/>
        <v>0</v>
      </c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</row>
    <row r="189" spans="1:115" ht="15" x14ac:dyDescent="0.2">
      <c r="A189" s="17" t="s">
        <v>168</v>
      </c>
      <c r="B189" s="104">
        <f>B186+1</f>
        <v>2064</v>
      </c>
      <c r="C189" s="82">
        <f>HLOOKUP(B189,$J$10:$CG$23,14)</f>
        <v>246.62210768342302</v>
      </c>
      <c r="D189" s="52">
        <f>$D$52</f>
        <v>15</v>
      </c>
      <c r="E189" s="48"/>
      <c r="F189" s="48"/>
      <c r="G189" s="48"/>
      <c r="H189" s="48"/>
      <c r="I189" s="48"/>
      <c r="J189" s="42">
        <f>IF($B189=J$10,$C189,I190)</f>
        <v>0</v>
      </c>
      <c r="K189" s="19">
        <f>IF($B189=K$10-1,$C189,J190)</f>
        <v>0</v>
      </c>
      <c r="L189" s="19">
        <f t="shared" ref="L189:BW189" si="3629">IF($B189=L$10-1,$C189,K190)</f>
        <v>0</v>
      </c>
      <c r="M189" s="19">
        <f t="shared" si="3629"/>
        <v>0</v>
      </c>
      <c r="N189" s="19">
        <f t="shared" si="3629"/>
        <v>0</v>
      </c>
      <c r="O189" s="19">
        <f t="shared" si="3629"/>
        <v>0</v>
      </c>
      <c r="P189" s="19">
        <f t="shared" si="3629"/>
        <v>0</v>
      </c>
      <c r="Q189" s="19">
        <f t="shared" si="3629"/>
        <v>0</v>
      </c>
      <c r="R189" s="19">
        <f t="shared" si="3629"/>
        <v>0</v>
      </c>
      <c r="S189" s="19">
        <f t="shared" si="3629"/>
        <v>0</v>
      </c>
      <c r="T189" s="19">
        <f t="shared" si="3629"/>
        <v>0</v>
      </c>
      <c r="U189" s="19">
        <f t="shared" si="3629"/>
        <v>0</v>
      </c>
      <c r="V189" s="19">
        <f t="shared" si="3629"/>
        <v>0</v>
      </c>
      <c r="W189" s="19">
        <f t="shared" si="3629"/>
        <v>0</v>
      </c>
      <c r="X189" s="19">
        <f t="shared" si="3629"/>
        <v>0</v>
      </c>
      <c r="Y189" s="19">
        <f t="shared" si="3629"/>
        <v>0</v>
      </c>
      <c r="Z189" s="19">
        <f t="shared" si="3629"/>
        <v>0</v>
      </c>
      <c r="AA189" s="19">
        <f t="shared" si="3629"/>
        <v>0</v>
      </c>
      <c r="AB189" s="19">
        <f t="shared" si="3629"/>
        <v>0</v>
      </c>
      <c r="AC189" s="19">
        <f t="shared" si="3629"/>
        <v>0</v>
      </c>
      <c r="AD189" s="19">
        <f t="shared" si="3629"/>
        <v>0</v>
      </c>
      <c r="AE189" s="19">
        <f t="shared" si="3629"/>
        <v>0</v>
      </c>
      <c r="AF189" s="19">
        <f t="shared" si="3629"/>
        <v>0</v>
      </c>
      <c r="AG189" s="19">
        <f t="shared" si="3629"/>
        <v>0</v>
      </c>
      <c r="AH189" s="19">
        <f t="shared" si="3629"/>
        <v>0</v>
      </c>
      <c r="AI189" s="19">
        <f t="shared" si="3629"/>
        <v>0</v>
      </c>
      <c r="AJ189" s="19">
        <f t="shared" si="3629"/>
        <v>0</v>
      </c>
      <c r="AK189" s="19">
        <f t="shared" si="3629"/>
        <v>0</v>
      </c>
      <c r="AL189" s="19">
        <f t="shared" si="3629"/>
        <v>0</v>
      </c>
      <c r="AM189" s="19">
        <f t="shared" si="3629"/>
        <v>0</v>
      </c>
      <c r="AN189" s="19">
        <f t="shared" si="3629"/>
        <v>0</v>
      </c>
      <c r="AO189" s="19">
        <f t="shared" si="3629"/>
        <v>0</v>
      </c>
      <c r="AP189" s="19">
        <f t="shared" si="3629"/>
        <v>0</v>
      </c>
      <c r="AQ189" s="19">
        <f t="shared" si="3629"/>
        <v>0</v>
      </c>
      <c r="AR189" s="19">
        <f t="shared" si="3629"/>
        <v>0</v>
      </c>
      <c r="AS189" s="19">
        <f t="shared" si="3629"/>
        <v>0</v>
      </c>
      <c r="AT189" s="19">
        <f t="shared" si="3629"/>
        <v>0</v>
      </c>
      <c r="AU189" s="19">
        <f t="shared" si="3629"/>
        <v>0</v>
      </c>
      <c r="AV189" s="19">
        <f t="shared" si="3629"/>
        <v>0</v>
      </c>
      <c r="AW189" s="19">
        <f t="shared" si="3629"/>
        <v>0</v>
      </c>
      <c r="AX189" s="19">
        <f t="shared" si="3629"/>
        <v>0</v>
      </c>
      <c r="AY189" s="19">
        <f t="shared" si="3629"/>
        <v>0</v>
      </c>
      <c r="AZ189" s="19">
        <f t="shared" si="3629"/>
        <v>0</v>
      </c>
      <c r="BA189" s="19">
        <f t="shared" si="3629"/>
        <v>0</v>
      </c>
      <c r="BB189" s="19">
        <f t="shared" si="3629"/>
        <v>0</v>
      </c>
      <c r="BC189" s="19">
        <f t="shared" si="3629"/>
        <v>0</v>
      </c>
      <c r="BD189" s="19">
        <f t="shared" si="3629"/>
        <v>246.62210768342302</v>
      </c>
      <c r="BE189" s="19">
        <f t="shared" si="3629"/>
        <v>230.18063383786148</v>
      </c>
      <c r="BF189" s="19">
        <f t="shared" si="3629"/>
        <v>213.73915999229993</v>
      </c>
      <c r="BG189" s="19">
        <f t="shared" si="3629"/>
        <v>197.29768614673839</v>
      </c>
      <c r="BH189" s="19">
        <f t="shared" si="3629"/>
        <v>180.85621230117684</v>
      </c>
      <c r="BI189" s="19">
        <f t="shared" si="3629"/>
        <v>164.41473845561529</v>
      </c>
      <c r="BJ189" s="19">
        <f t="shared" si="3629"/>
        <v>147.97326461005375</v>
      </c>
      <c r="BK189" s="19">
        <f t="shared" si="3629"/>
        <v>131.5317907644922</v>
      </c>
      <c r="BL189" s="19">
        <f t="shared" si="3629"/>
        <v>115.09031691893067</v>
      </c>
      <c r="BM189" s="19">
        <f t="shared" si="3629"/>
        <v>98.648843073369136</v>
      </c>
      <c r="BN189" s="19">
        <f t="shared" si="3629"/>
        <v>82.207369227807604</v>
      </c>
      <c r="BO189" s="19">
        <f t="shared" si="3629"/>
        <v>65.765895382246072</v>
      </c>
      <c r="BP189" s="19">
        <f t="shared" si="3629"/>
        <v>49.32442153668454</v>
      </c>
      <c r="BQ189" s="19">
        <f t="shared" si="3629"/>
        <v>32.882947691123007</v>
      </c>
      <c r="BR189" s="19">
        <f t="shared" si="3629"/>
        <v>16.441473845561472</v>
      </c>
      <c r="BS189" s="19">
        <f t="shared" si="3629"/>
        <v>0</v>
      </c>
      <c r="BT189" s="19">
        <f t="shared" si="3629"/>
        <v>0</v>
      </c>
      <c r="BU189" s="19">
        <f t="shared" si="3629"/>
        <v>0</v>
      </c>
      <c r="BV189" s="19">
        <f t="shared" si="3629"/>
        <v>0</v>
      </c>
      <c r="BW189" s="19">
        <f t="shared" si="3629"/>
        <v>0</v>
      </c>
      <c r="BX189" s="19">
        <f t="shared" ref="BX189:CG189" si="3630">IF($B189=BX$10-1,$C189,BW190)</f>
        <v>0</v>
      </c>
      <c r="BY189" s="19">
        <f t="shared" si="3630"/>
        <v>0</v>
      </c>
      <c r="BZ189" s="19">
        <f t="shared" si="3630"/>
        <v>0</v>
      </c>
      <c r="CA189" s="19">
        <f t="shared" si="3630"/>
        <v>0</v>
      </c>
      <c r="CB189" s="19">
        <f t="shared" si="3630"/>
        <v>0</v>
      </c>
      <c r="CC189" s="19">
        <f t="shared" si="3630"/>
        <v>0</v>
      </c>
      <c r="CD189" s="19">
        <f t="shared" si="3630"/>
        <v>0</v>
      </c>
      <c r="CE189" s="19">
        <f t="shared" si="3630"/>
        <v>0</v>
      </c>
      <c r="CF189" s="19">
        <f t="shared" si="3630"/>
        <v>0</v>
      </c>
      <c r="CG189" s="19">
        <f t="shared" si="3630"/>
        <v>0</v>
      </c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</row>
    <row r="190" spans="1:115" ht="15" x14ac:dyDescent="0.2">
      <c r="A190" s="17"/>
      <c r="B190" s="48"/>
      <c r="C190" s="48"/>
      <c r="D190" s="48"/>
      <c r="E190" s="48"/>
      <c r="F190" s="48"/>
      <c r="G190" s="48"/>
      <c r="H190" s="48"/>
      <c r="I190" s="48"/>
      <c r="J190" s="42">
        <f t="shared" ref="J190" si="3631">MAX(0,+J189-J191)</f>
        <v>0</v>
      </c>
      <c r="K190" s="19">
        <f t="shared" ref="K190" si="3632">MAX(0,+K189-K191)</f>
        <v>0</v>
      </c>
      <c r="L190" s="19">
        <f t="shared" ref="L190" si="3633">MAX(0,+L189-L191)</f>
        <v>0</v>
      </c>
      <c r="M190" s="19">
        <f t="shared" ref="M190" si="3634">MAX(0,+M189-M191)</f>
        <v>0</v>
      </c>
      <c r="N190" s="19">
        <f t="shared" ref="N190" si="3635">MAX(0,+N189-N191)</f>
        <v>0</v>
      </c>
      <c r="O190" s="19">
        <f t="shared" ref="O190" si="3636">MAX(0,+O189-O191)</f>
        <v>0</v>
      </c>
      <c r="P190" s="19">
        <f t="shared" ref="P190" si="3637">MAX(0,+P189-P191)</f>
        <v>0</v>
      </c>
      <c r="Q190" s="19">
        <f t="shared" ref="Q190" si="3638">MAX(0,+Q189-Q191)</f>
        <v>0</v>
      </c>
      <c r="R190" s="19">
        <f t="shared" ref="R190" si="3639">MAX(0,+R189-R191)</f>
        <v>0</v>
      </c>
      <c r="S190" s="19">
        <f t="shared" ref="S190" si="3640">MAX(0,+S189-S191)</f>
        <v>0</v>
      </c>
      <c r="T190" s="19">
        <f t="shared" ref="T190" si="3641">MAX(0,+T189-T191)</f>
        <v>0</v>
      </c>
      <c r="U190" s="19">
        <f t="shared" ref="U190" si="3642">MAX(0,+U189-U191)</f>
        <v>0</v>
      </c>
      <c r="V190" s="19">
        <f t="shared" ref="V190" si="3643">MAX(0,+V189-V191)</f>
        <v>0</v>
      </c>
      <c r="W190" s="42">
        <f t="shared" ref="W190" si="3644">MAX(0,+W189-W191)</f>
        <v>0</v>
      </c>
      <c r="X190" s="42">
        <f t="shared" ref="X190" si="3645">MAX(0,+X189-X191)</f>
        <v>0</v>
      </c>
      <c r="Y190" s="42">
        <f t="shared" ref="Y190" si="3646">MAX(0,+Y189-Y191)</f>
        <v>0</v>
      </c>
      <c r="Z190" s="42">
        <f t="shared" ref="Z190" si="3647">MAX(0,+Z189-Z191)</f>
        <v>0</v>
      </c>
      <c r="AA190" s="42">
        <f t="shared" ref="AA190" si="3648">MAX(0,+AA189-AA191)</f>
        <v>0</v>
      </c>
      <c r="AB190" s="42">
        <f t="shared" ref="AB190" si="3649">MAX(0,+AB189-AB191)</f>
        <v>0</v>
      </c>
      <c r="AC190" s="42">
        <f t="shared" ref="AC190" si="3650">MAX(0,+AC189-AC191)</f>
        <v>0</v>
      </c>
      <c r="AD190" s="42">
        <f t="shared" ref="AD190" si="3651">MAX(0,+AD189-AD191)</f>
        <v>0</v>
      </c>
      <c r="AE190" s="42">
        <f t="shared" ref="AE190" si="3652">MAX(0,+AE189-AE191)</f>
        <v>0</v>
      </c>
      <c r="AF190" s="42">
        <f t="shared" ref="AF190" si="3653">MAX(0,+AF189-AF191)</f>
        <v>0</v>
      </c>
      <c r="AG190" s="42">
        <f t="shared" ref="AG190" si="3654">MAX(0,+AG189-AG191)</f>
        <v>0</v>
      </c>
      <c r="AH190" s="42">
        <f t="shared" ref="AH190" si="3655">MAX(0,+AH189-AH191)</f>
        <v>0</v>
      </c>
      <c r="AI190" s="42">
        <f t="shared" ref="AI190" si="3656">MAX(0,+AI189-AI191)</f>
        <v>0</v>
      </c>
      <c r="AJ190" s="42">
        <f t="shared" ref="AJ190" si="3657">MAX(0,+AJ189-AJ191)</f>
        <v>0</v>
      </c>
      <c r="AK190" s="42">
        <f t="shared" ref="AK190" si="3658">MAX(0,+AK189-AK191)</f>
        <v>0</v>
      </c>
      <c r="AL190" s="42">
        <f t="shared" ref="AL190" si="3659">MAX(0,+AL189-AL191)</f>
        <v>0</v>
      </c>
      <c r="AM190" s="42">
        <f t="shared" ref="AM190" si="3660">MAX(0,+AM189-AM191)</f>
        <v>0</v>
      </c>
      <c r="AN190" s="42">
        <f t="shared" ref="AN190" si="3661">MAX(0,+AN189-AN191)</f>
        <v>0</v>
      </c>
      <c r="AO190" s="42">
        <f t="shared" ref="AO190" si="3662">MAX(0,+AO189-AO191)</f>
        <v>0</v>
      </c>
      <c r="AP190" s="42">
        <f t="shared" ref="AP190" si="3663">MAX(0,+AP189-AP191)</f>
        <v>0</v>
      </c>
      <c r="AQ190" s="42">
        <f t="shared" ref="AQ190" si="3664">MAX(0,+AQ189-AQ191)</f>
        <v>0</v>
      </c>
      <c r="AR190" s="42">
        <f t="shared" ref="AR190" si="3665">MAX(0,+AR189-AR191)</f>
        <v>0</v>
      </c>
      <c r="AS190" s="42">
        <f t="shared" ref="AS190" si="3666">MAX(0,+AS189-AS191)</f>
        <v>0</v>
      </c>
      <c r="AT190" s="42">
        <f t="shared" ref="AT190" si="3667">MAX(0,+AT189-AT191)</f>
        <v>0</v>
      </c>
      <c r="AU190" s="42">
        <f t="shared" ref="AU190" si="3668">MAX(0,+AU189-AU191)</f>
        <v>0</v>
      </c>
      <c r="AV190" s="42">
        <f t="shared" ref="AV190" si="3669">MAX(0,+AV189-AV191)</f>
        <v>0</v>
      </c>
      <c r="AW190" s="42">
        <f t="shared" ref="AW190" si="3670">MAX(0,+AW189-AW191)</f>
        <v>0</v>
      </c>
      <c r="AX190" s="42">
        <f t="shared" ref="AX190" si="3671">MAX(0,+AX189-AX191)</f>
        <v>0</v>
      </c>
      <c r="AY190" s="42">
        <f t="shared" ref="AY190" si="3672">MAX(0,+AY189-AY191)</f>
        <v>0</v>
      </c>
      <c r="AZ190" s="42">
        <f t="shared" ref="AZ190" si="3673">MAX(0,+AZ189-AZ191)</f>
        <v>0</v>
      </c>
      <c r="BA190" s="42">
        <f t="shared" ref="BA190" si="3674">MAX(0,+BA189-BA191)</f>
        <v>0</v>
      </c>
      <c r="BB190" s="42">
        <f t="shared" ref="BB190" si="3675">MAX(0,+BB189-BB191)</f>
        <v>0</v>
      </c>
      <c r="BC190" s="42">
        <f t="shared" ref="BC190" si="3676">MAX(0,+BC189-BC191)</f>
        <v>0</v>
      </c>
      <c r="BD190" s="42">
        <f t="shared" ref="BD190" si="3677">MAX(0,+BD189-BD191)</f>
        <v>230.18063383786148</v>
      </c>
      <c r="BE190" s="42">
        <f t="shared" ref="BE190" si="3678">MAX(0,+BE189-BE191)</f>
        <v>213.73915999229993</v>
      </c>
      <c r="BF190" s="42">
        <f t="shared" ref="BF190" si="3679">MAX(0,+BF189-BF191)</f>
        <v>197.29768614673839</v>
      </c>
      <c r="BG190" s="42">
        <f t="shared" ref="BG190" si="3680">MAX(0,+BG189-BG191)</f>
        <v>180.85621230117684</v>
      </c>
      <c r="BH190" s="42">
        <f t="shared" ref="BH190" si="3681">MAX(0,+BH189-BH191)</f>
        <v>164.41473845561529</v>
      </c>
      <c r="BI190" s="42">
        <f t="shared" ref="BI190" si="3682">MAX(0,+BI189-BI191)</f>
        <v>147.97326461005375</v>
      </c>
      <c r="BJ190" s="42">
        <f t="shared" ref="BJ190" si="3683">MAX(0,+BJ189-BJ191)</f>
        <v>131.5317907644922</v>
      </c>
      <c r="BK190" s="42">
        <f t="shared" ref="BK190" si="3684">MAX(0,+BK189-BK191)</f>
        <v>115.09031691893067</v>
      </c>
      <c r="BL190" s="42">
        <f t="shared" ref="BL190" si="3685">MAX(0,+BL189-BL191)</f>
        <v>98.648843073369136</v>
      </c>
      <c r="BM190" s="42">
        <f t="shared" ref="BM190" si="3686">MAX(0,+BM189-BM191)</f>
        <v>82.207369227807604</v>
      </c>
      <c r="BN190" s="42">
        <f t="shared" ref="BN190" si="3687">MAX(0,+BN189-BN191)</f>
        <v>65.765895382246072</v>
      </c>
      <c r="BO190" s="42">
        <f t="shared" ref="BO190" si="3688">MAX(0,+BO189-BO191)</f>
        <v>49.32442153668454</v>
      </c>
      <c r="BP190" s="42">
        <f t="shared" ref="BP190" si="3689">MAX(0,+BP189-BP191)</f>
        <v>32.882947691123007</v>
      </c>
      <c r="BQ190" s="42">
        <f t="shared" ref="BQ190" si="3690">MAX(0,+BQ189-BQ191)</f>
        <v>16.441473845561472</v>
      </c>
      <c r="BR190" s="42">
        <f t="shared" ref="BR190" si="3691">MAX(0,+BR189-BR191)</f>
        <v>0</v>
      </c>
      <c r="BS190" s="42">
        <f t="shared" ref="BS190" si="3692">MAX(0,+BS189-BS191)</f>
        <v>0</v>
      </c>
      <c r="BT190" s="42">
        <f t="shared" ref="BT190" si="3693">MAX(0,+BT189-BT191)</f>
        <v>0</v>
      </c>
      <c r="BU190" s="42">
        <f t="shared" ref="BU190" si="3694">MAX(0,+BU189-BU191)</f>
        <v>0</v>
      </c>
      <c r="BV190" s="42">
        <f t="shared" ref="BV190" si="3695">MAX(0,+BV189-BV191)</f>
        <v>0</v>
      </c>
      <c r="BW190" s="42">
        <f t="shared" ref="BW190" si="3696">MAX(0,+BW189-BW191)</f>
        <v>0</v>
      </c>
      <c r="BX190" s="42">
        <f t="shared" ref="BX190" si="3697">MAX(0,+BX189-BX191)</f>
        <v>0</v>
      </c>
      <c r="BY190" s="42">
        <f t="shared" ref="BY190" si="3698">MAX(0,+BY189-BY191)</f>
        <v>0</v>
      </c>
      <c r="BZ190" s="42">
        <f t="shared" ref="BZ190" si="3699">MAX(0,+BZ189-BZ191)</f>
        <v>0</v>
      </c>
      <c r="CA190" s="42">
        <f t="shared" ref="CA190" si="3700">MAX(0,+CA189-CA191)</f>
        <v>0</v>
      </c>
      <c r="CB190" s="42">
        <f t="shared" ref="CB190" si="3701">MAX(0,+CB189-CB191)</f>
        <v>0</v>
      </c>
      <c r="CC190" s="42">
        <f t="shared" ref="CC190" si="3702">MAX(0,+CC189-CC191)</f>
        <v>0</v>
      </c>
      <c r="CD190" s="42">
        <f t="shared" ref="CD190" si="3703">MAX(0,+CD189-CD191)</f>
        <v>0</v>
      </c>
      <c r="CE190" s="42">
        <f t="shared" ref="CE190" si="3704">MAX(0,+CE189-CE191)</f>
        <v>0</v>
      </c>
      <c r="CF190" s="42">
        <f t="shared" ref="CF190" si="3705">MAX(0,+CF189-CF191)</f>
        <v>0</v>
      </c>
      <c r="CG190" s="42">
        <f t="shared" ref="CG190" si="3706">MAX(0,+CG189-CG191)</f>
        <v>0</v>
      </c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</row>
    <row r="191" spans="1:115" ht="15" x14ac:dyDescent="0.2">
      <c r="A191" s="17"/>
      <c r="B191" s="48"/>
      <c r="C191" s="48"/>
      <c r="D191" s="48"/>
      <c r="E191" s="48"/>
      <c r="F191" s="48"/>
      <c r="G191" s="48"/>
      <c r="H191" s="48"/>
      <c r="I191" s="48"/>
      <c r="J191" s="42">
        <f>IF(J189&gt;0.5,IF($B189=J$10,$C189/$D189,I191),0)</f>
        <v>0</v>
      </c>
      <c r="K191" s="19">
        <f>IF(K189&gt;0.5,IF($B189=K$10-1,$C189/$D189,J191),0)</f>
        <v>0</v>
      </c>
      <c r="L191" s="19">
        <f t="shared" ref="L191:BW191" si="3707">IF(L189&gt;0.5,IF($B189=L$10-1,$C189/$D189,K191),0)</f>
        <v>0</v>
      </c>
      <c r="M191" s="19">
        <f t="shared" si="3707"/>
        <v>0</v>
      </c>
      <c r="N191" s="19">
        <f t="shared" si="3707"/>
        <v>0</v>
      </c>
      <c r="O191" s="19">
        <f t="shared" si="3707"/>
        <v>0</v>
      </c>
      <c r="P191" s="19">
        <f t="shared" si="3707"/>
        <v>0</v>
      </c>
      <c r="Q191" s="19">
        <f t="shared" si="3707"/>
        <v>0</v>
      </c>
      <c r="R191" s="19">
        <f t="shared" si="3707"/>
        <v>0</v>
      </c>
      <c r="S191" s="19">
        <f t="shared" si="3707"/>
        <v>0</v>
      </c>
      <c r="T191" s="19">
        <f t="shared" si="3707"/>
        <v>0</v>
      </c>
      <c r="U191" s="19">
        <f t="shared" si="3707"/>
        <v>0</v>
      </c>
      <c r="V191" s="19">
        <f t="shared" si="3707"/>
        <v>0</v>
      </c>
      <c r="W191" s="19">
        <f t="shared" si="3707"/>
        <v>0</v>
      </c>
      <c r="X191" s="19">
        <f t="shared" si="3707"/>
        <v>0</v>
      </c>
      <c r="Y191" s="19">
        <f t="shared" si="3707"/>
        <v>0</v>
      </c>
      <c r="Z191" s="19">
        <f t="shared" si="3707"/>
        <v>0</v>
      </c>
      <c r="AA191" s="19">
        <f t="shared" si="3707"/>
        <v>0</v>
      </c>
      <c r="AB191" s="19">
        <f t="shared" si="3707"/>
        <v>0</v>
      </c>
      <c r="AC191" s="19">
        <f t="shared" si="3707"/>
        <v>0</v>
      </c>
      <c r="AD191" s="19">
        <f t="shared" si="3707"/>
        <v>0</v>
      </c>
      <c r="AE191" s="19">
        <f t="shared" si="3707"/>
        <v>0</v>
      </c>
      <c r="AF191" s="19">
        <f t="shared" si="3707"/>
        <v>0</v>
      </c>
      <c r="AG191" s="19">
        <f t="shared" si="3707"/>
        <v>0</v>
      </c>
      <c r="AH191" s="19">
        <f t="shared" si="3707"/>
        <v>0</v>
      </c>
      <c r="AI191" s="19">
        <f t="shared" si="3707"/>
        <v>0</v>
      </c>
      <c r="AJ191" s="19">
        <f t="shared" si="3707"/>
        <v>0</v>
      </c>
      <c r="AK191" s="19">
        <f t="shared" si="3707"/>
        <v>0</v>
      </c>
      <c r="AL191" s="19">
        <f t="shared" si="3707"/>
        <v>0</v>
      </c>
      <c r="AM191" s="19">
        <f t="shared" si="3707"/>
        <v>0</v>
      </c>
      <c r="AN191" s="19">
        <f t="shared" si="3707"/>
        <v>0</v>
      </c>
      <c r="AO191" s="19">
        <f t="shared" si="3707"/>
        <v>0</v>
      </c>
      <c r="AP191" s="19">
        <f t="shared" si="3707"/>
        <v>0</v>
      </c>
      <c r="AQ191" s="19">
        <f t="shared" si="3707"/>
        <v>0</v>
      </c>
      <c r="AR191" s="19">
        <f t="shared" si="3707"/>
        <v>0</v>
      </c>
      <c r="AS191" s="19">
        <f t="shared" si="3707"/>
        <v>0</v>
      </c>
      <c r="AT191" s="19">
        <f t="shared" si="3707"/>
        <v>0</v>
      </c>
      <c r="AU191" s="19">
        <f t="shared" si="3707"/>
        <v>0</v>
      </c>
      <c r="AV191" s="19">
        <f t="shared" si="3707"/>
        <v>0</v>
      </c>
      <c r="AW191" s="19">
        <f t="shared" si="3707"/>
        <v>0</v>
      </c>
      <c r="AX191" s="19">
        <f t="shared" si="3707"/>
        <v>0</v>
      </c>
      <c r="AY191" s="19">
        <f t="shared" si="3707"/>
        <v>0</v>
      </c>
      <c r="AZ191" s="19">
        <f t="shared" si="3707"/>
        <v>0</v>
      </c>
      <c r="BA191" s="19">
        <f t="shared" si="3707"/>
        <v>0</v>
      </c>
      <c r="BB191" s="19">
        <f t="shared" si="3707"/>
        <v>0</v>
      </c>
      <c r="BC191" s="19">
        <f t="shared" si="3707"/>
        <v>0</v>
      </c>
      <c r="BD191" s="19">
        <f t="shared" si="3707"/>
        <v>16.441473845561536</v>
      </c>
      <c r="BE191" s="19">
        <f t="shared" si="3707"/>
        <v>16.441473845561536</v>
      </c>
      <c r="BF191" s="19">
        <f t="shared" si="3707"/>
        <v>16.441473845561536</v>
      </c>
      <c r="BG191" s="19">
        <f t="shared" si="3707"/>
        <v>16.441473845561536</v>
      </c>
      <c r="BH191" s="19">
        <f t="shared" si="3707"/>
        <v>16.441473845561536</v>
      </c>
      <c r="BI191" s="19">
        <f t="shared" si="3707"/>
        <v>16.441473845561536</v>
      </c>
      <c r="BJ191" s="19">
        <f t="shared" si="3707"/>
        <v>16.441473845561536</v>
      </c>
      <c r="BK191" s="19">
        <f t="shared" si="3707"/>
        <v>16.441473845561536</v>
      </c>
      <c r="BL191" s="19">
        <f t="shared" si="3707"/>
        <v>16.441473845561536</v>
      </c>
      <c r="BM191" s="19">
        <f t="shared" si="3707"/>
        <v>16.441473845561536</v>
      </c>
      <c r="BN191" s="19">
        <f t="shared" si="3707"/>
        <v>16.441473845561536</v>
      </c>
      <c r="BO191" s="19">
        <f t="shared" si="3707"/>
        <v>16.441473845561536</v>
      </c>
      <c r="BP191" s="19">
        <f t="shared" si="3707"/>
        <v>16.441473845561536</v>
      </c>
      <c r="BQ191" s="19">
        <f t="shared" si="3707"/>
        <v>16.441473845561536</v>
      </c>
      <c r="BR191" s="19">
        <f t="shared" si="3707"/>
        <v>16.441473845561536</v>
      </c>
      <c r="BS191" s="19">
        <f t="shared" si="3707"/>
        <v>0</v>
      </c>
      <c r="BT191" s="19">
        <f t="shared" si="3707"/>
        <v>0</v>
      </c>
      <c r="BU191" s="19">
        <f t="shared" si="3707"/>
        <v>0</v>
      </c>
      <c r="BV191" s="19">
        <f t="shared" si="3707"/>
        <v>0</v>
      </c>
      <c r="BW191" s="19">
        <f t="shared" si="3707"/>
        <v>0</v>
      </c>
      <c r="BX191" s="19">
        <f t="shared" ref="BX191:CG191" si="3708">IF(BX189&gt;0.5,IF($B189=BX$10-1,$C189/$D189,BW191),0)</f>
        <v>0</v>
      </c>
      <c r="BY191" s="19">
        <f t="shared" si="3708"/>
        <v>0</v>
      </c>
      <c r="BZ191" s="19">
        <f t="shared" si="3708"/>
        <v>0</v>
      </c>
      <c r="CA191" s="19">
        <f t="shared" si="3708"/>
        <v>0</v>
      </c>
      <c r="CB191" s="19">
        <f t="shared" si="3708"/>
        <v>0</v>
      </c>
      <c r="CC191" s="19">
        <f t="shared" si="3708"/>
        <v>0</v>
      </c>
      <c r="CD191" s="19">
        <f t="shared" si="3708"/>
        <v>0</v>
      </c>
      <c r="CE191" s="19">
        <f t="shared" si="3708"/>
        <v>0</v>
      </c>
      <c r="CF191" s="19">
        <f t="shared" si="3708"/>
        <v>0</v>
      </c>
      <c r="CG191" s="19">
        <f t="shared" si="3708"/>
        <v>0</v>
      </c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</row>
    <row r="192" spans="1:115" ht="15" x14ac:dyDescent="0.2">
      <c r="A192" s="17" t="s">
        <v>169</v>
      </c>
      <c r="B192" s="104">
        <f>B189+1</f>
        <v>2065</v>
      </c>
      <c r="C192" s="82">
        <f>HLOOKUP(B192,$J$10:$CG$23,14)</f>
        <v>251.5545498370914</v>
      </c>
      <c r="D192" s="52">
        <f>$D$52</f>
        <v>15</v>
      </c>
      <c r="E192" s="48"/>
      <c r="F192" s="48"/>
      <c r="G192" s="48"/>
      <c r="H192" s="48"/>
      <c r="I192" s="48"/>
      <c r="J192" s="42">
        <f>IF($B192=J$10,$C192,I193)</f>
        <v>0</v>
      </c>
      <c r="K192" s="19">
        <f>IF($B192=K$10-1,$C192,J193)</f>
        <v>0</v>
      </c>
      <c r="L192" s="19">
        <f t="shared" ref="L192:BW192" si="3709">IF($B192=L$10-1,$C192,K193)</f>
        <v>0</v>
      </c>
      <c r="M192" s="19">
        <f t="shared" si="3709"/>
        <v>0</v>
      </c>
      <c r="N192" s="19">
        <f t="shared" si="3709"/>
        <v>0</v>
      </c>
      <c r="O192" s="19">
        <f t="shared" si="3709"/>
        <v>0</v>
      </c>
      <c r="P192" s="19">
        <f t="shared" si="3709"/>
        <v>0</v>
      </c>
      <c r="Q192" s="19">
        <f t="shared" si="3709"/>
        <v>0</v>
      </c>
      <c r="R192" s="19">
        <f t="shared" si="3709"/>
        <v>0</v>
      </c>
      <c r="S192" s="19">
        <f t="shared" si="3709"/>
        <v>0</v>
      </c>
      <c r="T192" s="19">
        <f t="shared" si="3709"/>
        <v>0</v>
      </c>
      <c r="U192" s="19">
        <f t="shared" si="3709"/>
        <v>0</v>
      </c>
      <c r="V192" s="19">
        <f t="shared" si="3709"/>
        <v>0</v>
      </c>
      <c r="W192" s="19">
        <f t="shared" si="3709"/>
        <v>0</v>
      </c>
      <c r="X192" s="19">
        <f t="shared" si="3709"/>
        <v>0</v>
      </c>
      <c r="Y192" s="19">
        <f t="shared" si="3709"/>
        <v>0</v>
      </c>
      <c r="Z192" s="19">
        <f t="shared" si="3709"/>
        <v>0</v>
      </c>
      <c r="AA192" s="19">
        <f t="shared" si="3709"/>
        <v>0</v>
      </c>
      <c r="AB192" s="19">
        <f t="shared" si="3709"/>
        <v>0</v>
      </c>
      <c r="AC192" s="19">
        <f t="shared" si="3709"/>
        <v>0</v>
      </c>
      <c r="AD192" s="19">
        <f t="shared" si="3709"/>
        <v>0</v>
      </c>
      <c r="AE192" s="19">
        <f t="shared" si="3709"/>
        <v>0</v>
      </c>
      <c r="AF192" s="19">
        <f t="shared" si="3709"/>
        <v>0</v>
      </c>
      <c r="AG192" s="19">
        <f t="shared" si="3709"/>
        <v>0</v>
      </c>
      <c r="AH192" s="19">
        <f t="shared" si="3709"/>
        <v>0</v>
      </c>
      <c r="AI192" s="19">
        <f t="shared" si="3709"/>
        <v>0</v>
      </c>
      <c r="AJ192" s="19">
        <f t="shared" si="3709"/>
        <v>0</v>
      </c>
      <c r="AK192" s="19">
        <f t="shared" si="3709"/>
        <v>0</v>
      </c>
      <c r="AL192" s="19">
        <f t="shared" si="3709"/>
        <v>0</v>
      </c>
      <c r="AM192" s="19">
        <f t="shared" si="3709"/>
        <v>0</v>
      </c>
      <c r="AN192" s="19">
        <f t="shared" si="3709"/>
        <v>0</v>
      </c>
      <c r="AO192" s="19">
        <f t="shared" si="3709"/>
        <v>0</v>
      </c>
      <c r="AP192" s="19">
        <f t="shared" si="3709"/>
        <v>0</v>
      </c>
      <c r="AQ192" s="19">
        <f t="shared" si="3709"/>
        <v>0</v>
      </c>
      <c r="AR192" s="19">
        <f t="shared" si="3709"/>
        <v>0</v>
      </c>
      <c r="AS192" s="19">
        <f t="shared" si="3709"/>
        <v>0</v>
      </c>
      <c r="AT192" s="19">
        <f t="shared" si="3709"/>
        <v>0</v>
      </c>
      <c r="AU192" s="19">
        <f t="shared" si="3709"/>
        <v>0</v>
      </c>
      <c r="AV192" s="19">
        <f t="shared" si="3709"/>
        <v>0</v>
      </c>
      <c r="AW192" s="19">
        <f t="shared" si="3709"/>
        <v>0</v>
      </c>
      <c r="AX192" s="19">
        <f t="shared" si="3709"/>
        <v>0</v>
      </c>
      <c r="AY192" s="19">
        <f t="shared" si="3709"/>
        <v>0</v>
      </c>
      <c r="AZ192" s="19">
        <f t="shared" si="3709"/>
        <v>0</v>
      </c>
      <c r="BA192" s="19">
        <f t="shared" si="3709"/>
        <v>0</v>
      </c>
      <c r="BB192" s="19">
        <f t="shared" si="3709"/>
        <v>0</v>
      </c>
      <c r="BC192" s="19">
        <f t="shared" si="3709"/>
        <v>0</v>
      </c>
      <c r="BD192" s="19">
        <f t="shared" si="3709"/>
        <v>0</v>
      </c>
      <c r="BE192" s="19">
        <f t="shared" si="3709"/>
        <v>251.5545498370914</v>
      </c>
      <c r="BF192" s="19">
        <f t="shared" si="3709"/>
        <v>234.78424651461864</v>
      </c>
      <c r="BG192" s="19">
        <f t="shared" si="3709"/>
        <v>218.01394319214589</v>
      </c>
      <c r="BH192" s="19">
        <f t="shared" si="3709"/>
        <v>201.24363986967313</v>
      </c>
      <c r="BI192" s="19">
        <f t="shared" si="3709"/>
        <v>184.47333654720038</v>
      </c>
      <c r="BJ192" s="19">
        <f t="shared" si="3709"/>
        <v>167.70303322472762</v>
      </c>
      <c r="BK192" s="19">
        <f t="shared" si="3709"/>
        <v>150.93272990225486</v>
      </c>
      <c r="BL192" s="19">
        <f t="shared" si="3709"/>
        <v>134.16242657978211</v>
      </c>
      <c r="BM192" s="19">
        <f t="shared" si="3709"/>
        <v>117.39212325730935</v>
      </c>
      <c r="BN192" s="19">
        <f t="shared" si="3709"/>
        <v>100.62181993483659</v>
      </c>
      <c r="BO192" s="19">
        <f t="shared" si="3709"/>
        <v>83.851516612363838</v>
      </c>
      <c r="BP192" s="19">
        <f t="shared" si="3709"/>
        <v>67.081213289891082</v>
      </c>
      <c r="BQ192" s="19">
        <f t="shared" si="3709"/>
        <v>50.310909967418326</v>
      </c>
      <c r="BR192" s="19">
        <f t="shared" si="3709"/>
        <v>33.540606644945569</v>
      </c>
      <c r="BS192" s="19">
        <f t="shared" si="3709"/>
        <v>16.77030332247281</v>
      </c>
      <c r="BT192" s="19">
        <f t="shared" si="3709"/>
        <v>4.9737991503207013E-14</v>
      </c>
      <c r="BU192" s="19">
        <f t="shared" si="3709"/>
        <v>4.9737991503207013E-14</v>
      </c>
      <c r="BV192" s="19">
        <f t="shared" si="3709"/>
        <v>4.9737991503207013E-14</v>
      </c>
      <c r="BW192" s="19">
        <f t="shared" si="3709"/>
        <v>4.9737991503207013E-14</v>
      </c>
      <c r="BX192" s="19">
        <f t="shared" ref="BX192:CG192" si="3710">IF($B192=BX$10-1,$C192,BW193)</f>
        <v>4.9737991503207013E-14</v>
      </c>
      <c r="BY192" s="19">
        <f t="shared" si="3710"/>
        <v>4.9737991503207013E-14</v>
      </c>
      <c r="BZ192" s="19">
        <f t="shared" si="3710"/>
        <v>4.9737991503207013E-14</v>
      </c>
      <c r="CA192" s="19">
        <f t="shared" si="3710"/>
        <v>4.9737991503207013E-14</v>
      </c>
      <c r="CB192" s="19">
        <f t="shared" si="3710"/>
        <v>4.9737991503207013E-14</v>
      </c>
      <c r="CC192" s="19">
        <f t="shared" si="3710"/>
        <v>4.9737991503207013E-14</v>
      </c>
      <c r="CD192" s="19">
        <f t="shared" si="3710"/>
        <v>4.9737991503207013E-14</v>
      </c>
      <c r="CE192" s="19">
        <f t="shared" si="3710"/>
        <v>4.9737991503207013E-14</v>
      </c>
      <c r="CF192" s="19">
        <f t="shared" si="3710"/>
        <v>4.9737991503207013E-14</v>
      </c>
      <c r="CG192" s="19">
        <f t="shared" si="3710"/>
        <v>4.9737991503207013E-14</v>
      </c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</row>
    <row r="193" spans="1:115" ht="15" x14ac:dyDescent="0.2">
      <c r="B193" s="48"/>
      <c r="C193" s="48"/>
      <c r="D193" s="48"/>
      <c r="E193" s="48"/>
      <c r="F193" s="48"/>
      <c r="G193" s="48"/>
      <c r="H193" s="48"/>
      <c r="I193" s="48"/>
      <c r="J193" s="42">
        <f t="shared" ref="J193" si="3711">MAX(0,+J192-J194)</f>
        <v>0</v>
      </c>
      <c r="K193" s="19">
        <f t="shared" ref="K193" si="3712">MAX(0,+K192-K194)</f>
        <v>0</v>
      </c>
      <c r="L193" s="19">
        <f t="shared" ref="L193" si="3713">MAX(0,+L192-L194)</f>
        <v>0</v>
      </c>
      <c r="M193" s="19">
        <f t="shared" ref="M193" si="3714">MAX(0,+M192-M194)</f>
        <v>0</v>
      </c>
      <c r="N193" s="19">
        <f t="shared" ref="N193" si="3715">MAX(0,+N192-N194)</f>
        <v>0</v>
      </c>
      <c r="O193" s="19">
        <f t="shared" ref="O193" si="3716">MAX(0,+O192-O194)</f>
        <v>0</v>
      </c>
      <c r="P193" s="19">
        <f t="shared" ref="P193" si="3717">MAX(0,+P192-P194)</f>
        <v>0</v>
      </c>
      <c r="Q193" s="19">
        <f t="shared" ref="Q193" si="3718">MAX(0,+Q192-Q194)</f>
        <v>0</v>
      </c>
      <c r="R193" s="19">
        <f t="shared" ref="R193" si="3719">MAX(0,+R192-R194)</f>
        <v>0</v>
      </c>
      <c r="S193" s="19">
        <f t="shared" ref="S193" si="3720">MAX(0,+S192-S194)</f>
        <v>0</v>
      </c>
      <c r="T193" s="19">
        <f t="shared" ref="T193" si="3721">MAX(0,+T192-T194)</f>
        <v>0</v>
      </c>
      <c r="U193" s="19">
        <f t="shared" ref="U193" si="3722">MAX(0,+U192-U194)</f>
        <v>0</v>
      </c>
      <c r="V193" s="19">
        <f t="shared" ref="V193" si="3723">MAX(0,+V192-V194)</f>
        <v>0</v>
      </c>
      <c r="W193" s="42">
        <f t="shared" ref="W193" si="3724">MAX(0,+W192-W194)</f>
        <v>0</v>
      </c>
      <c r="X193" s="42">
        <f t="shared" ref="X193" si="3725">MAX(0,+X192-X194)</f>
        <v>0</v>
      </c>
      <c r="Y193" s="42">
        <f t="shared" ref="Y193" si="3726">MAX(0,+Y192-Y194)</f>
        <v>0</v>
      </c>
      <c r="Z193" s="42">
        <f t="shared" ref="Z193" si="3727">MAX(0,+Z192-Z194)</f>
        <v>0</v>
      </c>
      <c r="AA193" s="42">
        <f t="shared" ref="AA193" si="3728">MAX(0,+AA192-AA194)</f>
        <v>0</v>
      </c>
      <c r="AB193" s="42">
        <f t="shared" ref="AB193" si="3729">MAX(0,+AB192-AB194)</f>
        <v>0</v>
      </c>
      <c r="AC193" s="42">
        <f t="shared" ref="AC193" si="3730">MAX(0,+AC192-AC194)</f>
        <v>0</v>
      </c>
      <c r="AD193" s="42">
        <f t="shared" ref="AD193" si="3731">MAX(0,+AD192-AD194)</f>
        <v>0</v>
      </c>
      <c r="AE193" s="42">
        <f t="shared" ref="AE193" si="3732">MAX(0,+AE192-AE194)</f>
        <v>0</v>
      </c>
      <c r="AF193" s="42">
        <f t="shared" ref="AF193" si="3733">MAX(0,+AF192-AF194)</f>
        <v>0</v>
      </c>
      <c r="AG193" s="42">
        <f t="shared" ref="AG193" si="3734">MAX(0,+AG192-AG194)</f>
        <v>0</v>
      </c>
      <c r="AH193" s="42">
        <f t="shared" ref="AH193" si="3735">MAX(0,+AH192-AH194)</f>
        <v>0</v>
      </c>
      <c r="AI193" s="42">
        <f t="shared" ref="AI193" si="3736">MAX(0,+AI192-AI194)</f>
        <v>0</v>
      </c>
      <c r="AJ193" s="42">
        <f t="shared" ref="AJ193" si="3737">MAX(0,+AJ192-AJ194)</f>
        <v>0</v>
      </c>
      <c r="AK193" s="42">
        <f t="shared" ref="AK193" si="3738">MAX(0,+AK192-AK194)</f>
        <v>0</v>
      </c>
      <c r="AL193" s="42">
        <f t="shared" ref="AL193" si="3739">MAX(0,+AL192-AL194)</f>
        <v>0</v>
      </c>
      <c r="AM193" s="42">
        <f t="shared" ref="AM193" si="3740">MAX(0,+AM192-AM194)</f>
        <v>0</v>
      </c>
      <c r="AN193" s="42">
        <f t="shared" ref="AN193" si="3741">MAX(0,+AN192-AN194)</f>
        <v>0</v>
      </c>
      <c r="AO193" s="42">
        <f t="shared" ref="AO193" si="3742">MAX(0,+AO192-AO194)</f>
        <v>0</v>
      </c>
      <c r="AP193" s="42">
        <f t="shared" ref="AP193" si="3743">MAX(0,+AP192-AP194)</f>
        <v>0</v>
      </c>
      <c r="AQ193" s="42">
        <f t="shared" ref="AQ193" si="3744">MAX(0,+AQ192-AQ194)</f>
        <v>0</v>
      </c>
      <c r="AR193" s="42">
        <f t="shared" ref="AR193" si="3745">MAX(0,+AR192-AR194)</f>
        <v>0</v>
      </c>
      <c r="AS193" s="42">
        <f t="shared" ref="AS193" si="3746">MAX(0,+AS192-AS194)</f>
        <v>0</v>
      </c>
      <c r="AT193" s="42">
        <f t="shared" ref="AT193" si="3747">MAX(0,+AT192-AT194)</f>
        <v>0</v>
      </c>
      <c r="AU193" s="42">
        <f t="shared" ref="AU193" si="3748">MAX(0,+AU192-AU194)</f>
        <v>0</v>
      </c>
      <c r="AV193" s="42">
        <f t="shared" ref="AV193" si="3749">MAX(0,+AV192-AV194)</f>
        <v>0</v>
      </c>
      <c r="AW193" s="42">
        <f t="shared" ref="AW193" si="3750">MAX(0,+AW192-AW194)</f>
        <v>0</v>
      </c>
      <c r="AX193" s="42">
        <f t="shared" ref="AX193" si="3751">MAX(0,+AX192-AX194)</f>
        <v>0</v>
      </c>
      <c r="AY193" s="42">
        <f t="shared" ref="AY193" si="3752">MAX(0,+AY192-AY194)</f>
        <v>0</v>
      </c>
      <c r="AZ193" s="42">
        <f t="shared" ref="AZ193" si="3753">MAX(0,+AZ192-AZ194)</f>
        <v>0</v>
      </c>
      <c r="BA193" s="42">
        <f t="shared" ref="BA193" si="3754">MAX(0,+BA192-BA194)</f>
        <v>0</v>
      </c>
      <c r="BB193" s="42">
        <f t="shared" ref="BB193" si="3755">MAX(0,+BB192-BB194)</f>
        <v>0</v>
      </c>
      <c r="BC193" s="42">
        <f t="shared" ref="BC193" si="3756">MAX(0,+BC192-BC194)</f>
        <v>0</v>
      </c>
      <c r="BD193" s="42">
        <f t="shared" ref="BD193" si="3757">MAX(0,+BD192-BD194)</f>
        <v>0</v>
      </c>
      <c r="BE193" s="42">
        <f t="shared" ref="BE193" si="3758">MAX(0,+BE192-BE194)</f>
        <v>234.78424651461864</v>
      </c>
      <c r="BF193" s="42">
        <f t="shared" ref="BF193" si="3759">MAX(0,+BF192-BF194)</f>
        <v>218.01394319214589</v>
      </c>
      <c r="BG193" s="42">
        <f t="shared" ref="BG193" si="3760">MAX(0,+BG192-BG194)</f>
        <v>201.24363986967313</v>
      </c>
      <c r="BH193" s="42">
        <f t="shared" ref="BH193" si="3761">MAX(0,+BH192-BH194)</f>
        <v>184.47333654720038</v>
      </c>
      <c r="BI193" s="42">
        <f t="shared" ref="BI193" si="3762">MAX(0,+BI192-BI194)</f>
        <v>167.70303322472762</v>
      </c>
      <c r="BJ193" s="42">
        <f t="shared" ref="BJ193" si="3763">MAX(0,+BJ192-BJ194)</f>
        <v>150.93272990225486</v>
      </c>
      <c r="BK193" s="42">
        <f t="shared" ref="BK193" si="3764">MAX(0,+BK192-BK194)</f>
        <v>134.16242657978211</v>
      </c>
      <c r="BL193" s="42">
        <f t="shared" ref="BL193" si="3765">MAX(0,+BL192-BL194)</f>
        <v>117.39212325730935</v>
      </c>
      <c r="BM193" s="42">
        <f t="shared" ref="BM193" si="3766">MAX(0,+BM192-BM194)</f>
        <v>100.62181993483659</v>
      </c>
      <c r="BN193" s="42">
        <f t="shared" ref="BN193" si="3767">MAX(0,+BN192-BN194)</f>
        <v>83.851516612363838</v>
      </c>
      <c r="BO193" s="42">
        <f t="shared" ref="BO193" si="3768">MAX(0,+BO192-BO194)</f>
        <v>67.081213289891082</v>
      </c>
      <c r="BP193" s="42">
        <f t="shared" ref="BP193" si="3769">MAX(0,+BP192-BP194)</f>
        <v>50.310909967418326</v>
      </c>
      <c r="BQ193" s="42">
        <f t="shared" ref="BQ193" si="3770">MAX(0,+BQ192-BQ194)</f>
        <v>33.540606644945569</v>
      </c>
      <c r="BR193" s="42">
        <f t="shared" ref="BR193" si="3771">MAX(0,+BR192-BR194)</f>
        <v>16.77030332247281</v>
      </c>
      <c r="BS193" s="42">
        <f t="shared" ref="BS193" si="3772">MAX(0,+BS192-BS194)</f>
        <v>4.9737991503207013E-14</v>
      </c>
      <c r="BT193" s="42">
        <f t="shared" ref="BT193" si="3773">MAX(0,+BT192-BT194)</f>
        <v>4.9737991503207013E-14</v>
      </c>
      <c r="BU193" s="42">
        <f t="shared" ref="BU193" si="3774">MAX(0,+BU192-BU194)</f>
        <v>4.9737991503207013E-14</v>
      </c>
      <c r="BV193" s="42">
        <f t="shared" ref="BV193" si="3775">MAX(0,+BV192-BV194)</f>
        <v>4.9737991503207013E-14</v>
      </c>
      <c r="BW193" s="42">
        <f t="shared" ref="BW193" si="3776">MAX(0,+BW192-BW194)</f>
        <v>4.9737991503207013E-14</v>
      </c>
      <c r="BX193" s="42">
        <f t="shared" ref="BX193" si="3777">MAX(0,+BX192-BX194)</f>
        <v>4.9737991503207013E-14</v>
      </c>
      <c r="BY193" s="42">
        <f t="shared" ref="BY193" si="3778">MAX(0,+BY192-BY194)</f>
        <v>4.9737991503207013E-14</v>
      </c>
      <c r="BZ193" s="42">
        <f t="shared" ref="BZ193" si="3779">MAX(0,+BZ192-BZ194)</f>
        <v>4.9737991503207013E-14</v>
      </c>
      <c r="CA193" s="42">
        <f t="shared" ref="CA193" si="3780">MAX(0,+CA192-CA194)</f>
        <v>4.9737991503207013E-14</v>
      </c>
      <c r="CB193" s="42">
        <f t="shared" ref="CB193" si="3781">MAX(0,+CB192-CB194)</f>
        <v>4.9737991503207013E-14</v>
      </c>
      <c r="CC193" s="42">
        <f t="shared" ref="CC193" si="3782">MAX(0,+CC192-CC194)</f>
        <v>4.9737991503207013E-14</v>
      </c>
      <c r="CD193" s="42">
        <f t="shared" ref="CD193" si="3783">MAX(0,+CD192-CD194)</f>
        <v>4.9737991503207013E-14</v>
      </c>
      <c r="CE193" s="42">
        <f t="shared" ref="CE193" si="3784">MAX(0,+CE192-CE194)</f>
        <v>4.9737991503207013E-14</v>
      </c>
      <c r="CF193" s="42">
        <f t="shared" ref="CF193" si="3785">MAX(0,+CF192-CF194)</f>
        <v>4.9737991503207013E-14</v>
      </c>
      <c r="CG193" s="42">
        <f t="shared" ref="CG193" si="3786">MAX(0,+CG192-CG194)</f>
        <v>4.9737991503207013E-14</v>
      </c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</row>
    <row r="194" spans="1:115" ht="15" x14ac:dyDescent="0.2">
      <c r="A194" s="17"/>
      <c r="B194" s="48"/>
      <c r="C194" s="48"/>
      <c r="D194" s="48"/>
      <c r="E194" s="48"/>
      <c r="F194" s="48"/>
      <c r="G194" s="48"/>
      <c r="H194" s="48"/>
      <c r="I194" s="48"/>
      <c r="J194" s="42">
        <f>IF(J192&gt;0.5,IF($B192=J$10,$C192/$D192,I194),0)</f>
        <v>0</v>
      </c>
      <c r="K194" s="19">
        <f>IF(K192&gt;0.5,IF($B192=K$10-1,$C192/$D192,J194),0)</f>
        <v>0</v>
      </c>
      <c r="L194" s="19">
        <f t="shared" ref="L194:BW194" si="3787">IF(L192&gt;0.5,IF($B192=L$10-1,$C192/$D192,K194),0)</f>
        <v>0</v>
      </c>
      <c r="M194" s="19">
        <f t="shared" si="3787"/>
        <v>0</v>
      </c>
      <c r="N194" s="19">
        <f t="shared" si="3787"/>
        <v>0</v>
      </c>
      <c r="O194" s="19">
        <f t="shared" si="3787"/>
        <v>0</v>
      </c>
      <c r="P194" s="19">
        <f t="shared" si="3787"/>
        <v>0</v>
      </c>
      <c r="Q194" s="19">
        <f t="shared" si="3787"/>
        <v>0</v>
      </c>
      <c r="R194" s="19">
        <f t="shared" si="3787"/>
        <v>0</v>
      </c>
      <c r="S194" s="19">
        <f t="shared" si="3787"/>
        <v>0</v>
      </c>
      <c r="T194" s="19">
        <f t="shared" si="3787"/>
        <v>0</v>
      </c>
      <c r="U194" s="19">
        <f t="shared" si="3787"/>
        <v>0</v>
      </c>
      <c r="V194" s="19">
        <f t="shared" si="3787"/>
        <v>0</v>
      </c>
      <c r="W194" s="19">
        <f t="shared" si="3787"/>
        <v>0</v>
      </c>
      <c r="X194" s="19">
        <f t="shared" si="3787"/>
        <v>0</v>
      </c>
      <c r="Y194" s="19">
        <f t="shared" si="3787"/>
        <v>0</v>
      </c>
      <c r="Z194" s="19">
        <f t="shared" si="3787"/>
        <v>0</v>
      </c>
      <c r="AA194" s="19">
        <f t="shared" si="3787"/>
        <v>0</v>
      </c>
      <c r="AB194" s="19">
        <f t="shared" si="3787"/>
        <v>0</v>
      </c>
      <c r="AC194" s="19">
        <f t="shared" si="3787"/>
        <v>0</v>
      </c>
      <c r="AD194" s="19">
        <f t="shared" si="3787"/>
        <v>0</v>
      </c>
      <c r="AE194" s="19">
        <f t="shared" si="3787"/>
        <v>0</v>
      </c>
      <c r="AF194" s="19">
        <f t="shared" si="3787"/>
        <v>0</v>
      </c>
      <c r="AG194" s="19">
        <f t="shared" si="3787"/>
        <v>0</v>
      </c>
      <c r="AH194" s="19">
        <f t="shared" si="3787"/>
        <v>0</v>
      </c>
      <c r="AI194" s="19">
        <f t="shared" si="3787"/>
        <v>0</v>
      </c>
      <c r="AJ194" s="19">
        <f t="shared" si="3787"/>
        <v>0</v>
      </c>
      <c r="AK194" s="19">
        <f t="shared" si="3787"/>
        <v>0</v>
      </c>
      <c r="AL194" s="19">
        <f t="shared" si="3787"/>
        <v>0</v>
      </c>
      <c r="AM194" s="19">
        <f t="shared" si="3787"/>
        <v>0</v>
      </c>
      <c r="AN194" s="19">
        <f t="shared" si="3787"/>
        <v>0</v>
      </c>
      <c r="AO194" s="19">
        <f t="shared" si="3787"/>
        <v>0</v>
      </c>
      <c r="AP194" s="19">
        <f t="shared" si="3787"/>
        <v>0</v>
      </c>
      <c r="AQ194" s="19">
        <f t="shared" si="3787"/>
        <v>0</v>
      </c>
      <c r="AR194" s="19">
        <f t="shared" si="3787"/>
        <v>0</v>
      </c>
      <c r="AS194" s="19">
        <f t="shared" si="3787"/>
        <v>0</v>
      </c>
      <c r="AT194" s="19">
        <f t="shared" si="3787"/>
        <v>0</v>
      </c>
      <c r="AU194" s="19">
        <f t="shared" si="3787"/>
        <v>0</v>
      </c>
      <c r="AV194" s="19">
        <f t="shared" si="3787"/>
        <v>0</v>
      </c>
      <c r="AW194" s="19">
        <f t="shared" si="3787"/>
        <v>0</v>
      </c>
      <c r="AX194" s="19">
        <f t="shared" si="3787"/>
        <v>0</v>
      </c>
      <c r="AY194" s="19">
        <f t="shared" si="3787"/>
        <v>0</v>
      </c>
      <c r="AZ194" s="19">
        <f t="shared" si="3787"/>
        <v>0</v>
      </c>
      <c r="BA194" s="19">
        <f t="shared" si="3787"/>
        <v>0</v>
      </c>
      <c r="BB194" s="19">
        <f t="shared" si="3787"/>
        <v>0</v>
      </c>
      <c r="BC194" s="19">
        <f t="shared" si="3787"/>
        <v>0</v>
      </c>
      <c r="BD194" s="19">
        <f t="shared" si="3787"/>
        <v>0</v>
      </c>
      <c r="BE194" s="19">
        <f t="shared" si="3787"/>
        <v>16.77030332247276</v>
      </c>
      <c r="BF194" s="19">
        <f t="shared" si="3787"/>
        <v>16.77030332247276</v>
      </c>
      <c r="BG194" s="19">
        <f t="shared" si="3787"/>
        <v>16.77030332247276</v>
      </c>
      <c r="BH194" s="19">
        <f t="shared" si="3787"/>
        <v>16.77030332247276</v>
      </c>
      <c r="BI194" s="19">
        <f t="shared" si="3787"/>
        <v>16.77030332247276</v>
      </c>
      <c r="BJ194" s="19">
        <f t="shared" si="3787"/>
        <v>16.77030332247276</v>
      </c>
      <c r="BK194" s="19">
        <f t="shared" si="3787"/>
        <v>16.77030332247276</v>
      </c>
      <c r="BL194" s="19">
        <f t="shared" si="3787"/>
        <v>16.77030332247276</v>
      </c>
      <c r="BM194" s="19">
        <f t="shared" si="3787"/>
        <v>16.77030332247276</v>
      </c>
      <c r="BN194" s="19">
        <f t="shared" si="3787"/>
        <v>16.77030332247276</v>
      </c>
      <c r="BO194" s="19">
        <f t="shared" si="3787"/>
        <v>16.77030332247276</v>
      </c>
      <c r="BP194" s="19">
        <f t="shared" si="3787"/>
        <v>16.77030332247276</v>
      </c>
      <c r="BQ194" s="19">
        <f t="shared" si="3787"/>
        <v>16.77030332247276</v>
      </c>
      <c r="BR194" s="19">
        <f t="shared" si="3787"/>
        <v>16.77030332247276</v>
      </c>
      <c r="BS194" s="19">
        <f t="shared" si="3787"/>
        <v>16.77030332247276</v>
      </c>
      <c r="BT194" s="19">
        <f t="shared" si="3787"/>
        <v>0</v>
      </c>
      <c r="BU194" s="19">
        <f t="shared" si="3787"/>
        <v>0</v>
      </c>
      <c r="BV194" s="19">
        <f t="shared" si="3787"/>
        <v>0</v>
      </c>
      <c r="BW194" s="19">
        <f t="shared" si="3787"/>
        <v>0</v>
      </c>
      <c r="BX194" s="19">
        <f t="shared" ref="BX194:CG194" si="3788">IF(BX192&gt;0.5,IF($B192=BX$10-1,$C192/$D192,BW194),0)</f>
        <v>0</v>
      </c>
      <c r="BY194" s="19">
        <f t="shared" si="3788"/>
        <v>0</v>
      </c>
      <c r="BZ194" s="19">
        <f t="shared" si="3788"/>
        <v>0</v>
      </c>
      <c r="CA194" s="19">
        <f t="shared" si="3788"/>
        <v>0</v>
      </c>
      <c r="CB194" s="19">
        <f t="shared" si="3788"/>
        <v>0</v>
      </c>
      <c r="CC194" s="19">
        <f t="shared" si="3788"/>
        <v>0</v>
      </c>
      <c r="CD194" s="19">
        <f t="shared" si="3788"/>
        <v>0</v>
      </c>
      <c r="CE194" s="19">
        <f t="shared" si="3788"/>
        <v>0</v>
      </c>
      <c r="CF194" s="19">
        <f t="shared" si="3788"/>
        <v>0</v>
      </c>
      <c r="CG194" s="19">
        <f t="shared" si="3788"/>
        <v>0</v>
      </c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</row>
    <row r="195" spans="1:115" ht="15" x14ac:dyDescent="0.2">
      <c r="A195" s="17" t="s">
        <v>170</v>
      </c>
      <c r="B195" s="104">
        <f>B192+1</f>
        <v>2066</v>
      </c>
      <c r="C195" s="82">
        <f>HLOOKUP(B195,$J$10:$CG$23,14)</f>
        <v>256.58564083383328</v>
      </c>
      <c r="D195" s="52">
        <f>$D$52</f>
        <v>15</v>
      </c>
      <c r="E195" s="48"/>
      <c r="F195" s="48"/>
      <c r="G195" s="48"/>
      <c r="H195" s="48"/>
      <c r="I195" s="48"/>
      <c r="J195" s="42">
        <f>IF($B195=J$10,$C195,I196)</f>
        <v>0</v>
      </c>
      <c r="K195" s="19">
        <f>IF($B195=K$10-1,$C195,J196)</f>
        <v>0</v>
      </c>
      <c r="L195" s="19">
        <f t="shared" ref="L195:BW195" si="3789">IF($B195=L$10-1,$C195,K196)</f>
        <v>0</v>
      </c>
      <c r="M195" s="19">
        <f t="shared" si="3789"/>
        <v>0</v>
      </c>
      <c r="N195" s="19">
        <f t="shared" si="3789"/>
        <v>0</v>
      </c>
      <c r="O195" s="19">
        <f t="shared" si="3789"/>
        <v>0</v>
      </c>
      <c r="P195" s="19">
        <f t="shared" si="3789"/>
        <v>0</v>
      </c>
      <c r="Q195" s="19">
        <f t="shared" si="3789"/>
        <v>0</v>
      </c>
      <c r="R195" s="19">
        <f t="shared" si="3789"/>
        <v>0</v>
      </c>
      <c r="S195" s="19">
        <f t="shared" si="3789"/>
        <v>0</v>
      </c>
      <c r="T195" s="19">
        <f t="shared" si="3789"/>
        <v>0</v>
      </c>
      <c r="U195" s="19">
        <f t="shared" si="3789"/>
        <v>0</v>
      </c>
      <c r="V195" s="19">
        <f t="shared" si="3789"/>
        <v>0</v>
      </c>
      <c r="W195" s="19">
        <f t="shared" si="3789"/>
        <v>0</v>
      </c>
      <c r="X195" s="19">
        <f t="shared" si="3789"/>
        <v>0</v>
      </c>
      <c r="Y195" s="19">
        <f t="shared" si="3789"/>
        <v>0</v>
      </c>
      <c r="Z195" s="19">
        <f t="shared" si="3789"/>
        <v>0</v>
      </c>
      <c r="AA195" s="19">
        <f t="shared" si="3789"/>
        <v>0</v>
      </c>
      <c r="AB195" s="19">
        <f t="shared" si="3789"/>
        <v>0</v>
      </c>
      <c r="AC195" s="19">
        <f t="shared" si="3789"/>
        <v>0</v>
      </c>
      <c r="AD195" s="19">
        <f t="shared" si="3789"/>
        <v>0</v>
      </c>
      <c r="AE195" s="19">
        <f t="shared" si="3789"/>
        <v>0</v>
      </c>
      <c r="AF195" s="19">
        <f t="shared" si="3789"/>
        <v>0</v>
      </c>
      <c r="AG195" s="19">
        <f t="shared" si="3789"/>
        <v>0</v>
      </c>
      <c r="AH195" s="19">
        <f t="shared" si="3789"/>
        <v>0</v>
      </c>
      <c r="AI195" s="19">
        <f t="shared" si="3789"/>
        <v>0</v>
      </c>
      <c r="AJ195" s="19">
        <f t="shared" si="3789"/>
        <v>0</v>
      </c>
      <c r="AK195" s="19">
        <f t="shared" si="3789"/>
        <v>0</v>
      </c>
      <c r="AL195" s="19">
        <f t="shared" si="3789"/>
        <v>0</v>
      </c>
      <c r="AM195" s="19">
        <f t="shared" si="3789"/>
        <v>0</v>
      </c>
      <c r="AN195" s="19">
        <f t="shared" si="3789"/>
        <v>0</v>
      </c>
      <c r="AO195" s="19">
        <f t="shared" si="3789"/>
        <v>0</v>
      </c>
      <c r="AP195" s="19">
        <f t="shared" si="3789"/>
        <v>0</v>
      </c>
      <c r="AQ195" s="19">
        <f t="shared" si="3789"/>
        <v>0</v>
      </c>
      <c r="AR195" s="19">
        <f t="shared" si="3789"/>
        <v>0</v>
      </c>
      <c r="AS195" s="19">
        <f t="shared" si="3789"/>
        <v>0</v>
      </c>
      <c r="AT195" s="19">
        <f t="shared" si="3789"/>
        <v>0</v>
      </c>
      <c r="AU195" s="19">
        <f t="shared" si="3789"/>
        <v>0</v>
      </c>
      <c r="AV195" s="19">
        <f t="shared" si="3789"/>
        <v>0</v>
      </c>
      <c r="AW195" s="19">
        <f t="shared" si="3789"/>
        <v>0</v>
      </c>
      <c r="AX195" s="19">
        <f t="shared" si="3789"/>
        <v>0</v>
      </c>
      <c r="AY195" s="19">
        <f t="shared" si="3789"/>
        <v>0</v>
      </c>
      <c r="AZ195" s="19">
        <f t="shared" si="3789"/>
        <v>0</v>
      </c>
      <c r="BA195" s="19">
        <f t="shared" si="3789"/>
        <v>0</v>
      </c>
      <c r="BB195" s="19">
        <f t="shared" si="3789"/>
        <v>0</v>
      </c>
      <c r="BC195" s="19">
        <f t="shared" si="3789"/>
        <v>0</v>
      </c>
      <c r="BD195" s="19">
        <f t="shared" si="3789"/>
        <v>0</v>
      </c>
      <c r="BE195" s="19">
        <f t="shared" si="3789"/>
        <v>0</v>
      </c>
      <c r="BF195" s="19">
        <f t="shared" si="3789"/>
        <v>256.58564083383328</v>
      </c>
      <c r="BG195" s="19">
        <f t="shared" si="3789"/>
        <v>239.47993144491107</v>
      </c>
      <c r="BH195" s="19">
        <f t="shared" si="3789"/>
        <v>222.37422205598887</v>
      </c>
      <c r="BI195" s="19">
        <f t="shared" si="3789"/>
        <v>205.26851266706666</v>
      </c>
      <c r="BJ195" s="19">
        <f t="shared" si="3789"/>
        <v>188.16280327814445</v>
      </c>
      <c r="BK195" s="19">
        <f t="shared" si="3789"/>
        <v>171.05709388922224</v>
      </c>
      <c r="BL195" s="19">
        <f t="shared" si="3789"/>
        <v>153.95138450030004</v>
      </c>
      <c r="BM195" s="19">
        <f t="shared" si="3789"/>
        <v>136.84567511137783</v>
      </c>
      <c r="BN195" s="19">
        <f t="shared" si="3789"/>
        <v>119.73996572245561</v>
      </c>
      <c r="BO195" s="19">
        <f t="shared" si="3789"/>
        <v>102.63425633353339</v>
      </c>
      <c r="BP195" s="19">
        <f t="shared" si="3789"/>
        <v>85.528546944611165</v>
      </c>
      <c r="BQ195" s="19">
        <f t="shared" si="3789"/>
        <v>68.422837555688943</v>
      </c>
      <c r="BR195" s="19">
        <f t="shared" si="3789"/>
        <v>51.317128166766722</v>
      </c>
      <c r="BS195" s="19">
        <f t="shared" si="3789"/>
        <v>34.2114187778445</v>
      </c>
      <c r="BT195" s="19">
        <f t="shared" si="3789"/>
        <v>17.105709388922282</v>
      </c>
      <c r="BU195" s="19">
        <f t="shared" si="3789"/>
        <v>6.3948846218409017E-14</v>
      </c>
      <c r="BV195" s="19">
        <f t="shared" si="3789"/>
        <v>6.3948846218409017E-14</v>
      </c>
      <c r="BW195" s="19">
        <f t="shared" si="3789"/>
        <v>6.3948846218409017E-14</v>
      </c>
      <c r="BX195" s="19">
        <f t="shared" ref="BX195:CG195" si="3790">IF($B195=BX$10-1,$C195,BW196)</f>
        <v>6.3948846218409017E-14</v>
      </c>
      <c r="BY195" s="19">
        <f t="shared" si="3790"/>
        <v>6.3948846218409017E-14</v>
      </c>
      <c r="BZ195" s="19">
        <f t="shared" si="3790"/>
        <v>6.3948846218409017E-14</v>
      </c>
      <c r="CA195" s="19">
        <f t="shared" si="3790"/>
        <v>6.3948846218409017E-14</v>
      </c>
      <c r="CB195" s="19">
        <f t="shared" si="3790"/>
        <v>6.3948846218409017E-14</v>
      </c>
      <c r="CC195" s="19">
        <f t="shared" si="3790"/>
        <v>6.3948846218409017E-14</v>
      </c>
      <c r="CD195" s="19">
        <f t="shared" si="3790"/>
        <v>6.3948846218409017E-14</v>
      </c>
      <c r="CE195" s="19">
        <f t="shared" si="3790"/>
        <v>6.3948846218409017E-14</v>
      </c>
      <c r="CF195" s="19">
        <f t="shared" si="3790"/>
        <v>6.3948846218409017E-14</v>
      </c>
      <c r="CG195" s="19">
        <f t="shared" si="3790"/>
        <v>6.3948846218409017E-14</v>
      </c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</row>
    <row r="196" spans="1:115" ht="15" x14ac:dyDescent="0.2">
      <c r="A196" s="17"/>
      <c r="B196" s="48"/>
      <c r="C196" s="48"/>
      <c r="D196" s="48"/>
      <c r="E196" s="48"/>
      <c r="F196" s="48"/>
      <c r="G196" s="48"/>
      <c r="H196" s="48"/>
      <c r="I196" s="48"/>
      <c r="J196" s="42">
        <f t="shared" ref="J196" si="3791">MAX(0,+J195-J197)</f>
        <v>0</v>
      </c>
      <c r="K196" s="19">
        <f t="shared" ref="K196" si="3792">MAX(0,+K195-K197)</f>
        <v>0</v>
      </c>
      <c r="L196" s="19">
        <f t="shared" ref="L196" si="3793">MAX(0,+L195-L197)</f>
        <v>0</v>
      </c>
      <c r="M196" s="19">
        <f t="shared" ref="M196" si="3794">MAX(0,+M195-M197)</f>
        <v>0</v>
      </c>
      <c r="N196" s="19">
        <f t="shared" ref="N196" si="3795">MAX(0,+N195-N197)</f>
        <v>0</v>
      </c>
      <c r="O196" s="19">
        <f t="shared" ref="O196" si="3796">MAX(0,+O195-O197)</f>
        <v>0</v>
      </c>
      <c r="P196" s="19">
        <f t="shared" ref="P196" si="3797">MAX(0,+P195-P197)</f>
        <v>0</v>
      </c>
      <c r="Q196" s="19">
        <f t="shared" ref="Q196" si="3798">MAX(0,+Q195-Q197)</f>
        <v>0</v>
      </c>
      <c r="R196" s="19">
        <f t="shared" ref="R196" si="3799">MAX(0,+R195-R197)</f>
        <v>0</v>
      </c>
      <c r="S196" s="19">
        <f t="shared" ref="S196" si="3800">MAX(0,+S195-S197)</f>
        <v>0</v>
      </c>
      <c r="T196" s="19">
        <f t="shared" ref="T196" si="3801">MAX(0,+T195-T197)</f>
        <v>0</v>
      </c>
      <c r="U196" s="19">
        <f t="shared" ref="U196" si="3802">MAX(0,+U195-U197)</f>
        <v>0</v>
      </c>
      <c r="V196" s="19">
        <f t="shared" ref="V196" si="3803">MAX(0,+V195-V197)</f>
        <v>0</v>
      </c>
      <c r="W196" s="42">
        <f t="shared" ref="W196" si="3804">MAX(0,+W195-W197)</f>
        <v>0</v>
      </c>
      <c r="X196" s="42">
        <f t="shared" ref="X196" si="3805">MAX(0,+X195-X197)</f>
        <v>0</v>
      </c>
      <c r="Y196" s="42">
        <f t="shared" ref="Y196" si="3806">MAX(0,+Y195-Y197)</f>
        <v>0</v>
      </c>
      <c r="Z196" s="42">
        <f t="shared" ref="Z196" si="3807">MAX(0,+Z195-Z197)</f>
        <v>0</v>
      </c>
      <c r="AA196" s="42">
        <f t="shared" ref="AA196" si="3808">MAX(0,+AA195-AA197)</f>
        <v>0</v>
      </c>
      <c r="AB196" s="42">
        <f t="shared" ref="AB196" si="3809">MAX(0,+AB195-AB197)</f>
        <v>0</v>
      </c>
      <c r="AC196" s="42">
        <f t="shared" ref="AC196" si="3810">MAX(0,+AC195-AC197)</f>
        <v>0</v>
      </c>
      <c r="AD196" s="42">
        <f t="shared" ref="AD196" si="3811">MAX(0,+AD195-AD197)</f>
        <v>0</v>
      </c>
      <c r="AE196" s="42">
        <f t="shared" ref="AE196" si="3812">MAX(0,+AE195-AE197)</f>
        <v>0</v>
      </c>
      <c r="AF196" s="42">
        <f t="shared" ref="AF196" si="3813">MAX(0,+AF195-AF197)</f>
        <v>0</v>
      </c>
      <c r="AG196" s="42">
        <f t="shared" ref="AG196" si="3814">MAX(0,+AG195-AG197)</f>
        <v>0</v>
      </c>
      <c r="AH196" s="42">
        <f t="shared" ref="AH196" si="3815">MAX(0,+AH195-AH197)</f>
        <v>0</v>
      </c>
      <c r="AI196" s="42">
        <f t="shared" ref="AI196" si="3816">MAX(0,+AI195-AI197)</f>
        <v>0</v>
      </c>
      <c r="AJ196" s="42">
        <f t="shared" ref="AJ196" si="3817">MAX(0,+AJ195-AJ197)</f>
        <v>0</v>
      </c>
      <c r="AK196" s="42">
        <f t="shared" ref="AK196" si="3818">MAX(0,+AK195-AK197)</f>
        <v>0</v>
      </c>
      <c r="AL196" s="42">
        <f t="shared" ref="AL196" si="3819">MAX(0,+AL195-AL197)</f>
        <v>0</v>
      </c>
      <c r="AM196" s="42">
        <f t="shared" ref="AM196" si="3820">MAX(0,+AM195-AM197)</f>
        <v>0</v>
      </c>
      <c r="AN196" s="42">
        <f t="shared" ref="AN196" si="3821">MAX(0,+AN195-AN197)</f>
        <v>0</v>
      </c>
      <c r="AO196" s="42">
        <f t="shared" ref="AO196" si="3822">MAX(0,+AO195-AO197)</f>
        <v>0</v>
      </c>
      <c r="AP196" s="42">
        <f t="shared" ref="AP196" si="3823">MAX(0,+AP195-AP197)</f>
        <v>0</v>
      </c>
      <c r="AQ196" s="42">
        <f t="shared" ref="AQ196" si="3824">MAX(0,+AQ195-AQ197)</f>
        <v>0</v>
      </c>
      <c r="AR196" s="42">
        <f t="shared" ref="AR196" si="3825">MAX(0,+AR195-AR197)</f>
        <v>0</v>
      </c>
      <c r="AS196" s="42">
        <f t="shared" ref="AS196" si="3826">MAX(0,+AS195-AS197)</f>
        <v>0</v>
      </c>
      <c r="AT196" s="42">
        <f t="shared" ref="AT196" si="3827">MAX(0,+AT195-AT197)</f>
        <v>0</v>
      </c>
      <c r="AU196" s="42">
        <f t="shared" ref="AU196" si="3828">MAX(0,+AU195-AU197)</f>
        <v>0</v>
      </c>
      <c r="AV196" s="42">
        <f t="shared" ref="AV196" si="3829">MAX(0,+AV195-AV197)</f>
        <v>0</v>
      </c>
      <c r="AW196" s="42">
        <f t="shared" ref="AW196" si="3830">MAX(0,+AW195-AW197)</f>
        <v>0</v>
      </c>
      <c r="AX196" s="42">
        <f t="shared" ref="AX196" si="3831">MAX(0,+AX195-AX197)</f>
        <v>0</v>
      </c>
      <c r="AY196" s="42">
        <f t="shared" ref="AY196" si="3832">MAX(0,+AY195-AY197)</f>
        <v>0</v>
      </c>
      <c r="AZ196" s="42">
        <f t="shared" ref="AZ196" si="3833">MAX(0,+AZ195-AZ197)</f>
        <v>0</v>
      </c>
      <c r="BA196" s="42">
        <f t="shared" ref="BA196" si="3834">MAX(0,+BA195-BA197)</f>
        <v>0</v>
      </c>
      <c r="BB196" s="42">
        <f t="shared" ref="BB196" si="3835">MAX(0,+BB195-BB197)</f>
        <v>0</v>
      </c>
      <c r="BC196" s="42">
        <f t="shared" ref="BC196" si="3836">MAX(0,+BC195-BC197)</f>
        <v>0</v>
      </c>
      <c r="BD196" s="42">
        <f t="shared" ref="BD196" si="3837">MAX(0,+BD195-BD197)</f>
        <v>0</v>
      </c>
      <c r="BE196" s="42">
        <f t="shared" ref="BE196" si="3838">MAX(0,+BE195-BE197)</f>
        <v>0</v>
      </c>
      <c r="BF196" s="42">
        <f t="shared" ref="BF196" si="3839">MAX(0,+BF195-BF197)</f>
        <v>239.47993144491107</v>
      </c>
      <c r="BG196" s="42">
        <f t="shared" ref="BG196" si="3840">MAX(0,+BG195-BG197)</f>
        <v>222.37422205598887</v>
      </c>
      <c r="BH196" s="42">
        <f t="shared" ref="BH196" si="3841">MAX(0,+BH195-BH197)</f>
        <v>205.26851266706666</v>
      </c>
      <c r="BI196" s="42">
        <f t="shared" ref="BI196" si="3842">MAX(0,+BI195-BI197)</f>
        <v>188.16280327814445</v>
      </c>
      <c r="BJ196" s="42">
        <f t="shared" ref="BJ196" si="3843">MAX(0,+BJ195-BJ197)</f>
        <v>171.05709388922224</v>
      </c>
      <c r="BK196" s="42">
        <f t="shared" ref="BK196" si="3844">MAX(0,+BK195-BK197)</f>
        <v>153.95138450030004</v>
      </c>
      <c r="BL196" s="42">
        <f t="shared" ref="BL196" si="3845">MAX(0,+BL195-BL197)</f>
        <v>136.84567511137783</v>
      </c>
      <c r="BM196" s="42">
        <f t="shared" ref="BM196" si="3846">MAX(0,+BM195-BM197)</f>
        <v>119.73996572245561</v>
      </c>
      <c r="BN196" s="42">
        <f t="shared" ref="BN196" si="3847">MAX(0,+BN195-BN197)</f>
        <v>102.63425633353339</v>
      </c>
      <c r="BO196" s="42">
        <f t="shared" ref="BO196" si="3848">MAX(0,+BO195-BO197)</f>
        <v>85.528546944611165</v>
      </c>
      <c r="BP196" s="42">
        <f t="shared" ref="BP196" si="3849">MAX(0,+BP195-BP197)</f>
        <v>68.422837555688943</v>
      </c>
      <c r="BQ196" s="42">
        <f t="shared" ref="BQ196" si="3850">MAX(0,+BQ195-BQ197)</f>
        <v>51.317128166766722</v>
      </c>
      <c r="BR196" s="42">
        <f t="shared" ref="BR196" si="3851">MAX(0,+BR195-BR197)</f>
        <v>34.2114187778445</v>
      </c>
      <c r="BS196" s="42">
        <f t="shared" ref="BS196" si="3852">MAX(0,+BS195-BS197)</f>
        <v>17.105709388922282</v>
      </c>
      <c r="BT196" s="42">
        <f t="shared" ref="BT196" si="3853">MAX(0,+BT195-BT197)</f>
        <v>6.3948846218409017E-14</v>
      </c>
      <c r="BU196" s="42">
        <f t="shared" ref="BU196" si="3854">MAX(0,+BU195-BU197)</f>
        <v>6.3948846218409017E-14</v>
      </c>
      <c r="BV196" s="42">
        <f t="shared" ref="BV196" si="3855">MAX(0,+BV195-BV197)</f>
        <v>6.3948846218409017E-14</v>
      </c>
      <c r="BW196" s="42">
        <f t="shared" ref="BW196" si="3856">MAX(0,+BW195-BW197)</f>
        <v>6.3948846218409017E-14</v>
      </c>
      <c r="BX196" s="42">
        <f t="shared" ref="BX196" si="3857">MAX(0,+BX195-BX197)</f>
        <v>6.3948846218409017E-14</v>
      </c>
      <c r="BY196" s="42">
        <f t="shared" ref="BY196" si="3858">MAX(0,+BY195-BY197)</f>
        <v>6.3948846218409017E-14</v>
      </c>
      <c r="BZ196" s="42">
        <f t="shared" ref="BZ196" si="3859">MAX(0,+BZ195-BZ197)</f>
        <v>6.3948846218409017E-14</v>
      </c>
      <c r="CA196" s="42">
        <f t="shared" ref="CA196" si="3860">MAX(0,+CA195-CA197)</f>
        <v>6.3948846218409017E-14</v>
      </c>
      <c r="CB196" s="42">
        <f t="shared" ref="CB196" si="3861">MAX(0,+CB195-CB197)</f>
        <v>6.3948846218409017E-14</v>
      </c>
      <c r="CC196" s="42">
        <f t="shared" ref="CC196" si="3862">MAX(0,+CC195-CC197)</f>
        <v>6.3948846218409017E-14</v>
      </c>
      <c r="CD196" s="42">
        <f t="shared" ref="CD196" si="3863">MAX(0,+CD195-CD197)</f>
        <v>6.3948846218409017E-14</v>
      </c>
      <c r="CE196" s="42">
        <f t="shared" ref="CE196" si="3864">MAX(0,+CE195-CE197)</f>
        <v>6.3948846218409017E-14</v>
      </c>
      <c r="CF196" s="42">
        <f t="shared" ref="CF196" si="3865">MAX(0,+CF195-CF197)</f>
        <v>6.3948846218409017E-14</v>
      </c>
      <c r="CG196" s="42">
        <f t="shared" ref="CG196" si="3866">MAX(0,+CG195-CG197)</f>
        <v>6.3948846218409017E-14</v>
      </c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</row>
    <row r="197" spans="1:115" ht="15" x14ac:dyDescent="0.2">
      <c r="A197" s="17"/>
      <c r="B197" s="48"/>
      <c r="C197" s="48"/>
      <c r="D197" s="48"/>
      <c r="E197" s="48"/>
      <c r="F197" s="48"/>
      <c r="G197" s="48"/>
      <c r="H197" s="48"/>
      <c r="I197" s="48"/>
      <c r="J197" s="42">
        <f>IF(J195&gt;0.5,IF($B195=J$10,$C195/$D195,I197),0)</f>
        <v>0</v>
      </c>
      <c r="K197" s="19">
        <f>IF(K195&gt;0.5,IF($B195=K$10-1,$C195/$D195,J197),0)</f>
        <v>0</v>
      </c>
      <c r="L197" s="19">
        <f t="shared" ref="L197:BW197" si="3867">IF(L195&gt;0.5,IF($B195=L$10-1,$C195/$D195,K197),0)</f>
        <v>0</v>
      </c>
      <c r="M197" s="19">
        <f t="shared" si="3867"/>
        <v>0</v>
      </c>
      <c r="N197" s="19">
        <f t="shared" si="3867"/>
        <v>0</v>
      </c>
      <c r="O197" s="19">
        <f t="shared" si="3867"/>
        <v>0</v>
      </c>
      <c r="P197" s="19">
        <f t="shared" si="3867"/>
        <v>0</v>
      </c>
      <c r="Q197" s="19">
        <f t="shared" si="3867"/>
        <v>0</v>
      </c>
      <c r="R197" s="19">
        <f t="shared" si="3867"/>
        <v>0</v>
      </c>
      <c r="S197" s="19">
        <f t="shared" si="3867"/>
        <v>0</v>
      </c>
      <c r="T197" s="19">
        <f t="shared" si="3867"/>
        <v>0</v>
      </c>
      <c r="U197" s="19">
        <f t="shared" si="3867"/>
        <v>0</v>
      </c>
      <c r="V197" s="19">
        <f t="shared" si="3867"/>
        <v>0</v>
      </c>
      <c r="W197" s="19">
        <f t="shared" si="3867"/>
        <v>0</v>
      </c>
      <c r="X197" s="19">
        <f t="shared" si="3867"/>
        <v>0</v>
      </c>
      <c r="Y197" s="19">
        <f t="shared" si="3867"/>
        <v>0</v>
      </c>
      <c r="Z197" s="19">
        <f t="shared" si="3867"/>
        <v>0</v>
      </c>
      <c r="AA197" s="19">
        <f t="shared" si="3867"/>
        <v>0</v>
      </c>
      <c r="AB197" s="19">
        <f t="shared" si="3867"/>
        <v>0</v>
      </c>
      <c r="AC197" s="19">
        <f t="shared" si="3867"/>
        <v>0</v>
      </c>
      <c r="AD197" s="19">
        <f t="shared" si="3867"/>
        <v>0</v>
      </c>
      <c r="AE197" s="19">
        <f t="shared" si="3867"/>
        <v>0</v>
      </c>
      <c r="AF197" s="19">
        <f t="shared" si="3867"/>
        <v>0</v>
      </c>
      <c r="AG197" s="19">
        <f t="shared" si="3867"/>
        <v>0</v>
      </c>
      <c r="AH197" s="19">
        <f t="shared" si="3867"/>
        <v>0</v>
      </c>
      <c r="AI197" s="19">
        <f t="shared" si="3867"/>
        <v>0</v>
      </c>
      <c r="AJ197" s="19">
        <f t="shared" si="3867"/>
        <v>0</v>
      </c>
      <c r="AK197" s="19">
        <f t="shared" si="3867"/>
        <v>0</v>
      </c>
      <c r="AL197" s="19">
        <f t="shared" si="3867"/>
        <v>0</v>
      </c>
      <c r="AM197" s="19">
        <f t="shared" si="3867"/>
        <v>0</v>
      </c>
      <c r="AN197" s="19">
        <f t="shared" si="3867"/>
        <v>0</v>
      </c>
      <c r="AO197" s="19">
        <f t="shared" si="3867"/>
        <v>0</v>
      </c>
      <c r="AP197" s="19">
        <f t="shared" si="3867"/>
        <v>0</v>
      </c>
      <c r="AQ197" s="19">
        <f t="shared" si="3867"/>
        <v>0</v>
      </c>
      <c r="AR197" s="19">
        <f t="shared" si="3867"/>
        <v>0</v>
      </c>
      <c r="AS197" s="19">
        <f t="shared" si="3867"/>
        <v>0</v>
      </c>
      <c r="AT197" s="19">
        <f t="shared" si="3867"/>
        <v>0</v>
      </c>
      <c r="AU197" s="19">
        <f t="shared" si="3867"/>
        <v>0</v>
      </c>
      <c r="AV197" s="19">
        <f t="shared" si="3867"/>
        <v>0</v>
      </c>
      <c r="AW197" s="19">
        <f t="shared" si="3867"/>
        <v>0</v>
      </c>
      <c r="AX197" s="19">
        <f t="shared" si="3867"/>
        <v>0</v>
      </c>
      <c r="AY197" s="19">
        <f t="shared" si="3867"/>
        <v>0</v>
      </c>
      <c r="AZ197" s="19">
        <f t="shared" si="3867"/>
        <v>0</v>
      </c>
      <c r="BA197" s="19">
        <f t="shared" si="3867"/>
        <v>0</v>
      </c>
      <c r="BB197" s="19">
        <f t="shared" si="3867"/>
        <v>0</v>
      </c>
      <c r="BC197" s="19">
        <f t="shared" si="3867"/>
        <v>0</v>
      </c>
      <c r="BD197" s="19">
        <f t="shared" si="3867"/>
        <v>0</v>
      </c>
      <c r="BE197" s="19">
        <f t="shared" si="3867"/>
        <v>0</v>
      </c>
      <c r="BF197" s="19">
        <f t="shared" si="3867"/>
        <v>17.105709388922218</v>
      </c>
      <c r="BG197" s="19">
        <f t="shared" si="3867"/>
        <v>17.105709388922218</v>
      </c>
      <c r="BH197" s="19">
        <f t="shared" si="3867"/>
        <v>17.105709388922218</v>
      </c>
      <c r="BI197" s="19">
        <f t="shared" si="3867"/>
        <v>17.105709388922218</v>
      </c>
      <c r="BJ197" s="19">
        <f t="shared" si="3867"/>
        <v>17.105709388922218</v>
      </c>
      <c r="BK197" s="19">
        <f t="shared" si="3867"/>
        <v>17.105709388922218</v>
      </c>
      <c r="BL197" s="19">
        <f t="shared" si="3867"/>
        <v>17.105709388922218</v>
      </c>
      <c r="BM197" s="19">
        <f t="shared" si="3867"/>
        <v>17.105709388922218</v>
      </c>
      <c r="BN197" s="19">
        <f t="shared" si="3867"/>
        <v>17.105709388922218</v>
      </c>
      <c r="BO197" s="19">
        <f t="shared" si="3867"/>
        <v>17.105709388922218</v>
      </c>
      <c r="BP197" s="19">
        <f t="shared" si="3867"/>
        <v>17.105709388922218</v>
      </c>
      <c r="BQ197" s="19">
        <f t="shared" si="3867"/>
        <v>17.105709388922218</v>
      </c>
      <c r="BR197" s="19">
        <f t="shared" si="3867"/>
        <v>17.105709388922218</v>
      </c>
      <c r="BS197" s="19">
        <f t="shared" si="3867"/>
        <v>17.105709388922218</v>
      </c>
      <c r="BT197" s="19">
        <f t="shared" si="3867"/>
        <v>17.105709388922218</v>
      </c>
      <c r="BU197" s="19">
        <f t="shared" si="3867"/>
        <v>0</v>
      </c>
      <c r="BV197" s="19">
        <f t="shared" si="3867"/>
        <v>0</v>
      </c>
      <c r="BW197" s="19">
        <f t="shared" si="3867"/>
        <v>0</v>
      </c>
      <c r="BX197" s="19">
        <f t="shared" ref="BX197:CG197" si="3868">IF(BX195&gt;0.5,IF($B195=BX$10-1,$C195/$D195,BW197),0)</f>
        <v>0</v>
      </c>
      <c r="BY197" s="19">
        <f t="shared" si="3868"/>
        <v>0</v>
      </c>
      <c r="BZ197" s="19">
        <f t="shared" si="3868"/>
        <v>0</v>
      </c>
      <c r="CA197" s="19">
        <f t="shared" si="3868"/>
        <v>0</v>
      </c>
      <c r="CB197" s="19">
        <f t="shared" si="3868"/>
        <v>0</v>
      </c>
      <c r="CC197" s="19">
        <f t="shared" si="3868"/>
        <v>0</v>
      </c>
      <c r="CD197" s="19">
        <f t="shared" si="3868"/>
        <v>0</v>
      </c>
      <c r="CE197" s="19">
        <f t="shared" si="3868"/>
        <v>0</v>
      </c>
      <c r="CF197" s="19">
        <f t="shared" si="3868"/>
        <v>0</v>
      </c>
      <c r="CG197" s="19">
        <f t="shared" si="3868"/>
        <v>0</v>
      </c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</row>
    <row r="198" spans="1:115" ht="15" x14ac:dyDescent="0.2">
      <c r="A198" s="17" t="s">
        <v>171</v>
      </c>
      <c r="B198" s="104">
        <f>B195+1</f>
        <v>2067</v>
      </c>
      <c r="C198" s="82">
        <f>HLOOKUP(B198,$J$10:$CG$23,14)</f>
        <v>261.71735365050995</v>
      </c>
      <c r="D198" s="52">
        <f>$D$52</f>
        <v>15</v>
      </c>
      <c r="E198" s="48"/>
      <c r="F198" s="48"/>
      <c r="G198" s="48"/>
      <c r="H198" s="48"/>
      <c r="I198" s="48"/>
      <c r="J198" s="42">
        <f>IF($B198=J$10,$C198,I199)</f>
        <v>0</v>
      </c>
      <c r="K198" s="19">
        <f>IF($B198=K$10-1,$C198,J199)</f>
        <v>0</v>
      </c>
      <c r="L198" s="19">
        <f t="shared" ref="L198:BW198" si="3869">IF($B198=L$10-1,$C198,K199)</f>
        <v>0</v>
      </c>
      <c r="M198" s="19">
        <f t="shared" si="3869"/>
        <v>0</v>
      </c>
      <c r="N198" s="19">
        <f t="shared" si="3869"/>
        <v>0</v>
      </c>
      <c r="O198" s="19">
        <f t="shared" si="3869"/>
        <v>0</v>
      </c>
      <c r="P198" s="19">
        <f t="shared" si="3869"/>
        <v>0</v>
      </c>
      <c r="Q198" s="19">
        <f t="shared" si="3869"/>
        <v>0</v>
      </c>
      <c r="R198" s="19">
        <f t="shared" si="3869"/>
        <v>0</v>
      </c>
      <c r="S198" s="19">
        <f t="shared" si="3869"/>
        <v>0</v>
      </c>
      <c r="T198" s="19">
        <f t="shared" si="3869"/>
        <v>0</v>
      </c>
      <c r="U198" s="19">
        <f t="shared" si="3869"/>
        <v>0</v>
      </c>
      <c r="V198" s="19">
        <f t="shared" si="3869"/>
        <v>0</v>
      </c>
      <c r="W198" s="19">
        <f t="shared" si="3869"/>
        <v>0</v>
      </c>
      <c r="X198" s="19">
        <f t="shared" si="3869"/>
        <v>0</v>
      </c>
      <c r="Y198" s="19">
        <f t="shared" si="3869"/>
        <v>0</v>
      </c>
      <c r="Z198" s="19">
        <f t="shared" si="3869"/>
        <v>0</v>
      </c>
      <c r="AA198" s="19">
        <f t="shared" si="3869"/>
        <v>0</v>
      </c>
      <c r="AB198" s="19">
        <f t="shared" si="3869"/>
        <v>0</v>
      </c>
      <c r="AC198" s="19">
        <f t="shared" si="3869"/>
        <v>0</v>
      </c>
      <c r="AD198" s="19">
        <f t="shared" si="3869"/>
        <v>0</v>
      </c>
      <c r="AE198" s="19">
        <f t="shared" si="3869"/>
        <v>0</v>
      </c>
      <c r="AF198" s="19">
        <f t="shared" si="3869"/>
        <v>0</v>
      </c>
      <c r="AG198" s="19">
        <f t="shared" si="3869"/>
        <v>0</v>
      </c>
      <c r="AH198" s="19">
        <f t="shared" si="3869"/>
        <v>0</v>
      </c>
      <c r="AI198" s="19">
        <f t="shared" si="3869"/>
        <v>0</v>
      </c>
      <c r="AJ198" s="19">
        <f t="shared" si="3869"/>
        <v>0</v>
      </c>
      <c r="AK198" s="19">
        <f t="shared" si="3869"/>
        <v>0</v>
      </c>
      <c r="AL198" s="19">
        <f t="shared" si="3869"/>
        <v>0</v>
      </c>
      <c r="AM198" s="19">
        <f t="shared" si="3869"/>
        <v>0</v>
      </c>
      <c r="AN198" s="19">
        <f t="shared" si="3869"/>
        <v>0</v>
      </c>
      <c r="AO198" s="19">
        <f t="shared" si="3869"/>
        <v>0</v>
      </c>
      <c r="AP198" s="19">
        <f t="shared" si="3869"/>
        <v>0</v>
      </c>
      <c r="AQ198" s="19">
        <f t="shared" si="3869"/>
        <v>0</v>
      </c>
      <c r="AR198" s="19">
        <f t="shared" si="3869"/>
        <v>0</v>
      </c>
      <c r="AS198" s="19">
        <f t="shared" si="3869"/>
        <v>0</v>
      </c>
      <c r="AT198" s="19">
        <f t="shared" si="3869"/>
        <v>0</v>
      </c>
      <c r="AU198" s="19">
        <f t="shared" si="3869"/>
        <v>0</v>
      </c>
      <c r="AV198" s="19">
        <f t="shared" si="3869"/>
        <v>0</v>
      </c>
      <c r="AW198" s="19">
        <f t="shared" si="3869"/>
        <v>0</v>
      </c>
      <c r="AX198" s="19">
        <f t="shared" si="3869"/>
        <v>0</v>
      </c>
      <c r="AY198" s="19">
        <f t="shared" si="3869"/>
        <v>0</v>
      </c>
      <c r="AZ198" s="19">
        <f t="shared" si="3869"/>
        <v>0</v>
      </c>
      <c r="BA198" s="19">
        <f t="shared" si="3869"/>
        <v>0</v>
      </c>
      <c r="BB198" s="19">
        <f t="shared" si="3869"/>
        <v>0</v>
      </c>
      <c r="BC198" s="19">
        <f t="shared" si="3869"/>
        <v>0</v>
      </c>
      <c r="BD198" s="19">
        <f t="shared" si="3869"/>
        <v>0</v>
      </c>
      <c r="BE198" s="19">
        <f t="shared" si="3869"/>
        <v>0</v>
      </c>
      <c r="BF198" s="19">
        <f t="shared" si="3869"/>
        <v>0</v>
      </c>
      <c r="BG198" s="19">
        <f t="shared" si="3869"/>
        <v>261.71735365050995</v>
      </c>
      <c r="BH198" s="19">
        <f t="shared" si="3869"/>
        <v>244.26953007380928</v>
      </c>
      <c r="BI198" s="19">
        <f t="shared" si="3869"/>
        <v>226.82170649710861</v>
      </c>
      <c r="BJ198" s="19">
        <f t="shared" si="3869"/>
        <v>209.37388292040794</v>
      </c>
      <c r="BK198" s="19">
        <f t="shared" si="3869"/>
        <v>191.92605934370727</v>
      </c>
      <c r="BL198" s="19">
        <f t="shared" si="3869"/>
        <v>174.47823576700659</v>
      </c>
      <c r="BM198" s="19">
        <f t="shared" si="3869"/>
        <v>157.03041219030592</v>
      </c>
      <c r="BN198" s="19">
        <f t="shared" si="3869"/>
        <v>139.58258861360525</v>
      </c>
      <c r="BO198" s="19">
        <f t="shared" si="3869"/>
        <v>122.13476503690458</v>
      </c>
      <c r="BP198" s="19">
        <f t="shared" si="3869"/>
        <v>104.68694146020391</v>
      </c>
      <c r="BQ198" s="19">
        <f t="shared" si="3869"/>
        <v>87.239117883503241</v>
      </c>
      <c r="BR198" s="19">
        <f t="shared" si="3869"/>
        <v>69.79129430680257</v>
      </c>
      <c r="BS198" s="19">
        <f t="shared" si="3869"/>
        <v>52.343470730101906</v>
      </c>
      <c r="BT198" s="19">
        <f t="shared" si="3869"/>
        <v>34.895647153401242</v>
      </c>
      <c r="BU198" s="19">
        <f t="shared" si="3869"/>
        <v>17.447823576700578</v>
      </c>
      <c r="BV198" s="19">
        <f t="shared" si="3869"/>
        <v>0</v>
      </c>
      <c r="BW198" s="19">
        <f t="shared" si="3869"/>
        <v>0</v>
      </c>
      <c r="BX198" s="19">
        <f t="shared" ref="BX198:CG198" si="3870">IF($B198=BX$10-1,$C198,BW199)</f>
        <v>0</v>
      </c>
      <c r="BY198" s="19">
        <f t="shared" si="3870"/>
        <v>0</v>
      </c>
      <c r="BZ198" s="19">
        <f t="shared" si="3870"/>
        <v>0</v>
      </c>
      <c r="CA198" s="19">
        <f t="shared" si="3870"/>
        <v>0</v>
      </c>
      <c r="CB198" s="19">
        <f t="shared" si="3870"/>
        <v>0</v>
      </c>
      <c r="CC198" s="19">
        <f t="shared" si="3870"/>
        <v>0</v>
      </c>
      <c r="CD198" s="19">
        <f t="shared" si="3870"/>
        <v>0</v>
      </c>
      <c r="CE198" s="19">
        <f t="shared" si="3870"/>
        <v>0</v>
      </c>
      <c r="CF198" s="19">
        <f t="shared" si="3870"/>
        <v>0</v>
      </c>
      <c r="CG198" s="19">
        <f t="shared" si="3870"/>
        <v>0</v>
      </c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</row>
    <row r="199" spans="1:115" ht="15" x14ac:dyDescent="0.2">
      <c r="B199" s="48"/>
      <c r="C199" s="48"/>
      <c r="D199" s="48"/>
      <c r="E199" s="48"/>
      <c r="F199" s="48"/>
      <c r="G199" s="48"/>
      <c r="H199" s="48"/>
      <c r="I199" s="48"/>
      <c r="J199" s="42">
        <f t="shared" ref="J199" si="3871">MAX(0,+J198-J200)</f>
        <v>0</v>
      </c>
      <c r="K199" s="19">
        <f t="shared" ref="K199" si="3872">MAX(0,+K198-K200)</f>
        <v>0</v>
      </c>
      <c r="L199" s="19">
        <f t="shared" ref="L199" si="3873">MAX(0,+L198-L200)</f>
        <v>0</v>
      </c>
      <c r="M199" s="19">
        <f t="shared" ref="M199" si="3874">MAX(0,+M198-M200)</f>
        <v>0</v>
      </c>
      <c r="N199" s="19">
        <f t="shared" ref="N199" si="3875">MAX(0,+N198-N200)</f>
        <v>0</v>
      </c>
      <c r="O199" s="19">
        <f t="shared" ref="O199" si="3876">MAX(0,+O198-O200)</f>
        <v>0</v>
      </c>
      <c r="P199" s="19">
        <f t="shared" ref="P199" si="3877">MAX(0,+P198-P200)</f>
        <v>0</v>
      </c>
      <c r="Q199" s="19">
        <f t="shared" ref="Q199" si="3878">MAX(0,+Q198-Q200)</f>
        <v>0</v>
      </c>
      <c r="R199" s="19">
        <f t="shared" ref="R199" si="3879">MAX(0,+R198-R200)</f>
        <v>0</v>
      </c>
      <c r="S199" s="19">
        <f t="shared" ref="S199" si="3880">MAX(0,+S198-S200)</f>
        <v>0</v>
      </c>
      <c r="T199" s="19">
        <f t="shared" ref="T199" si="3881">MAX(0,+T198-T200)</f>
        <v>0</v>
      </c>
      <c r="U199" s="19">
        <f t="shared" ref="U199" si="3882">MAX(0,+U198-U200)</f>
        <v>0</v>
      </c>
      <c r="V199" s="19">
        <f t="shared" ref="V199" si="3883">MAX(0,+V198-V200)</f>
        <v>0</v>
      </c>
      <c r="W199" s="42">
        <f t="shared" ref="W199" si="3884">MAX(0,+W198-W200)</f>
        <v>0</v>
      </c>
      <c r="X199" s="42">
        <f t="shared" ref="X199" si="3885">MAX(0,+X198-X200)</f>
        <v>0</v>
      </c>
      <c r="Y199" s="42">
        <f t="shared" ref="Y199" si="3886">MAX(0,+Y198-Y200)</f>
        <v>0</v>
      </c>
      <c r="Z199" s="42">
        <f t="shared" ref="Z199" si="3887">MAX(0,+Z198-Z200)</f>
        <v>0</v>
      </c>
      <c r="AA199" s="42">
        <f t="shared" ref="AA199" si="3888">MAX(0,+AA198-AA200)</f>
        <v>0</v>
      </c>
      <c r="AB199" s="42">
        <f t="shared" ref="AB199" si="3889">MAX(0,+AB198-AB200)</f>
        <v>0</v>
      </c>
      <c r="AC199" s="42">
        <f t="shared" ref="AC199" si="3890">MAX(0,+AC198-AC200)</f>
        <v>0</v>
      </c>
      <c r="AD199" s="42">
        <f t="shared" ref="AD199" si="3891">MAX(0,+AD198-AD200)</f>
        <v>0</v>
      </c>
      <c r="AE199" s="42">
        <f t="shared" ref="AE199" si="3892">MAX(0,+AE198-AE200)</f>
        <v>0</v>
      </c>
      <c r="AF199" s="42">
        <f t="shared" ref="AF199" si="3893">MAX(0,+AF198-AF200)</f>
        <v>0</v>
      </c>
      <c r="AG199" s="42">
        <f t="shared" ref="AG199" si="3894">MAX(0,+AG198-AG200)</f>
        <v>0</v>
      </c>
      <c r="AH199" s="42">
        <f t="shared" ref="AH199" si="3895">MAX(0,+AH198-AH200)</f>
        <v>0</v>
      </c>
      <c r="AI199" s="42">
        <f t="shared" ref="AI199" si="3896">MAX(0,+AI198-AI200)</f>
        <v>0</v>
      </c>
      <c r="AJ199" s="42">
        <f t="shared" ref="AJ199" si="3897">MAX(0,+AJ198-AJ200)</f>
        <v>0</v>
      </c>
      <c r="AK199" s="42">
        <f t="shared" ref="AK199" si="3898">MAX(0,+AK198-AK200)</f>
        <v>0</v>
      </c>
      <c r="AL199" s="42">
        <f t="shared" ref="AL199" si="3899">MAX(0,+AL198-AL200)</f>
        <v>0</v>
      </c>
      <c r="AM199" s="42">
        <f t="shared" ref="AM199" si="3900">MAX(0,+AM198-AM200)</f>
        <v>0</v>
      </c>
      <c r="AN199" s="42">
        <f t="shared" ref="AN199" si="3901">MAX(0,+AN198-AN200)</f>
        <v>0</v>
      </c>
      <c r="AO199" s="42">
        <f t="shared" ref="AO199" si="3902">MAX(0,+AO198-AO200)</f>
        <v>0</v>
      </c>
      <c r="AP199" s="42">
        <f t="shared" ref="AP199" si="3903">MAX(0,+AP198-AP200)</f>
        <v>0</v>
      </c>
      <c r="AQ199" s="42">
        <f t="shared" ref="AQ199" si="3904">MAX(0,+AQ198-AQ200)</f>
        <v>0</v>
      </c>
      <c r="AR199" s="42">
        <f t="shared" ref="AR199" si="3905">MAX(0,+AR198-AR200)</f>
        <v>0</v>
      </c>
      <c r="AS199" s="42">
        <f t="shared" ref="AS199" si="3906">MAX(0,+AS198-AS200)</f>
        <v>0</v>
      </c>
      <c r="AT199" s="42">
        <f t="shared" ref="AT199" si="3907">MAX(0,+AT198-AT200)</f>
        <v>0</v>
      </c>
      <c r="AU199" s="42">
        <f t="shared" ref="AU199" si="3908">MAX(0,+AU198-AU200)</f>
        <v>0</v>
      </c>
      <c r="AV199" s="42">
        <f t="shared" ref="AV199" si="3909">MAX(0,+AV198-AV200)</f>
        <v>0</v>
      </c>
      <c r="AW199" s="42">
        <f t="shared" ref="AW199" si="3910">MAX(0,+AW198-AW200)</f>
        <v>0</v>
      </c>
      <c r="AX199" s="42">
        <f t="shared" ref="AX199" si="3911">MAX(0,+AX198-AX200)</f>
        <v>0</v>
      </c>
      <c r="AY199" s="42">
        <f t="shared" ref="AY199" si="3912">MAX(0,+AY198-AY200)</f>
        <v>0</v>
      </c>
      <c r="AZ199" s="42">
        <f t="shared" ref="AZ199" si="3913">MAX(0,+AZ198-AZ200)</f>
        <v>0</v>
      </c>
      <c r="BA199" s="42">
        <f t="shared" ref="BA199" si="3914">MAX(0,+BA198-BA200)</f>
        <v>0</v>
      </c>
      <c r="BB199" s="42">
        <f t="shared" ref="BB199" si="3915">MAX(0,+BB198-BB200)</f>
        <v>0</v>
      </c>
      <c r="BC199" s="42">
        <f t="shared" ref="BC199" si="3916">MAX(0,+BC198-BC200)</f>
        <v>0</v>
      </c>
      <c r="BD199" s="42">
        <f t="shared" ref="BD199" si="3917">MAX(0,+BD198-BD200)</f>
        <v>0</v>
      </c>
      <c r="BE199" s="42">
        <f t="shared" ref="BE199" si="3918">MAX(0,+BE198-BE200)</f>
        <v>0</v>
      </c>
      <c r="BF199" s="42">
        <f t="shared" ref="BF199" si="3919">MAX(0,+BF198-BF200)</f>
        <v>0</v>
      </c>
      <c r="BG199" s="42">
        <f t="shared" ref="BG199" si="3920">MAX(0,+BG198-BG200)</f>
        <v>244.26953007380928</v>
      </c>
      <c r="BH199" s="42">
        <f t="shared" ref="BH199" si="3921">MAX(0,+BH198-BH200)</f>
        <v>226.82170649710861</v>
      </c>
      <c r="BI199" s="42">
        <f t="shared" ref="BI199" si="3922">MAX(0,+BI198-BI200)</f>
        <v>209.37388292040794</v>
      </c>
      <c r="BJ199" s="42">
        <f t="shared" ref="BJ199" si="3923">MAX(0,+BJ198-BJ200)</f>
        <v>191.92605934370727</v>
      </c>
      <c r="BK199" s="42">
        <f t="shared" ref="BK199" si="3924">MAX(0,+BK198-BK200)</f>
        <v>174.47823576700659</v>
      </c>
      <c r="BL199" s="42">
        <f t="shared" ref="BL199" si="3925">MAX(0,+BL198-BL200)</f>
        <v>157.03041219030592</v>
      </c>
      <c r="BM199" s="42">
        <f t="shared" ref="BM199" si="3926">MAX(0,+BM198-BM200)</f>
        <v>139.58258861360525</v>
      </c>
      <c r="BN199" s="42">
        <f t="shared" ref="BN199" si="3927">MAX(0,+BN198-BN200)</f>
        <v>122.13476503690458</v>
      </c>
      <c r="BO199" s="42">
        <f t="shared" ref="BO199" si="3928">MAX(0,+BO198-BO200)</f>
        <v>104.68694146020391</v>
      </c>
      <c r="BP199" s="42">
        <f t="shared" ref="BP199" si="3929">MAX(0,+BP198-BP200)</f>
        <v>87.239117883503241</v>
      </c>
      <c r="BQ199" s="42">
        <f t="shared" ref="BQ199" si="3930">MAX(0,+BQ198-BQ200)</f>
        <v>69.79129430680257</v>
      </c>
      <c r="BR199" s="42">
        <f t="shared" ref="BR199" si="3931">MAX(0,+BR198-BR200)</f>
        <v>52.343470730101906</v>
      </c>
      <c r="BS199" s="42">
        <f t="shared" ref="BS199" si="3932">MAX(0,+BS198-BS200)</f>
        <v>34.895647153401242</v>
      </c>
      <c r="BT199" s="42">
        <f t="shared" ref="BT199" si="3933">MAX(0,+BT198-BT200)</f>
        <v>17.447823576700578</v>
      </c>
      <c r="BU199" s="42">
        <f t="shared" ref="BU199" si="3934">MAX(0,+BU198-BU200)</f>
        <v>0</v>
      </c>
      <c r="BV199" s="42">
        <f t="shared" ref="BV199" si="3935">MAX(0,+BV198-BV200)</f>
        <v>0</v>
      </c>
      <c r="BW199" s="42">
        <f t="shared" ref="BW199" si="3936">MAX(0,+BW198-BW200)</f>
        <v>0</v>
      </c>
      <c r="BX199" s="42">
        <f t="shared" ref="BX199" si="3937">MAX(0,+BX198-BX200)</f>
        <v>0</v>
      </c>
      <c r="BY199" s="42">
        <f t="shared" ref="BY199" si="3938">MAX(0,+BY198-BY200)</f>
        <v>0</v>
      </c>
      <c r="BZ199" s="42">
        <f t="shared" ref="BZ199" si="3939">MAX(0,+BZ198-BZ200)</f>
        <v>0</v>
      </c>
      <c r="CA199" s="42">
        <f t="shared" ref="CA199" si="3940">MAX(0,+CA198-CA200)</f>
        <v>0</v>
      </c>
      <c r="CB199" s="42">
        <f t="shared" ref="CB199" si="3941">MAX(0,+CB198-CB200)</f>
        <v>0</v>
      </c>
      <c r="CC199" s="42">
        <f t="shared" ref="CC199" si="3942">MAX(0,+CC198-CC200)</f>
        <v>0</v>
      </c>
      <c r="CD199" s="42">
        <f t="shared" ref="CD199" si="3943">MAX(0,+CD198-CD200)</f>
        <v>0</v>
      </c>
      <c r="CE199" s="42">
        <f t="shared" ref="CE199" si="3944">MAX(0,+CE198-CE200)</f>
        <v>0</v>
      </c>
      <c r="CF199" s="42">
        <f t="shared" ref="CF199" si="3945">MAX(0,+CF198-CF200)</f>
        <v>0</v>
      </c>
      <c r="CG199" s="42">
        <f t="shared" ref="CG199" si="3946">MAX(0,+CG198-CG200)</f>
        <v>0</v>
      </c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</row>
    <row r="200" spans="1:115" ht="15" x14ac:dyDescent="0.2">
      <c r="A200" s="17"/>
      <c r="B200" s="48"/>
      <c r="C200" s="48"/>
      <c r="D200" s="48"/>
      <c r="E200" s="48"/>
      <c r="F200" s="48"/>
      <c r="G200" s="48"/>
      <c r="H200" s="48"/>
      <c r="I200" s="48"/>
      <c r="J200" s="42">
        <f>IF(J198&gt;0.5,IF($B198=J$10,$C198/$D198,I200),0)</f>
        <v>0</v>
      </c>
      <c r="K200" s="19">
        <f>IF(K198&gt;0.5,IF($B198=K$10-1,$C198/$D198,J200),0)</f>
        <v>0</v>
      </c>
      <c r="L200" s="19">
        <f t="shared" ref="L200:BW200" si="3947">IF(L198&gt;0.5,IF($B198=L$10-1,$C198/$D198,K200),0)</f>
        <v>0</v>
      </c>
      <c r="M200" s="19">
        <f t="shared" si="3947"/>
        <v>0</v>
      </c>
      <c r="N200" s="19">
        <f t="shared" si="3947"/>
        <v>0</v>
      </c>
      <c r="O200" s="19">
        <f t="shared" si="3947"/>
        <v>0</v>
      </c>
      <c r="P200" s="19">
        <f t="shared" si="3947"/>
        <v>0</v>
      </c>
      <c r="Q200" s="19">
        <f t="shared" si="3947"/>
        <v>0</v>
      </c>
      <c r="R200" s="19">
        <f t="shared" si="3947"/>
        <v>0</v>
      </c>
      <c r="S200" s="19">
        <f t="shared" si="3947"/>
        <v>0</v>
      </c>
      <c r="T200" s="19">
        <f t="shared" si="3947"/>
        <v>0</v>
      </c>
      <c r="U200" s="19">
        <f t="shared" si="3947"/>
        <v>0</v>
      </c>
      <c r="V200" s="19">
        <f t="shared" si="3947"/>
        <v>0</v>
      </c>
      <c r="W200" s="19">
        <f t="shared" si="3947"/>
        <v>0</v>
      </c>
      <c r="X200" s="19">
        <f t="shared" si="3947"/>
        <v>0</v>
      </c>
      <c r="Y200" s="19">
        <f t="shared" si="3947"/>
        <v>0</v>
      </c>
      <c r="Z200" s="19">
        <f t="shared" si="3947"/>
        <v>0</v>
      </c>
      <c r="AA200" s="19">
        <f t="shared" si="3947"/>
        <v>0</v>
      </c>
      <c r="AB200" s="19">
        <f t="shared" si="3947"/>
        <v>0</v>
      </c>
      <c r="AC200" s="19">
        <f t="shared" si="3947"/>
        <v>0</v>
      </c>
      <c r="AD200" s="19">
        <f t="shared" si="3947"/>
        <v>0</v>
      </c>
      <c r="AE200" s="19">
        <f t="shared" si="3947"/>
        <v>0</v>
      </c>
      <c r="AF200" s="19">
        <f t="shared" si="3947"/>
        <v>0</v>
      </c>
      <c r="AG200" s="19">
        <f t="shared" si="3947"/>
        <v>0</v>
      </c>
      <c r="AH200" s="19">
        <f t="shared" si="3947"/>
        <v>0</v>
      </c>
      <c r="AI200" s="19">
        <f t="shared" si="3947"/>
        <v>0</v>
      </c>
      <c r="AJ200" s="19">
        <f t="shared" si="3947"/>
        <v>0</v>
      </c>
      <c r="AK200" s="19">
        <f t="shared" si="3947"/>
        <v>0</v>
      </c>
      <c r="AL200" s="19">
        <f t="shared" si="3947"/>
        <v>0</v>
      </c>
      <c r="AM200" s="19">
        <f t="shared" si="3947"/>
        <v>0</v>
      </c>
      <c r="AN200" s="19">
        <f t="shared" si="3947"/>
        <v>0</v>
      </c>
      <c r="AO200" s="19">
        <f t="shared" si="3947"/>
        <v>0</v>
      </c>
      <c r="AP200" s="19">
        <f t="shared" si="3947"/>
        <v>0</v>
      </c>
      <c r="AQ200" s="19">
        <f t="shared" si="3947"/>
        <v>0</v>
      </c>
      <c r="AR200" s="19">
        <f t="shared" si="3947"/>
        <v>0</v>
      </c>
      <c r="AS200" s="19">
        <f t="shared" si="3947"/>
        <v>0</v>
      </c>
      <c r="AT200" s="19">
        <f t="shared" si="3947"/>
        <v>0</v>
      </c>
      <c r="AU200" s="19">
        <f t="shared" si="3947"/>
        <v>0</v>
      </c>
      <c r="AV200" s="19">
        <f t="shared" si="3947"/>
        <v>0</v>
      </c>
      <c r="AW200" s="19">
        <f t="shared" si="3947"/>
        <v>0</v>
      </c>
      <c r="AX200" s="19">
        <f t="shared" si="3947"/>
        <v>0</v>
      </c>
      <c r="AY200" s="19">
        <f t="shared" si="3947"/>
        <v>0</v>
      </c>
      <c r="AZ200" s="19">
        <f t="shared" si="3947"/>
        <v>0</v>
      </c>
      <c r="BA200" s="19">
        <f t="shared" si="3947"/>
        <v>0</v>
      </c>
      <c r="BB200" s="19">
        <f t="shared" si="3947"/>
        <v>0</v>
      </c>
      <c r="BC200" s="19">
        <f t="shared" si="3947"/>
        <v>0</v>
      </c>
      <c r="BD200" s="19">
        <f t="shared" si="3947"/>
        <v>0</v>
      </c>
      <c r="BE200" s="19">
        <f t="shared" si="3947"/>
        <v>0</v>
      </c>
      <c r="BF200" s="19">
        <f t="shared" si="3947"/>
        <v>0</v>
      </c>
      <c r="BG200" s="19">
        <f t="shared" si="3947"/>
        <v>17.447823576700664</v>
      </c>
      <c r="BH200" s="19">
        <f t="shared" si="3947"/>
        <v>17.447823576700664</v>
      </c>
      <c r="BI200" s="19">
        <f t="shared" si="3947"/>
        <v>17.447823576700664</v>
      </c>
      <c r="BJ200" s="19">
        <f t="shared" si="3947"/>
        <v>17.447823576700664</v>
      </c>
      <c r="BK200" s="19">
        <f t="shared" si="3947"/>
        <v>17.447823576700664</v>
      </c>
      <c r="BL200" s="19">
        <f t="shared" si="3947"/>
        <v>17.447823576700664</v>
      </c>
      <c r="BM200" s="19">
        <f t="shared" si="3947"/>
        <v>17.447823576700664</v>
      </c>
      <c r="BN200" s="19">
        <f t="shared" si="3947"/>
        <v>17.447823576700664</v>
      </c>
      <c r="BO200" s="19">
        <f t="shared" si="3947"/>
        <v>17.447823576700664</v>
      </c>
      <c r="BP200" s="19">
        <f t="shared" si="3947"/>
        <v>17.447823576700664</v>
      </c>
      <c r="BQ200" s="19">
        <f t="shared" si="3947"/>
        <v>17.447823576700664</v>
      </c>
      <c r="BR200" s="19">
        <f t="shared" si="3947"/>
        <v>17.447823576700664</v>
      </c>
      <c r="BS200" s="19">
        <f t="shared" si="3947"/>
        <v>17.447823576700664</v>
      </c>
      <c r="BT200" s="19">
        <f t="shared" si="3947"/>
        <v>17.447823576700664</v>
      </c>
      <c r="BU200" s="19">
        <f t="shared" si="3947"/>
        <v>17.447823576700664</v>
      </c>
      <c r="BV200" s="19">
        <f t="shared" si="3947"/>
        <v>0</v>
      </c>
      <c r="BW200" s="19">
        <f t="shared" si="3947"/>
        <v>0</v>
      </c>
      <c r="BX200" s="19">
        <f t="shared" ref="BX200:CG200" si="3948">IF(BX198&gt;0.5,IF($B198=BX$10-1,$C198/$D198,BW200),0)</f>
        <v>0</v>
      </c>
      <c r="BY200" s="19">
        <f t="shared" si="3948"/>
        <v>0</v>
      </c>
      <c r="BZ200" s="19">
        <f t="shared" si="3948"/>
        <v>0</v>
      </c>
      <c r="CA200" s="19">
        <f t="shared" si="3948"/>
        <v>0</v>
      </c>
      <c r="CB200" s="19">
        <f t="shared" si="3948"/>
        <v>0</v>
      </c>
      <c r="CC200" s="19">
        <f t="shared" si="3948"/>
        <v>0</v>
      </c>
      <c r="CD200" s="19">
        <f t="shared" si="3948"/>
        <v>0</v>
      </c>
      <c r="CE200" s="19">
        <f t="shared" si="3948"/>
        <v>0</v>
      </c>
      <c r="CF200" s="19">
        <f t="shared" si="3948"/>
        <v>0</v>
      </c>
      <c r="CG200" s="19">
        <f t="shared" si="3948"/>
        <v>0</v>
      </c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</row>
    <row r="201" spans="1:115" ht="15" x14ac:dyDescent="0.2">
      <c r="A201" s="17" t="s">
        <v>172</v>
      </c>
      <c r="B201" s="104">
        <f>B198+1</f>
        <v>2068</v>
      </c>
      <c r="C201" s="82">
        <f>HLOOKUP(B201,$J$10:$CG$23,14)</f>
        <v>266.95170072352016</v>
      </c>
      <c r="D201" s="52">
        <f>$D$52</f>
        <v>15</v>
      </c>
      <c r="E201" s="48"/>
      <c r="F201" s="48"/>
      <c r="G201" s="48"/>
      <c r="H201" s="48"/>
      <c r="I201" s="48"/>
      <c r="J201" s="42">
        <f>IF($B201=J$10,$C201,I202)</f>
        <v>0</v>
      </c>
      <c r="K201" s="19">
        <f>IF($B201=K$10-1,$C201,J202)</f>
        <v>0</v>
      </c>
      <c r="L201" s="19">
        <f t="shared" ref="L201:BW201" si="3949">IF($B201=L$10-1,$C201,K202)</f>
        <v>0</v>
      </c>
      <c r="M201" s="19">
        <f t="shared" si="3949"/>
        <v>0</v>
      </c>
      <c r="N201" s="19">
        <f t="shared" si="3949"/>
        <v>0</v>
      </c>
      <c r="O201" s="19">
        <f t="shared" si="3949"/>
        <v>0</v>
      </c>
      <c r="P201" s="19">
        <f t="shared" si="3949"/>
        <v>0</v>
      </c>
      <c r="Q201" s="19">
        <f t="shared" si="3949"/>
        <v>0</v>
      </c>
      <c r="R201" s="19">
        <f t="shared" si="3949"/>
        <v>0</v>
      </c>
      <c r="S201" s="19">
        <f t="shared" si="3949"/>
        <v>0</v>
      </c>
      <c r="T201" s="19">
        <f t="shared" si="3949"/>
        <v>0</v>
      </c>
      <c r="U201" s="19">
        <f t="shared" si="3949"/>
        <v>0</v>
      </c>
      <c r="V201" s="19">
        <f t="shared" si="3949"/>
        <v>0</v>
      </c>
      <c r="W201" s="19">
        <f t="shared" si="3949"/>
        <v>0</v>
      </c>
      <c r="X201" s="19">
        <f t="shared" si="3949"/>
        <v>0</v>
      </c>
      <c r="Y201" s="19">
        <f t="shared" si="3949"/>
        <v>0</v>
      </c>
      <c r="Z201" s="19">
        <f t="shared" si="3949"/>
        <v>0</v>
      </c>
      <c r="AA201" s="19">
        <f t="shared" si="3949"/>
        <v>0</v>
      </c>
      <c r="AB201" s="19">
        <f t="shared" si="3949"/>
        <v>0</v>
      </c>
      <c r="AC201" s="19">
        <f t="shared" si="3949"/>
        <v>0</v>
      </c>
      <c r="AD201" s="19">
        <f t="shared" si="3949"/>
        <v>0</v>
      </c>
      <c r="AE201" s="19">
        <f t="shared" si="3949"/>
        <v>0</v>
      </c>
      <c r="AF201" s="19">
        <f t="shared" si="3949"/>
        <v>0</v>
      </c>
      <c r="AG201" s="19">
        <f t="shared" si="3949"/>
        <v>0</v>
      </c>
      <c r="AH201" s="19">
        <f t="shared" si="3949"/>
        <v>0</v>
      </c>
      <c r="AI201" s="19">
        <f t="shared" si="3949"/>
        <v>0</v>
      </c>
      <c r="AJ201" s="19">
        <f t="shared" si="3949"/>
        <v>0</v>
      </c>
      <c r="AK201" s="19">
        <f t="shared" si="3949"/>
        <v>0</v>
      </c>
      <c r="AL201" s="19">
        <f t="shared" si="3949"/>
        <v>0</v>
      </c>
      <c r="AM201" s="19">
        <f t="shared" si="3949"/>
        <v>0</v>
      </c>
      <c r="AN201" s="19">
        <f t="shared" si="3949"/>
        <v>0</v>
      </c>
      <c r="AO201" s="19">
        <f t="shared" si="3949"/>
        <v>0</v>
      </c>
      <c r="AP201" s="19">
        <f t="shared" si="3949"/>
        <v>0</v>
      </c>
      <c r="AQ201" s="19">
        <f t="shared" si="3949"/>
        <v>0</v>
      </c>
      <c r="AR201" s="19">
        <f t="shared" si="3949"/>
        <v>0</v>
      </c>
      <c r="AS201" s="19">
        <f t="shared" si="3949"/>
        <v>0</v>
      </c>
      <c r="AT201" s="19">
        <f t="shared" si="3949"/>
        <v>0</v>
      </c>
      <c r="AU201" s="19">
        <f t="shared" si="3949"/>
        <v>0</v>
      </c>
      <c r="AV201" s="19">
        <f t="shared" si="3949"/>
        <v>0</v>
      </c>
      <c r="AW201" s="19">
        <f t="shared" si="3949"/>
        <v>0</v>
      </c>
      <c r="AX201" s="19">
        <f t="shared" si="3949"/>
        <v>0</v>
      </c>
      <c r="AY201" s="19">
        <f t="shared" si="3949"/>
        <v>0</v>
      </c>
      <c r="AZ201" s="19">
        <f t="shared" si="3949"/>
        <v>0</v>
      </c>
      <c r="BA201" s="19">
        <f t="shared" si="3949"/>
        <v>0</v>
      </c>
      <c r="BB201" s="19">
        <f t="shared" si="3949"/>
        <v>0</v>
      </c>
      <c r="BC201" s="19">
        <f t="shared" si="3949"/>
        <v>0</v>
      </c>
      <c r="BD201" s="19">
        <f t="shared" si="3949"/>
        <v>0</v>
      </c>
      <c r="BE201" s="19">
        <f t="shared" si="3949"/>
        <v>0</v>
      </c>
      <c r="BF201" s="19">
        <f t="shared" si="3949"/>
        <v>0</v>
      </c>
      <c r="BG201" s="19">
        <f t="shared" si="3949"/>
        <v>0</v>
      </c>
      <c r="BH201" s="19">
        <f t="shared" si="3949"/>
        <v>266.95170072352016</v>
      </c>
      <c r="BI201" s="19">
        <f t="shared" si="3949"/>
        <v>249.1549206752855</v>
      </c>
      <c r="BJ201" s="19">
        <f t="shared" si="3949"/>
        <v>231.35814062705083</v>
      </c>
      <c r="BK201" s="19">
        <f t="shared" si="3949"/>
        <v>213.56136057881616</v>
      </c>
      <c r="BL201" s="19">
        <f t="shared" si="3949"/>
        <v>195.7645805305815</v>
      </c>
      <c r="BM201" s="19">
        <f t="shared" si="3949"/>
        <v>177.96780048234683</v>
      </c>
      <c r="BN201" s="19">
        <f t="shared" si="3949"/>
        <v>160.17102043411217</v>
      </c>
      <c r="BO201" s="19">
        <f t="shared" si="3949"/>
        <v>142.3742403858775</v>
      </c>
      <c r="BP201" s="19">
        <f t="shared" si="3949"/>
        <v>124.57746033764282</v>
      </c>
      <c r="BQ201" s="19">
        <f t="shared" si="3949"/>
        <v>106.78068028940814</v>
      </c>
      <c r="BR201" s="19">
        <f t="shared" si="3949"/>
        <v>88.983900241173458</v>
      </c>
      <c r="BS201" s="19">
        <f t="shared" si="3949"/>
        <v>71.187120192938778</v>
      </c>
      <c r="BT201" s="19">
        <f t="shared" si="3949"/>
        <v>53.390340144704098</v>
      </c>
      <c r="BU201" s="19">
        <f t="shared" si="3949"/>
        <v>35.593560096469417</v>
      </c>
      <c r="BV201" s="19">
        <f t="shared" si="3949"/>
        <v>17.796780048234741</v>
      </c>
      <c r="BW201" s="19">
        <f t="shared" si="3949"/>
        <v>6.3948846218409017E-14</v>
      </c>
      <c r="BX201" s="19">
        <f t="shared" ref="BX201:CG201" si="3950">IF($B201=BX$10-1,$C201,BW202)</f>
        <v>6.3948846218409017E-14</v>
      </c>
      <c r="BY201" s="19">
        <f t="shared" si="3950"/>
        <v>6.3948846218409017E-14</v>
      </c>
      <c r="BZ201" s="19">
        <f t="shared" si="3950"/>
        <v>6.3948846218409017E-14</v>
      </c>
      <c r="CA201" s="19">
        <f t="shared" si="3950"/>
        <v>6.3948846218409017E-14</v>
      </c>
      <c r="CB201" s="19">
        <f t="shared" si="3950"/>
        <v>6.3948846218409017E-14</v>
      </c>
      <c r="CC201" s="19">
        <f t="shared" si="3950"/>
        <v>6.3948846218409017E-14</v>
      </c>
      <c r="CD201" s="19">
        <f t="shared" si="3950"/>
        <v>6.3948846218409017E-14</v>
      </c>
      <c r="CE201" s="19">
        <f t="shared" si="3950"/>
        <v>6.3948846218409017E-14</v>
      </c>
      <c r="CF201" s="19">
        <f t="shared" si="3950"/>
        <v>6.3948846218409017E-14</v>
      </c>
      <c r="CG201" s="19">
        <f t="shared" si="3950"/>
        <v>6.3948846218409017E-14</v>
      </c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</row>
    <row r="202" spans="1:115" ht="15" x14ac:dyDescent="0.2">
      <c r="A202" s="17"/>
      <c r="B202" s="48"/>
      <c r="C202" s="48"/>
      <c r="D202" s="48"/>
      <c r="E202" s="48"/>
      <c r="F202" s="48"/>
      <c r="G202" s="48"/>
      <c r="H202" s="48"/>
      <c r="I202" s="48"/>
      <c r="J202" s="42">
        <f t="shared" ref="J202" si="3951">MAX(0,+J201-J203)</f>
        <v>0</v>
      </c>
      <c r="K202" s="19">
        <f t="shared" ref="K202" si="3952">MAX(0,+K201-K203)</f>
        <v>0</v>
      </c>
      <c r="L202" s="19">
        <f t="shared" ref="L202" si="3953">MAX(0,+L201-L203)</f>
        <v>0</v>
      </c>
      <c r="M202" s="19">
        <f t="shared" ref="M202" si="3954">MAX(0,+M201-M203)</f>
        <v>0</v>
      </c>
      <c r="N202" s="19">
        <f t="shared" ref="N202" si="3955">MAX(0,+N201-N203)</f>
        <v>0</v>
      </c>
      <c r="O202" s="19">
        <f t="shared" ref="O202" si="3956">MAX(0,+O201-O203)</f>
        <v>0</v>
      </c>
      <c r="P202" s="19">
        <f t="shared" ref="P202" si="3957">MAX(0,+P201-P203)</f>
        <v>0</v>
      </c>
      <c r="Q202" s="19">
        <f t="shared" ref="Q202" si="3958">MAX(0,+Q201-Q203)</f>
        <v>0</v>
      </c>
      <c r="R202" s="19">
        <f t="shared" ref="R202" si="3959">MAX(0,+R201-R203)</f>
        <v>0</v>
      </c>
      <c r="S202" s="19">
        <f t="shared" ref="S202" si="3960">MAX(0,+S201-S203)</f>
        <v>0</v>
      </c>
      <c r="T202" s="19">
        <f t="shared" ref="T202" si="3961">MAX(0,+T201-T203)</f>
        <v>0</v>
      </c>
      <c r="U202" s="19">
        <f t="shared" ref="U202" si="3962">MAX(0,+U201-U203)</f>
        <v>0</v>
      </c>
      <c r="V202" s="19">
        <f t="shared" ref="V202" si="3963">MAX(0,+V201-V203)</f>
        <v>0</v>
      </c>
      <c r="W202" s="42">
        <f t="shared" ref="W202" si="3964">MAX(0,+W201-W203)</f>
        <v>0</v>
      </c>
      <c r="X202" s="42">
        <f t="shared" ref="X202" si="3965">MAX(0,+X201-X203)</f>
        <v>0</v>
      </c>
      <c r="Y202" s="42">
        <f t="shared" ref="Y202" si="3966">MAX(0,+Y201-Y203)</f>
        <v>0</v>
      </c>
      <c r="Z202" s="42">
        <f t="shared" ref="Z202" si="3967">MAX(0,+Z201-Z203)</f>
        <v>0</v>
      </c>
      <c r="AA202" s="42">
        <f t="shared" ref="AA202" si="3968">MAX(0,+AA201-AA203)</f>
        <v>0</v>
      </c>
      <c r="AB202" s="42">
        <f t="shared" ref="AB202" si="3969">MAX(0,+AB201-AB203)</f>
        <v>0</v>
      </c>
      <c r="AC202" s="42">
        <f t="shared" ref="AC202" si="3970">MAX(0,+AC201-AC203)</f>
        <v>0</v>
      </c>
      <c r="AD202" s="42">
        <f t="shared" ref="AD202" si="3971">MAX(0,+AD201-AD203)</f>
        <v>0</v>
      </c>
      <c r="AE202" s="42">
        <f t="shared" ref="AE202" si="3972">MAX(0,+AE201-AE203)</f>
        <v>0</v>
      </c>
      <c r="AF202" s="42">
        <f t="shared" ref="AF202" si="3973">MAX(0,+AF201-AF203)</f>
        <v>0</v>
      </c>
      <c r="AG202" s="42">
        <f t="shared" ref="AG202" si="3974">MAX(0,+AG201-AG203)</f>
        <v>0</v>
      </c>
      <c r="AH202" s="42">
        <f t="shared" ref="AH202" si="3975">MAX(0,+AH201-AH203)</f>
        <v>0</v>
      </c>
      <c r="AI202" s="42">
        <f t="shared" ref="AI202" si="3976">MAX(0,+AI201-AI203)</f>
        <v>0</v>
      </c>
      <c r="AJ202" s="42">
        <f t="shared" ref="AJ202" si="3977">MAX(0,+AJ201-AJ203)</f>
        <v>0</v>
      </c>
      <c r="AK202" s="42">
        <f t="shared" ref="AK202" si="3978">MAX(0,+AK201-AK203)</f>
        <v>0</v>
      </c>
      <c r="AL202" s="42">
        <f t="shared" ref="AL202" si="3979">MAX(0,+AL201-AL203)</f>
        <v>0</v>
      </c>
      <c r="AM202" s="42">
        <f t="shared" ref="AM202" si="3980">MAX(0,+AM201-AM203)</f>
        <v>0</v>
      </c>
      <c r="AN202" s="42">
        <f t="shared" ref="AN202" si="3981">MAX(0,+AN201-AN203)</f>
        <v>0</v>
      </c>
      <c r="AO202" s="42">
        <f t="shared" ref="AO202" si="3982">MAX(0,+AO201-AO203)</f>
        <v>0</v>
      </c>
      <c r="AP202" s="42">
        <f t="shared" ref="AP202" si="3983">MAX(0,+AP201-AP203)</f>
        <v>0</v>
      </c>
      <c r="AQ202" s="42">
        <f t="shared" ref="AQ202" si="3984">MAX(0,+AQ201-AQ203)</f>
        <v>0</v>
      </c>
      <c r="AR202" s="42">
        <f t="shared" ref="AR202" si="3985">MAX(0,+AR201-AR203)</f>
        <v>0</v>
      </c>
      <c r="AS202" s="42">
        <f t="shared" ref="AS202" si="3986">MAX(0,+AS201-AS203)</f>
        <v>0</v>
      </c>
      <c r="AT202" s="42">
        <f t="shared" ref="AT202" si="3987">MAX(0,+AT201-AT203)</f>
        <v>0</v>
      </c>
      <c r="AU202" s="42">
        <f t="shared" ref="AU202" si="3988">MAX(0,+AU201-AU203)</f>
        <v>0</v>
      </c>
      <c r="AV202" s="42">
        <f t="shared" ref="AV202" si="3989">MAX(0,+AV201-AV203)</f>
        <v>0</v>
      </c>
      <c r="AW202" s="42">
        <f t="shared" ref="AW202" si="3990">MAX(0,+AW201-AW203)</f>
        <v>0</v>
      </c>
      <c r="AX202" s="42">
        <f t="shared" ref="AX202" si="3991">MAX(0,+AX201-AX203)</f>
        <v>0</v>
      </c>
      <c r="AY202" s="42">
        <f t="shared" ref="AY202" si="3992">MAX(0,+AY201-AY203)</f>
        <v>0</v>
      </c>
      <c r="AZ202" s="42">
        <f t="shared" ref="AZ202" si="3993">MAX(0,+AZ201-AZ203)</f>
        <v>0</v>
      </c>
      <c r="BA202" s="42">
        <f t="shared" ref="BA202" si="3994">MAX(0,+BA201-BA203)</f>
        <v>0</v>
      </c>
      <c r="BB202" s="42">
        <f t="shared" ref="BB202" si="3995">MAX(0,+BB201-BB203)</f>
        <v>0</v>
      </c>
      <c r="BC202" s="42">
        <f t="shared" ref="BC202" si="3996">MAX(0,+BC201-BC203)</f>
        <v>0</v>
      </c>
      <c r="BD202" s="42">
        <f t="shared" ref="BD202" si="3997">MAX(0,+BD201-BD203)</f>
        <v>0</v>
      </c>
      <c r="BE202" s="42">
        <f t="shared" ref="BE202" si="3998">MAX(0,+BE201-BE203)</f>
        <v>0</v>
      </c>
      <c r="BF202" s="42">
        <f t="shared" ref="BF202" si="3999">MAX(0,+BF201-BF203)</f>
        <v>0</v>
      </c>
      <c r="BG202" s="42">
        <f t="shared" ref="BG202" si="4000">MAX(0,+BG201-BG203)</f>
        <v>0</v>
      </c>
      <c r="BH202" s="42">
        <f t="shared" ref="BH202" si="4001">MAX(0,+BH201-BH203)</f>
        <v>249.1549206752855</v>
      </c>
      <c r="BI202" s="42">
        <f t="shared" ref="BI202" si="4002">MAX(0,+BI201-BI203)</f>
        <v>231.35814062705083</v>
      </c>
      <c r="BJ202" s="42">
        <f t="shared" ref="BJ202" si="4003">MAX(0,+BJ201-BJ203)</f>
        <v>213.56136057881616</v>
      </c>
      <c r="BK202" s="42">
        <f t="shared" ref="BK202" si="4004">MAX(0,+BK201-BK203)</f>
        <v>195.7645805305815</v>
      </c>
      <c r="BL202" s="42">
        <f t="shared" ref="BL202" si="4005">MAX(0,+BL201-BL203)</f>
        <v>177.96780048234683</v>
      </c>
      <c r="BM202" s="42">
        <f t="shared" ref="BM202" si="4006">MAX(0,+BM201-BM203)</f>
        <v>160.17102043411217</v>
      </c>
      <c r="BN202" s="42">
        <f t="shared" ref="BN202" si="4007">MAX(0,+BN201-BN203)</f>
        <v>142.3742403858775</v>
      </c>
      <c r="BO202" s="42">
        <f t="shared" ref="BO202" si="4008">MAX(0,+BO201-BO203)</f>
        <v>124.57746033764282</v>
      </c>
      <c r="BP202" s="42">
        <f t="shared" ref="BP202" si="4009">MAX(0,+BP201-BP203)</f>
        <v>106.78068028940814</v>
      </c>
      <c r="BQ202" s="42">
        <f t="shared" ref="BQ202" si="4010">MAX(0,+BQ201-BQ203)</f>
        <v>88.983900241173458</v>
      </c>
      <c r="BR202" s="42">
        <f t="shared" ref="BR202" si="4011">MAX(0,+BR201-BR203)</f>
        <v>71.187120192938778</v>
      </c>
      <c r="BS202" s="42">
        <f t="shared" ref="BS202" si="4012">MAX(0,+BS201-BS203)</f>
        <v>53.390340144704098</v>
      </c>
      <c r="BT202" s="42">
        <f t="shared" ref="BT202" si="4013">MAX(0,+BT201-BT203)</f>
        <v>35.593560096469417</v>
      </c>
      <c r="BU202" s="42">
        <f t="shared" ref="BU202" si="4014">MAX(0,+BU201-BU203)</f>
        <v>17.796780048234741</v>
      </c>
      <c r="BV202" s="42">
        <f t="shared" ref="BV202" si="4015">MAX(0,+BV201-BV203)</f>
        <v>6.3948846218409017E-14</v>
      </c>
      <c r="BW202" s="42">
        <f t="shared" ref="BW202" si="4016">MAX(0,+BW201-BW203)</f>
        <v>6.3948846218409017E-14</v>
      </c>
      <c r="BX202" s="42">
        <f t="shared" ref="BX202" si="4017">MAX(0,+BX201-BX203)</f>
        <v>6.3948846218409017E-14</v>
      </c>
      <c r="BY202" s="42">
        <f t="shared" ref="BY202" si="4018">MAX(0,+BY201-BY203)</f>
        <v>6.3948846218409017E-14</v>
      </c>
      <c r="BZ202" s="42">
        <f t="shared" ref="BZ202" si="4019">MAX(0,+BZ201-BZ203)</f>
        <v>6.3948846218409017E-14</v>
      </c>
      <c r="CA202" s="42">
        <f t="shared" ref="CA202" si="4020">MAX(0,+CA201-CA203)</f>
        <v>6.3948846218409017E-14</v>
      </c>
      <c r="CB202" s="42">
        <f t="shared" ref="CB202" si="4021">MAX(0,+CB201-CB203)</f>
        <v>6.3948846218409017E-14</v>
      </c>
      <c r="CC202" s="42">
        <f t="shared" ref="CC202" si="4022">MAX(0,+CC201-CC203)</f>
        <v>6.3948846218409017E-14</v>
      </c>
      <c r="CD202" s="42">
        <f t="shared" ref="CD202" si="4023">MAX(0,+CD201-CD203)</f>
        <v>6.3948846218409017E-14</v>
      </c>
      <c r="CE202" s="42">
        <f t="shared" ref="CE202" si="4024">MAX(0,+CE201-CE203)</f>
        <v>6.3948846218409017E-14</v>
      </c>
      <c r="CF202" s="42">
        <f t="shared" ref="CF202" si="4025">MAX(0,+CF201-CF203)</f>
        <v>6.3948846218409017E-14</v>
      </c>
      <c r="CG202" s="42">
        <f t="shared" ref="CG202" si="4026">MAX(0,+CG201-CG203)</f>
        <v>6.3948846218409017E-14</v>
      </c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</row>
    <row r="203" spans="1:115" ht="15" x14ac:dyDescent="0.2">
      <c r="A203" s="17"/>
      <c r="B203" s="48"/>
      <c r="C203" s="48"/>
      <c r="D203" s="48"/>
      <c r="E203" s="48"/>
      <c r="F203" s="48"/>
      <c r="G203" s="48"/>
      <c r="H203" s="48"/>
      <c r="I203" s="48"/>
      <c r="J203" s="42">
        <f>IF(J201&gt;0.5,IF($B201=J$10,$C201/$D201,I203),0)</f>
        <v>0</v>
      </c>
      <c r="K203" s="19">
        <f>IF(K201&gt;0.5,IF($B201=K$10-1,$C201/$D201,J203),0)</f>
        <v>0</v>
      </c>
      <c r="L203" s="19">
        <f t="shared" ref="L203:BW203" si="4027">IF(L201&gt;0.5,IF($B201=L$10-1,$C201/$D201,K203),0)</f>
        <v>0</v>
      </c>
      <c r="M203" s="19">
        <f t="shared" si="4027"/>
        <v>0</v>
      </c>
      <c r="N203" s="19">
        <f t="shared" si="4027"/>
        <v>0</v>
      </c>
      <c r="O203" s="19">
        <f t="shared" si="4027"/>
        <v>0</v>
      </c>
      <c r="P203" s="19">
        <f t="shared" si="4027"/>
        <v>0</v>
      </c>
      <c r="Q203" s="19">
        <f t="shared" si="4027"/>
        <v>0</v>
      </c>
      <c r="R203" s="19">
        <f t="shared" si="4027"/>
        <v>0</v>
      </c>
      <c r="S203" s="19">
        <f t="shared" si="4027"/>
        <v>0</v>
      </c>
      <c r="T203" s="19">
        <f t="shared" si="4027"/>
        <v>0</v>
      </c>
      <c r="U203" s="19">
        <f t="shared" si="4027"/>
        <v>0</v>
      </c>
      <c r="V203" s="19">
        <f t="shared" si="4027"/>
        <v>0</v>
      </c>
      <c r="W203" s="19">
        <f t="shared" si="4027"/>
        <v>0</v>
      </c>
      <c r="X203" s="19">
        <f t="shared" si="4027"/>
        <v>0</v>
      </c>
      <c r="Y203" s="19">
        <f t="shared" si="4027"/>
        <v>0</v>
      </c>
      <c r="Z203" s="19">
        <f t="shared" si="4027"/>
        <v>0</v>
      </c>
      <c r="AA203" s="19">
        <f t="shared" si="4027"/>
        <v>0</v>
      </c>
      <c r="AB203" s="19">
        <f t="shared" si="4027"/>
        <v>0</v>
      </c>
      <c r="AC203" s="19">
        <f t="shared" si="4027"/>
        <v>0</v>
      </c>
      <c r="AD203" s="19">
        <f t="shared" si="4027"/>
        <v>0</v>
      </c>
      <c r="AE203" s="19">
        <f t="shared" si="4027"/>
        <v>0</v>
      </c>
      <c r="AF203" s="19">
        <f t="shared" si="4027"/>
        <v>0</v>
      </c>
      <c r="AG203" s="19">
        <f t="shared" si="4027"/>
        <v>0</v>
      </c>
      <c r="AH203" s="19">
        <f t="shared" si="4027"/>
        <v>0</v>
      </c>
      <c r="AI203" s="19">
        <f t="shared" si="4027"/>
        <v>0</v>
      </c>
      <c r="AJ203" s="19">
        <f t="shared" si="4027"/>
        <v>0</v>
      </c>
      <c r="AK203" s="19">
        <f t="shared" si="4027"/>
        <v>0</v>
      </c>
      <c r="AL203" s="19">
        <f t="shared" si="4027"/>
        <v>0</v>
      </c>
      <c r="AM203" s="19">
        <f t="shared" si="4027"/>
        <v>0</v>
      </c>
      <c r="AN203" s="19">
        <f t="shared" si="4027"/>
        <v>0</v>
      </c>
      <c r="AO203" s="19">
        <f t="shared" si="4027"/>
        <v>0</v>
      </c>
      <c r="AP203" s="19">
        <f t="shared" si="4027"/>
        <v>0</v>
      </c>
      <c r="AQ203" s="19">
        <f t="shared" si="4027"/>
        <v>0</v>
      </c>
      <c r="AR203" s="19">
        <f t="shared" si="4027"/>
        <v>0</v>
      </c>
      <c r="AS203" s="19">
        <f t="shared" si="4027"/>
        <v>0</v>
      </c>
      <c r="AT203" s="19">
        <f t="shared" si="4027"/>
        <v>0</v>
      </c>
      <c r="AU203" s="19">
        <f t="shared" si="4027"/>
        <v>0</v>
      </c>
      <c r="AV203" s="19">
        <f t="shared" si="4027"/>
        <v>0</v>
      </c>
      <c r="AW203" s="19">
        <f t="shared" si="4027"/>
        <v>0</v>
      </c>
      <c r="AX203" s="19">
        <f t="shared" si="4027"/>
        <v>0</v>
      </c>
      <c r="AY203" s="19">
        <f t="shared" si="4027"/>
        <v>0</v>
      </c>
      <c r="AZ203" s="19">
        <f t="shared" si="4027"/>
        <v>0</v>
      </c>
      <c r="BA203" s="19">
        <f t="shared" si="4027"/>
        <v>0</v>
      </c>
      <c r="BB203" s="19">
        <f t="shared" si="4027"/>
        <v>0</v>
      </c>
      <c r="BC203" s="19">
        <f t="shared" si="4027"/>
        <v>0</v>
      </c>
      <c r="BD203" s="19">
        <f t="shared" si="4027"/>
        <v>0</v>
      </c>
      <c r="BE203" s="19">
        <f t="shared" si="4027"/>
        <v>0</v>
      </c>
      <c r="BF203" s="19">
        <f t="shared" si="4027"/>
        <v>0</v>
      </c>
      <c r="BG203" s="19">
        <f t="shared" si="4027"/>
        <v>0</v>
      </c>
      <c r="BH203" s="19">
        <f t="shared" si="4027"/>
        <v>17.796780048234677</v>
      </c>
      <c r="BI203" s="19">
        <f t="shared" si="4027"/>
        <v>17.796780048234677</v>
      </c>
      <c r="BJ203" s="19">
        <f t="shared" si="4027"/>
        <v>17.796780048234677</v>
      </c>
      <c r="BK203" s="19">
        <f t="shared" si="4027"/>
        <v>17.796780048234677</v>
      </c>
      <c r="BL203" s="19">
        <f t="shared" si="4027"/>
        <v>17.796780048234677</v>
      </c>
      <c r="BM203" s="19">
        <f t="shared" si="4027"/>
        <v>17.796780048234677</v>
      </c>
      <c r="BN203" s="19">
        <f t="shared" si="4027"/>
        <v>17.796780048234677</v>
      </c>
      <c r="BO203" s="19">
        <f t="shared" si="4027"/>
        <v>17.796780048234677</v>
      </c>
      <c r="BP203" s="19">
        <f t="shared" si="4027"/>
        <v>17.796780048234677</v>
      </c>
      <c r="BQ203" s="19">
        <f t="shared" si="4027"/>
        <v>17.796780048234677</v>
      </c>
      <c r="BR203" s="19">
        <f t="shared" si="4027"/>
        <v>17.796780048234677</v>
      </c>
      <c r="BS203" s="19">
        <f t="shared" si="4027"/>
        <v>17.796780048234677</v>
      </c>
      <c r="BT203" s="19">
        <f t="shared" si="4027"/>
        <v>17.796780048234677</v>
      </c>
      <c r="BU203" s="19">
        <f t="shared" si="4027"/>
        <v>17.796780048234677</v>
      </c>
      <c r="BV203" s="19">
        <f t="shared" si="4027"/>
        <v>17.796780048234677</v>
      </c>
      <c r="BW203" s="19">
        <f t="shared" si="4027"/>
        <v>0</v>
      </c>
      <c r="BX203" s="19">
        <f t="shared" ref="BX203:CG203" si="4028">IF(BX201&gt;0.5,IF($B201=BX$10-1,$C201/$D201,BW203),0)</f>
        <v>0</v>
      </c>
      <c r="BY203" s="19">
        <f t="shared" si="4028"/>
        <v>0</v>
      </c>
      <c r="BZ203" s="19">
        <f t="shared" si="4028"/>
        <v>0</v>
      </c>
      <c r="CA203" s="19">
        <f t="shared" si="4028"/>
        <v>0</v>
      </c>
      <c r="CB203" s="19">
        <f t="shared" si="4028"/>
        <v>0</v>
      </c>
      <c r="CC203" s="19">
        <f t="shared" si="4028"/>
        <v>0</v>
      </c>
      <c r="CD203" s="19">
        <f t="shared" si="4028"/>
        <v>0</v>
      </c>
      <c r="CE203" s="19">
        <f t="shared" si="4028"/>
        <v>0</v>
      </c>
      <c r="CF203" s="19">
        <f t="shared" si="4028"/>
        <v>0</v>
      </c>
      <c r="CG203" s="19">
        <f t="shared" si="4028"/>
        <v>0</v>
      </c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</row>
    <row r="204" spans="1:115" ht="15" x14ac:dyDescent="0.2">
      <c r="A204" s="17" t="s">
        <v>173</v>
      </c>
      <c r="B204" s="104">
        <f>B201+1</f>
        <v>2069</v>
      </c>
      <c r="C204" s="82">
        <f>HLOOKUP(B204,$J$10:$CG$23,14)</f>
        <v>272.29073473799053</v>
      </c>
      <c r="D204" s="52">
        <f>$D$52</f>
        <v>15</v>
      </c>
      <c r="E204" s="48"/>
      <c r="F204" s="48"/>
      <c r="G204" s="48"/>
      <c r="H204" s="48"/>
      <c r="I204" s="48"/>
      <c r="J204" s="42">
        <f>IF($B204=J$10,$C204,I205)</f>
        <v>0</v>
      </c>
      <c r="K204" s="19">
        <f>IF($B204=K$10-1,$C204,J205)</f>
        <v>0</v>
      </c>
      <c r="L204" s="19">
        <f t="shared" ref="L204:BW204" si="4029">IF($B204=L$10-1,$C204,K205)</f>
        <v>0</v>
      </c>
      <c r="M204" s="19">
        <f t="shared" si="4029"/>
        <v>0</v>
      </c>
      <c r="N204" s="19">
        <f t="shared" si="4029"/>
        <v>0</v>
      </c>
      <c r="O204" s="19">
        <f t="shared" si="4029"/>
        <v>0</v>
      </c>
      <c r="P204" s="19">
        <f t="shared" si="4029"/>
        <v>0</v>
      </c>
      <c r="Q204" s="19">
        <f t="shared" si="4029"/>
        <v>0</v>
      </c>
      <c r="R204" s="19">
        <f t="shared" si="4029"/>
        <v>0</v>
      </c>
      <c r="S204" s="19">
        <f t="shared" si="4029"/>
        <v>0</v>
      </c>
      <c r="T204" s="19">
        <f t="shared" si="4029"/>
        <v>0</v>
      </c>
      <c r="U204" s="19">
        <f t="shared" si="4029"/>
        <v>0</v>
      </c>
      <c r="V204" s="19">
        <f t="shared" si="4029"/>
        <v>0</v>
      </c>
      <c r="W204" s="19">
        <f t="shared" si="4029"/>
        <v>0</v>
      </c>
      <c r="X204" s="19">
        <f t="shared" si="4029"/>
        <v>0</v>
      </c>
      <c r="Y204" s="19">
        <f t="shared" si="4029"/>
        <v>0</v>
      </c>
      <c r="Z204" s="19">
        <f t="shared" si="4029"/>
        <v>0</v>
      </c>
      <c r="AA204" s="19">
        <f t="shared" si="4029"/>
        <v>0</v>
      </c>
      <c r="AB204" s="19">
        <f t="shared" si="4029"/>
        <v>0</v>
      </c>
      <c r="AC204" s="19">
        <f t="shared" si="4029"/>
        <v>0</v>
      </c>
      <c r="AD204" s="19">
        <f t="shared" si="4029"/>
        <v>0</v>
      </c>
      <c r="AE204" s="19">
        <f t="shared" si="4029"/>
        <v>0</v>
      </c>
      <c r="AF204" s="19">
        <f t="shared" si="4029"/>
        <v>0</v>
      </c>
      <c r="AG204" s="19">
        <f t="shared" si="4029"/>
        <v>0</v>
      </c>
      <c r="AH204" s="19">
        <f t="shared" si="4029"/>
        <v>0</v>
      </c>
      <c r="AI204" s="19">
        <f t="shared" si="4029"/>
        <v>0</v>
      </c>
      <c r="AJ204" s="19">
        <f t="shared" si="4029"/>
        <v>0</v>
      </c>
      <c r="AK204" s="19">
        <f t="shared" si="4029"/>
        <v>0</v>
      </c>
      <c r="AL204" s="19">
        <f t="shared" si="4029"/>
        <v>0</v>
      </c>
      <c r="AM204" s="19">
        <f t="shared" si="4029"/>
        <v>0</v>
      </c>
      <c r="AN204" s="19">
        <f t="shared" si="4029"/>
        <v>0</v>
      </c>
      <c r="AO204" s="19">
        <f t="shared" si="4029"/>
        <v>0</v>
      </c>
      <c r="AP204" s="19">
        <f t="shared" si="4029"/>
        <v>0</v>
      </c>
      <c r="AQ204" s="19">
        <f t="shared" si="4029"/>
        <v>0</v>
      </c>
      <c r="AR204" s="19">
        <f t="shared" si="4029"/>
        <v>0</v>
      </c>
      <c r="AS204" s="19">
        <f t="shared" si="4029"/>
        <v>0</v>
      </c>
      <c r="AT204" s="19">
        <f t="shared" si="4029"/>
        <v>0</v>
      </c>
      <c r="AU204" s="19">
        <f t="shared" si="4029"/>
        <v>0</v>
      </c>
      <c r="AV204" s="19">
        <f t="shared" si="4029"/>
        <v>0</v>
      </c>
      <c r="AW204" s="19">
        <f t="shared" si="4029"/>
        <v>0</v>
      </c>
      <c r="AX204" s="19">
        <f t="shared" si="4029"/>
        <v>0</v>
      </c>
      <c r="AY204" s="19">
        <f t="shared" si="4029"/>
        <v>0</v>
      </c>
      <c r="AZ204" s="19">
        <f t="shared" si="4029"/>
        <v>0</v>
      </c>
      <c r="BA204" s="19">
        <f t="shared" si="4029"/>
        <v>0</v>
      </c>
      <c r="BB204" s="19">
        <f t="shared" si="4029"/>
        <v>0</v>
      </c>
      <c r="BC204" s="19">
        <f t="shared" si="4029"/>
        <v>0</v>
      </c>
      <c r="BD204" s="19">
        <f t="shared" si="4029"/>
        <v>0</v>
      </c>
      <c r="BE204" s="19">
        <f t="shared" si="4029"/>
        <v>0</v>
      </c>
      <c r="BF204" s="19">
        <f t="shared" si="4029"/>
        <v>0</v>
      </c>
      <c r="BG204" s="19">
        <f t="shared" si="4029"/>
        <v>0</v>
      </c>
      <c r="BH204" s="19">
        <f t="shared" si="4029"/>
        <v>0</v>
      </c>
      <c r="BI204" s="19">
        <f t="shared" si="4029"/>
        <v>272.29073473799053</v>
      </c>
      <c r="BJ204" s="19">
        <f t="shared" si="4029"/>
        <v>254.13801908879117</v>
      </c>
      <c r="BK204" s="19">
        <f t="shared" si="4029"/>
        <v>235.9853034395918</v>
      </c>
      <c r="BL204" s="19">
        <f t="shared" si="4029"/>
        <v>217.83258779039244</v>
      </c>
      <c r="BM204" s="19">
        <f t="shared" si="4029"/>
        <v>199.67987214119307</v>
      </c>
      <c r="BN204" s="19">
        <f t="shared" si="4029"/>
        <v>181.52715649199371</v>
      </c>
      <c r="BO204" s="19">
        <f t="shared" si="4029"/>
        <v>163.37444084279434</v>
      </c>
      <c r="BP204" s="19">
        <f t="shared" si="4029"/>
        <v>145.22172519359498</v>
      </c>
      <c r="BQ204" s="19">
        <f t="shared" si="4029"/>
        <v>127.06900954439561</v>
      </c>
      <c r="BR204" s="19">
        <f t="shared" si="4029"/>
        <v>108.91629389519625</v>
      </c>
      <c r="BS204" s="19">
        <f t="shared" si="4029"/>
        <v>90.763578245996882</v>
      </c>
      <c r="BT204" s="19">
        <f t="shared" si="4029"/>
        <v>72.610862596797517</v>
      </c>
      <c r="BU204" s="19">
        <f t="shared" si="4029"/>
        <v>54.458146947598152</v>
      </c>
      <c r="BV204" s="19">
        <f t="shared" si="4029"/>
        <v>36.305431298398787</v>
      </c>
      <c r="BW204" s="19">
        <f t="shared" si="4029"/>
        <v>18.152715649199418</v>
      </c>
      <c r="BX204" s="19">
        <f t="shared" ref="BX204:CG204" si="4030">IF($B204=BX$10-1,$C204,BW205)</f>
        <v>4.9737991503207013E-14</v>
      </c>
      <c r="BY204" s="19">
        <f t="shared" si="4030"/>
        <v>4.9737991503207013E-14</v>
      </c>
      <c r="BZ204" s="19">
        <f t="shared" si="4030"/>
        <v>4.9737991503207013E-14</v>
      </c>
      <c r="CA204" s="19">
        <f t="shared" si="4030"/>
        <v>4.9737991503207013E-14</v>
      </c>
      <c r="CB204" s="19">
        <f t="shared" si="4030"/>
        <v>4.9737991503207013E-14</v>
      </c>
      <c r="CC204" s="19">
        <f t="shared" si="4030"/>
        <v>4.9737991503207013E-14</v>
      </c>
      <c r="CD204" s="19">
        <f t="shared" si="4030"/>
        <v>4.9737991503207013E-14</v>
      </c>
      <c r="CE204" s="19">
        <f t="shared" si="4030"/>
        <v>4.9737991503207013E-14</v>
      </c>
      <c r="CF204" s="19">
        <f t="shared" si="4030"/>
        <v>4.9737991503207013E-14</v>
      </c>
      <c r="CG204" s="19">
        <f t="shared" si="4030"/>
        <v>4.9737991503207013E-14</v>
      </c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</row>
    <row r="205" spans="1:115" ht="15" x14ac:dyDescent="0.2">
      <c r="B205" s="48"/>
      <c r="C205" s="48"/>
      <c r="D205" s="48"/>
      <c r="E205" s="48"/>
      <c r="F205" s="48"/>
      <c r="G205" s="48"/>
      <c r="H205" s="48"/>
      <c r="I205" s="48"/>
      <c r="J205" s="42">
        <f t="shared" ref="J205" si="4031">MAX(0,+J204-J206)</f>
        <v>0</v>
      </c>
      <c r="K205" s="19">
        <f t="shared" ref="K205" si="4032">MAX(0,+K204-K206)</f>
        <v>0</v>
      </c>
      <c r="L205" s="19">
        <f t="shared" ref="L205" si="4033">MAX(0,+L204-L206)</f>
        <v>0</v>
      </c>
      <c r="M205" s="19">
        <f t="shared" ref="M205" si="4034">MAX(0,+M204-M206)</f>
        <v>0</v>
      </c>
      <c r="N205" s="19">
        <f t="shared" ref="N205" si="4035">MAX(0,+N204-N206)</f>
        <v>0</v>
      </c>
      <c r="O205" s="19">
        <f t="shared" ref="O205" si="4036">MAX(0,+O204-O206)</f>
        <v>0</v>
      </c>
      <c r="P205" s="19">
        <f t="shared" ref="P205" si="4037">MAX(0,+P204-P206)</f>
        <v>0</v>
      </c>
      <c r="Q205" s="19">
        <f t="shared" ref="Q205" si="4038">MAX(0,+Q204-Q206)</f>
        <v>0</v>
      </c>
      <c r="R205" s="19">
        <f t="shared" ref="R205" si="4039">MAX(0,+R204-R206)</f>
        <v>0</v>
      </c>
      <c r="S205" s="19">
        <f t="shared" ref="S205" si="4040">MAX(0,+S204-S206)</f>
        <v>0</v>
      </c>
      <c r="T205" s="19">
        <f t="shared" ref="T205" si="4041">MAX(0,+T204-T206)</f>
        <v>0</v>
      </c>
      <c r="U205" s="19">
        <f t="shared" ref="U205" si="4042">MAX(0,+U204-U206)</f>
        <v>0</v>
      </c>
      <c r="V205" s="19">
        <f t="shared" ref="V205" si="4043">MAX(0,+V204-V206)</f>
        <v>0</v>
      </c>
      <c r="W205" s="42">
        <f t="shared" ref="W205" si="4044">MAX(0,+W204-W206)</f>
        <v>0</v>
      </c>
      <c r="X205" s="42">
        <f t="shared" ref="X205" si="4045">MAX(0,+X204-X206)</f>
        <v>0</v>
      </c>
      <c r="Y205" s="42">
        <f t="shared" ref="Y205" si="4046">MAX(0,+Y204-Y206)</f>
        <v>0</v>
      </c>
      <c r="Z205" s="42">
        <f t="shared" ref="Z205" si="4047">MAX(0,+Z204-Z206)</f>
        <v>0</v>
      </c>
      <c r="AA205" s="42">
        <f t="shared" ref="AA205" si="4048">MAX(0,+AA204-AA206)</f>
        <v>0</v>
      </c>
      <c r="AB205" s="42">
        <f t="shared" ref="AB205" si="4049">MAX(0,+AB204-AB206)</f>
        <v>0</v>
      </c>
      <c r="AC205" s="42">
        <f t="shared" ref="AC205" si="4050">MAX(0,+AC204-AC206)</f>
        <v>0</v>
      </c>
      <c r="AD205" s="42">
        <f t="shared" ref="AD205" si="4051">MAX(0,+AD204-AD206)</f>
        <v>0</v>
      </c>
      <c r="AE205" s="42">
        <f t="shared" ref="AE205" si="4052">MAX(0,+AE204-AE206)</f>
        <v>0</v>
      </c>
      <c r="AF205" s="42">
        <f t="shared" ref="AF205" si="4053">MAX(0,+AF204-AF206)</f>
        <v>0</v>
      </c>
      <c r="AG205" s="42">
        <f t="shared" ref="AG205" si="4054">MAX(0,+AG204-AG206)</f>
        <v>0</v>
      </c>
      <c r="AH205" s="42">
        <f t="shared" ref="AH205" si="4055">MAX(0,+AH204-AH206)</f>
        <v>0</v>
      </c>
      <c r="AI205" s="42">
        <f t="shared" ref="AI205" si="4056">MAX(0,+AI204-AI206)</f>
        <v>0</v>
      </c>
      <c r="AJ205" s="42">
        <f t="shared" ref="AJ205" si="4057">MAX(0,+AJ204-AJ206)</f>
        <v>0</v>
      </c>
      <c r="AK205" s="42">
        <f t="shared" ref="AK205" si="4058">MAX(0,+AK204-AK206)</f>
        <v>0</v>
      </c>
      <c r="AL205" s="42">
        <f t="shared" ref="AL205" si="4059">MAX(0,+AL204-AL206)</f>
        <v>0</v>
      </c>
      <c r="AM205" s="42">
        <f t="shared" ref="AM205" si="4060">MAX(0,+AM204-AM206)</f>
        <v>0</v>
      </c>
      <c r="AN205" s="42">
        <f t="shared" ref="AN205" si="4061">MAX(0,+AN204-AN206)</f>
        <v>0</v>
      </c>
      <c r="AO205" s="42">
        <f t="shared" ref="AO205" si="4062">MAX(0,+AO204-AO206)</f>
        <v>0</v>
      </c>
      <c r="AP205" s="42">
        <f t="shared" ref="AP205" si="4063">MAX(0,+AP204-AP206)</f>
        <v>0</v>
      </c>
      <c r="AQ205" s="42">
        <f t="shared" ref="AQ205" si="4064">MAX(0,+AQ204-AQ206)</f>
        <v>0</v>
      </c>
      <c r="AR205" s="42">
        <f t="shared" ref="AR205" si="4065">MAX(0,+AR204-AR206)</f>
        <v>0</v>
      </c>
      <c r="AS205" s="42">
        <f t="shared" ref="AS205" si="4066">MAX(0,+AS204-AS206)</f>
        <v>0</v>
      </c>
      <c r="AT205" s="42">
        <f t="shared" ref="AT205" si="4067">MAX(0,+AT204-AT206)</f>
        <v>0</v>
      </c>
      <c r="AU205" s="42">
        <f t="shared" ref="AU205" si="4068">MAX(0,+AU204-AU206)</f>
        <v>0</v>
      </c>
      <c r="AV205" s="42">
        <f t="shared" ref="AV205" si="4069">MAX(0,+AV204-AV206)</f>
        <v>0</v>
      </c>
      <c r="AW205" s="42">
        <f t="shared" ref="AW205" si="4070">MAX(0,+AW204-AW206)</f>
        <v>0</v>
      </c>
      <c r="AX205" s="42">
        <f t="shared" ref="AX205" si="4071">MAX(0,+AX204-AX206)</f>
        <v>0</v>
      </c>
      <c r="AY205" s="42">
        <f t="shared" ref="AY205" si="4072">MAX(0,+AY204-AY206)</f>
        <v>0</v>
      </c>
      <c r="AZ205" s="42">
        <f t="shared" ref="AZ205" si="4073">MAX(0,+AZ204-AZ206)</f>
        <v>0</v>
      </c>
      <c r="BA205" s="42">
        <f t="shared" ref="BA205" si="4074">MAX(0,+BA204-BA206)</f>
        <v>0</v>
      </c>
      <c r="BB205" s="42">
        <f t="shared" ref="BB205" si="4075">MAX(0,+BB204-BB206)</f>
        <v>0</v>
      </c>
      <c r="BC205" s="42">
        <f t="shared" ref="BC205" si="4076">MAX(0,+BC204-BC206)</f>
        <v>0</v>
      </c>
      <c r="BD205" s="42">
        <f t="shared" ref="BD205" si="4077">MAX(0,+BD204-BD206)</f>
        <v>0</v>
      </c>
      <c r="BE205" s="42">
        <f t="shared" ref="BE205" si="4078">MAX(0,+BE204-BE206)</f>
        <v>0</v>
      </c>
      <c r="BF205" s="42">
        <f t="shared" ref="BF205" si="4079">MAX(0,+BF204-BF206)</f>
        <v>0</v>
      </c>
      <c r="BG205" s="42">
        <f t="shared" ref="BG205" si="4080">MAX(0,+BG204-BG206)</f>
        <v>0</v>
      </c>
      <c r="BH205" s="42">
        <f t="shared" ref="BH205" si="4081">MAX(0,+BH204-BH206)</f>
        <v>0</v>
      </c>
      <c r="BI205" s="42">
        <f t="shared" ref="BI205" si="4082">MAX(0,+BI204-BI206)</f>
        <v>254.13801908879117</v>
      </c>
      <c r="BJ205" s="42">
        <f t="shared" ref="BJ205" si="4083">MAX(0,+BJ204-BJ206)</f>
        <v>235.9853034395918</v>
      </c>
      <c r="BK205" s="42">
        <f t="shared" ref="BK205" si="4084">MAX(0,+BK204-BK206)</f>
        <v>217.83258779039244</v>
      </c>
      <c r="BL205" s="42">
        <f t="shared" ref="BL205" si="4085">MAX(0,+BL204-BL206)</f>
        <v>199.67987214119307</v>
      </c>
      <c r="BM205" s="42">
        <f t="shared" ref="BM205" si="4086">MAX(0,+BM204-BM206)</f>
        <v>181.52715649199371</v>
      </c>
      <c r="BN205" s="42">
        <f t="shared" ref="BN205" si="4087">MAX(0,+BN204-BN206)</f>
        <v>163.37444084279434</v>
      </c>
      <c r="BO205" s="42">
        <f t="shared" ref="BO205" si="4088">MAX(0,+BO204-BO206)</f>
        <v>145.22172519359498</v>
      </c>
      <c r="BP205" s="42">
        <f t="shared" ref="BP205" si="4089">MAX(0,+BP204-BP206)</f>
        <v>127.06900954439561</v>
      </c>
      <c r="BQ205" s="42">
        <f t="shared" ref="BQ205" si="4090">MAX(0,+BQ204-BQ206)</f>
        <v>108.91629389519625</v>
      </c>
      <c r="BR205" s="42">
        <f t="shared" ref="BR205" si="4091">MAX(0,+BR204-BR206)</f>
        <v>90.763578245996882</v>
      </c>
      <c r="BS205" s="42">
        <f t="shared" ref="BS205" si="4092">MAX(0,+BS204-BS206)</f>
        <v>72.610862596797517</v>
      </c>
      <c r="BT205" s="42">
        <f t="shared" ref="BT205" si="4093">MAX(0,+BT204-BT206)</f>
        <v>54.458146947598152</v>
      </c>
      <c r="BU205" s="42">
        <f t="shared" ref="BU205" si="4094">MAX(0,+BU204-BU206)</f>
        <v>36.305431298398787</v>
      </c>
      <c r="BV205" s="42">
        <f t="shared" ref="BV205" si="4095">MAX(0,+BV204-BV206)</f>
        <v>18.152715649199418</v>
      </c>
      <c r="BW205" s="42">
        <f t="shared" ref="BW205" si="4096">MAX(0,+BW204-BW206)</f>
        <v>4.9737991503207013E-14</v>
      </c>
      <c r="BX205" s="42">
        <f t="shared" ref="BX205" si="4097">MAX(0,+BX204-BX206)</f>
        <v>4.9737991503207013E-14</v>
      </c>
      <c r="BY205" s="42">
        <f t="shared" ref="BY205" si="4098">MAX(0,+BY204-BY206)</f>
        <v>4.9737991503207013E-14</v>
      </c>
      <c r="BZ205" s="42">
        <f t="shared" ref="BZ205" si="4099">MAX(0,+BZ204-BZ206)</f>
        <v>4.9737991503207013E-14</v>
      </c>
      <c r="CA205" s="42">
        <f t="shared" ref="CA205" si="4100">MAX(0,+CA204-CA206)</f>
        <v>4.9737991503207013E-14</v>
      </c>
      <c r="CB205" s="42">
        <f t="shared" ref="CB205" si="4101">MAX(0,+CB204-CB206)</f>
        <v>4.9737991503207013E-14</v>
      </c>
      <c r="CC205" s="42">
        <f t="shared" ref="CC205" si="4102">MAX(0,+CC204-CC206)</f>
        <v>4.9737991503207013E-14</v>
      </c>
      <c r="CD205" s="42">
        <f t="shared" ref="CD205" si="4103">MAX(0,+CD204-CD206)</f>
        <v>4.9737991503207013E-14</v>
      </c>
      <c r="CE205" s="42">
        <f t="shared" ref="CE205" si="4104">MAX(0,+CE204-CE206)</f>
        <v>4.9737991503207013E-14</v>
      </c>
      <c r="CF205" s="42">
        <f t="shared" ref="CF205" si="4105">MAX(0,+CF204-CF206)</f>
        <v>4.9737991503207013E-14</v>
      </c>
      <c r="CG205" s="42">
        <f t="shared" ref="CG205" si="4106">MAX(0,+CG204-CG206)</f>
        <v>4.9737991503207013E-14</v>
      </c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</row>
    <row r="206" spans="1:115" ht="15" x14ac:dyDescent="0.2">
      <c r="A206" s="17"/>
      <c r="B206" s="48"/>
      <c r="C206" s="48"/>
      <c r="D206" s="48"/>
      <c r="E206" s="48"/>
      <c r="F206" s="48"/>
      <c r="G206" s="48"/>
      <c r="H206" s="48"/>
      <c r="I206" s="48"/>
      <c r="J206" s="42">
        <f>IF(J204&gt;0.5,IF($B204=J$10,$C204/$D204,I206),0)</f>
        <v>0</v>
      </c>
      <c r="K206" s="19">
        <f>IF(K204&gt;0.5,IF($B204=K$10-1,$C204/$D204,J206),0)</f>
        <v>0</v>
      </c>
      <c r="L206" s="19">
        <f t="shared" ref="L206:BW206" si="4107">IF(L204&gt;0.5,IF($B204=L$10-1,$C204/$D204,K206),0)</f>
        <v>0</v>
      </c>
      <c r="M206" s="19">
        <f t="shared" si="4107"/>
        <v>0</v>
      </c>
      <c r="N206" s="19">
        <f t="shared" si="4107"/>
        <v>0</v>
      </c>
      <c r="O206" s="19">
        <f t="shared" si="4107"/>
        <v>0</v>
      </c>
      <c r="P206" s="19">
        <f t="shared" si="4107"/>
        <v>0</v>
      </c>
      <c r="Q206" s="19">
        <f t="shared" si="4107"/>
        <v>0</v>
      </c>
      <c r="R206" s="19">
        <f t="shared" si="4107"/>
        <v>0</v>
      </c>
      <c r="S206" s="19">
        <f t="shared" si="4107"/>
        <v>0</v>
      </c>
      <c r="T206" s="19">
        <f t="shared" si="4107"/>
        <v>0</v>
      </c>
      <c r="U206" s="19">
        <f t="shared" si="4107"/>
        <v>0</v>
      </c>
      <c r="V206" s="19">
        <f t="shared" si="4107"/>
        <v>0</v>
      </c>
      <c r="W206" s="19">
        <f t="shared" si="4107"/>
        <v>0</v>
      </c>
      <c r="X206" s="19">
        <f t="shared" si="4107"/>
        <v>0</v>
      </c>
      <c r="Y206" s="19">
        <f t="shared" si="4107"/>
        <v>0</v>
      </c>
      <c r="Z206" s="19">
        <f t="shared" si="4107"/>
        <v>0</v>
      </c>
      <c r="AA206" s="19">
        <f t="shared" si="4107"/>
        <v>0</v>
      </c>
      <c r="AB206" s="19">
        <f t="shared" si="4107"/>
        <v>0</v>
      </c>
      <c r="AC206" s="19">
        <f t="shared" si="4107"/>
        <v>0</v>
      </c>
      <c r="AD206" s="19">
        <f t="shared" si="4107"/>
        <v>0</v>
      </c>
      <c r="AE206" s="19">
        <f t="shared" si="4107"/>
        <v>0</v>
      </c>
      <c r="AF206" s="19">
        <f t="shared" si="4107"/>
        <v>0</v>
      </c>
      <c r="AG206" s="19">
        <f t="shared" si="4107"/>
        <v>0</v>
      </c>
      <c r="AH206" s="19">
        <f t="shared" si="4107"/>
        <v>0</v>
      </c>
      <c r="AI206" s="19">
        <f t="shared" si="4107"/>
        <v>0</v>
      </c>
      <c r="AJ206" s="19">
        <f t="shared" si="4107"/>
        <v>0</v>
      </c>
      <c r="AK206" s="19">
        <f t="shared" si="4107"/>
        <v>0</v>
      </c>
      <c r="AL206" s="19">
        <f t="shared" si="4107"/>
        <v>0</v>
      </c>
      <c r="AM206" s="19">
        <f t="shared" si="4107"/>
        <v>0</v>
      </c>
      <c r="AN206" s="19">
        <f t="shared" si="4107"/>
        <v>0</v>
      </c>
      <c r="AO206" s="19">
        <f t="shared" si="4107"/>
        <v>0</v>
      </c>
      <c r="AP206" s="19">
        <f t="shared" si="4107"/>
        <v>0</v>
      </c>
      <c r="AQ206" s="19">
        <f t="shared" si="4107"/>
        <v>0</v>
      </c>
      <c r="AR206" s="19">
        <f t="shared" si="4107"/>
        <v>0</v>
      </c>
      <c r="AS206" s="19">
        <f t="shared" si="4107"/>
        <v>0</v>
      </c>
      <c r="AT206" s="19">
        <f t="shared" si="4107"/>
        <v>0</v>
      </c>
      <c r="AU206" s="19">
        <f t="shared" si="4107"/>
        <v>0</v>
      </c>
      <c r="AV206" s="19">
        <f t="shared" si="4107"/>
        <v>0</v>
      </c>
      <c r="AW206" s="19">
        <f t="shared" si="4107"/>
        <v>0</v>
      </c>
      <c r="AX206" s="19">
        <f t="shared" si="4107"/>
        <v>0</v>
      </c>
      <c r="AY206" s="19">
        <f t="shared" si="4107"/>
        <v>0</v>
      </c>
      <c r="AZ206" s="19">
        <f t="shared" si="4107"/>
        <v>0</v>
      </c>
      <c r="BA206" s="19">
        <f t="shared" si="4107"/>
        <v>0</v>
      </c>
      <c r="BB206" s="19">
        <f t="shared" si="4107"/>
        <v>0</v>
      </c>
      <c r="BC206" s="19">
        <f t="shared" si="4107"/>
        <v>0</v>
      </c>
      <c r="BD206" s="19">
        <f t="shared" si="4107"/>
        <v>0</v>
      </c>
      <c r="BE206" s="19">
        <f t="shared" si="4107"/>
        <v>0</v>
      </c>
      <c r="BF206" s="19">
        <f t="shared" si="4107"/>
        <v>0</v>
      </c>
      <c r="BG206" s="19">
        <f t="shared" si="4107"/>
        <v>0</v>
      </c>
      <c r="BH206" s="19">
        <f t="shared" si="4107"/>
        <v>0</v>
      </c>
      <c r="BI206" s="19">
        <f t="shared" si="4107"/>
        <v>18.152715649199369</v>
      </c>
      <c r="BJ206" s="19">
        <f t="shared" si="4107"/>
        <v>18.152715649199369</v>
      </c>
      <c r="BK206" s="19">
        <f t="shared" si="4107"/>
        <v>18.152715649199369</v>
      </c>
      <c r="BL206" s="19">
        <f t="shared" si="4107"/>
        <v>18.152715649199369</v>
      </c>
      <c r="BM206" s="19">
        <f t="shared" si="4107"/>
        <v>18.152715649199369</v>
      </c>
      <c r="BN206" s="19">
        <f t="shared" si="4107"/>
        <v>18.152715649199369</v>
      </c>
      <c r="BO206" s="19">
        <f t="shared" si="4107"/>
        <v>18.152715649199369</v>
      </c>
      <c r="BP206" s="19">
        <f t="shared" si="4107"/>
        <v>18.152715649199369</v>
      </c>
      <c r="BQ206" s="19">
        <f t="shared" si="4107"/>
        <v>18.152715649199369</v>
      </c>
      <c r="BR206" s="19">
        <f t="shared" si="4107"/>
        <v>18.152715649199369</v>
      </c>
      <c r="BS206" s="19">
        <f t="shared" si="4107"/>
        <v>18.152715649199369</v>
      </c>
      <c r="BT206" s="19">
        <f t="shared" si="4107"/>
        <v>18.152715649199369</v>
      </c>
      <c r="BU206" s="19">
        <f t="shared" si="4107"/>
        <v>18.152715649199369</v>
      </c>
      <c r="BV206" s="19">
        <f t="shared" si="4107"/>
        <v>18.152715649199369</v>
      </c>
      <c r="BW206" s="19">
        <f t="shared" si="4107"/>
        <v>18.152715649199369</v>
      </c>
      <c r="BX206" s="19">
        <f t="shared" ref="BX206:CG206" si="4108">IF(BX204&gt;0.5,IF($B204=BX$10-1,$C204/$D204,BW206),0)</f>
        <v>0</v>
      </c>
      <c r="BY206" s="19">
        <f t="shared" si="4108"/>
        <v>0</v>
      </c>
      <c r="BZ206" s="19">
        <f t="shared" si="4108"/>
        <v>0</v>
      </c>
      <c r="CA206" s="19">
        <f t="shared" si="4108"/>
        <v>0</v>
      </c>
      <c r="CB206" s="19">
        <f t="shared" si="4108"/>
        <v>0</v>
      </c>
      <c r="CC206" s="19">
        <f t="shared" si="4108"/>
        <v>0</v>
      </c>
      <c r="CD206" s="19">
        <f t="shared" si="4108"/>
        <v>0</v>
      </c>
      <c r="CE206" s="19">
        <f t="shared" si="4108"/>
        <v>0</v>
      </c>
      <c r="CF206" s="19">
        <f t="shared" si="4108"/>
        <v>0</v>
      </c>
      <c r="CG206" s="19">
        <f t="shared" si="4108"/>
        <v>0</v>
      </c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</row>
    <row r="207" spans="1:115" ht="15" x14ac:dyDescent="0.2">
      <c r="A207" s="17" t="s">
        <v>174</v>
      </c>
      <c r="B207" s="104">
        <f>B204+1</f>
        <v>2070</v>
      </c>
      <c r="C207" s="82">
        <f>HLOOKUP(B207,$J$10:$CG$23,14)</f>
        <v>277.73654943275034</v>
      </c>
      <c r="D207" s="52">
        <f>$D$52</f>
        <v>15</v>
      </c>
      <c r="E207" s="48"/>
      <c r="F207" s="48"/>
      <c r="G207" s="48"/>
      <c r="H207" s="48"/>
      <c r="I207" s="48"/>
      <c r="J207" s="42">
        <f>IF($B207=J$10,$C207,I208)</f>
        <v>0</v>
      </c>
      <c r="K207" s="19">
        <f>IF($B207=K$10-1,$C207,J208)</f>
        <v>0</v>
      </c>
      <c r="L207" s="19">
        <f t="shared" ref="L207:BW207" si="4109">IF($B207=L$10-1,$C207,K208)</f>
        <v>0</v>
      </c>
      <c r="M207" s="19">
        <f t="shared" si="4109"/>
        <v>0</v>
      </c>
      <c r="N207" s="19">
        <f t="shared" si="4109"/>
        <v>0</v>
      </c>
      <c r="O207" s="19">
        <f t="shared" si="4109"/>
        <v>0</v>
      </c>
      <c r="P207" s="19">
        <f t="shared" si="4109"/>
        <v>0</v>
      </c>
      <c r="Q207" s="19">
        <f t="shared" si="4109"/>
        <v>0</v>
      </c>
      <c r="R207" s="19">
        <f t="shared" si="4109"/>
        <v>0</v>
      </c>
      <c r="S207" s="19">
        <f t="shared" si="4109"/>
        <v>0</v>
      </c>
      <c r="T207" s="19">
        <f t="shared" si="4109"/>
        <v>0</v>
      </c>
      <c r="U207" s="19">
        <f t="shared" si="4109"/>
        <v>0</v>
      </c>
      <c r="V207" s="19">
        <f t="shared" si="4109"/>
        <v>0</v>
      </c>
      <c r="W207" s="19">
        <f t="shared" si="4109"/>
        <v>0</v>
      </c>
      <c r="X207" s="19">
        <f t="shared" si="4109"/>
        <v>0</v>
      </c>
      <c r="Y207" s="19">
        <f t="shared" si="4109"/>
        <v>0</v>
      </c>
      <c r="Z207" s="19">
        <f t="shared" si="4109"/>
        <v>0</v>
      </c>
      <c r="AA207" s="19">
        <f t="shared" si="4109"/>
        <v>0</v>
      </c>
      <c r="AB207" s="19">
        <f t="shared" si="4109"/>
        <v>0</v>
      </c>
      <c r="AC207" s="19">
        <f t="shared" si="4109"/>
        <v>0</v>
      </c>
      <c r="AD207" s="19">
        <f t="shared" si="4109"/>
        <v>0</v>
      </c>
      <c r="AE207" s="19">
        <f t="shared" si="4109"/>
        <v>0</v>
      </c>
      <c r="AF207" s="19">
        <f t="shared" si="4109"/>
        <v>0</v>
      </c>
      <c r="AG207" s="19">
        <f t="shared" si="4109"/>
        <v>0</v>
      </c>
      <c r="AH207" s="19">
        <f t="shared" si="4109"/>
        <v>0</v>
      </c>
      <c r="AI207" s="19">
        <f t="shared" si="4109"/>
        <v>0</v>
      </c>
      <c r="AJ207" s="19">
        <f t="shared" si="4109"/>
        <v>0</v>
      </c>
      <c r="AK207" s="19">
        <f t="shared" si="4109"/>
        <v>0</v>
      </c>
      <c r="AL207" s="19">
        <f t="shared" si="4109"/>
        <v>0</v>
      </c>
      <c r="AM207" s="19">
        <f t="shared" si="4109"/>
        <v>0</v>
      </c>
      <c r="AN207" s="19">
        <f t="shared" si="4109"/>
        <v>0</v>
      </c>
      <c r="AO207" s="19">
        <f t="shared" si="4109"/>
        <v>0</v>
      </c>
      <c r="AP207" s="19">
        <f t="shared" si="4109"/>
        <v>0</v>
      </c>
      <c r="AQ207" s="19">
        <f t="shared" si="4109"/>
        <v>0</v>
      </c>
      <c r="AR207" s="19">
        <f t="shared" si="4109"/>
        <v>0</v>
      </c>
      <c r="AS207" s="19">
        <f t="shared" si="4109"/>
        <v>0</v>
      </c>
      <c r="AT207" s="19">
        <f t="shared" si="4109"/>
        <v>0</v>
      </c>
      <c r="AU207" s="19">
        <f t="shared" si="4109"/>
        <v>0</v>
      </c>
      <c r="AV207" s="19">
        <f t="shared" si="4109"/>
        <v>0</v>
      </c>
      <c r="AW207" s="19">
        <f t="shared" si="4109"/>
        <v>0</v>
      </c>
      <c r="AX207" s="19">
        <f t="shared" si="4109"/>
        <v>0</v>
      </c>
      <c r="AY207" s="19">
        <f t="shared" si="4109"/>
        <v>0</v>
      </c>
      <c r="AZ207" s="19">
        <f t="shared" si="4109"/>
        <v>0</v>
      </c>
      <c r="BA207" s="19">
        <f t="shared" si="4109"/>
        <v>0</v>
      </c>
      <c r="BB207" s="19">
        <f t="shared" si="4109"/>
        <v>0</v>
      </c>
      <c r="BC207" s="19">
        <f t="shared" si="4109"/>
        <v>0</v>
      </c>
      <c r="BD207" s="19">
        <f t="shared" si="4109"/>
        <v>0</v>
      </c>
      <c r="BE207" s="19">
        <f t="shared" si="4109"/>
        <v>0</v>
      </c>
      <c r="BF207" s="19">
        <f t="shared" si="4109"/>
        <v>0</v>
      </c>
      <c r="BG207" s="19">
        <f t="shared" si="4109"/>
        <v>0</v>
      </c>
      <c r="BH207" s="19">
        <f t="shared" si="4109"/>
        <v>0</v>
      </c>
      <c r="BI207" s="19">
        <f t="shared" si="4109"/>
        <v>0</v>
      </c>
      <c r="BJ207" s="19">
        <f t="shared" si="4109"/>
        <v>277.73654943275034</v>
      </c>
      <c r="BK207" s="19">
        <f t="shared" si="4109"/>
        <v>259.22077947056698</v>
      </c>
      <c r="BL207" s="19">
        <f t="shared" si="4109"/>
        <v>240.70500950838363</v>
      </c>
      <c r="BM207" s="19">
        <f t="shared" si="4109"/>
        <v>222.18923954620027</v>
      </c>
      <c r="BN207" s="19">
        <f t="shared" si="4109"/>
        <v>203.67346958401691</v>
      </c>
      <c r="BO207" s="19">
        <f t="shared" si="4109"/>
        <v>185.15769962183356</v>
      </c>
      <c r="BP207" s="19">
        <f t="shared" si="4109"/>
        <v>166.6419296596502</v>
      </c>
      <c r="BQ207" s="19">
        <f t="shared" si="4109"/>
        <v>148.12615969746685</v>
      </c>
      <c r="BR207" s="19">
        <f t="shared" si="4109"/>
        <v>129.61038973528349</v>
      </c>
      <c r="BS207" s="19">
        <f t="shared" si="4109"/>
        <v>111.09461977310013</v>
      </c>
      <c r="BT207" s="19">
        <f t="shared" si="4109"/>
        <v>92.578849810916779</v>
      </c>
      <c r="BU207" s="19">
        <f t="shared" si="4109"/>
        <v>74.063079848733423</v>
      </c>
      <c r="BV207" s="19">
        <f t="shared" si="4109"/>
        <v>55.547309886550067</v>
      </c>
      <c r="BW207" s="19">
        <f t="shared" si="4109"/>
        <v>37.031539924366712</v>
      </c>
      <c r="BX207" s="19">
        <f t="shared" ref="BX207:CG207" si="4110">IF($B207=BX$10-1,$C207,BW208)</f>
        <v>18.515769962183356</v>
      </c>
      <c r="BY207" s="19">
        <f t="shared" si="4110"/>
        <v>0</v>
      </c>
      <c r="BZ207" s="19">
        <f t="shared" si="4110"/>
        <v>0</v>
      </c>
      <c r="CA207" s="19">
        <f t="shared" si="4110"/>
        <v>0</v>
      </c>
      <c r="CB207" s="19">
        <f t="shared" si="4110"/>
        <v>0</v>
      </c>
      <c r="CC207" s="19">
        <f t="shared" si="4110"/>
        <v>0</v>
      </c>
      <c r="CD207" s="19">
        <f t="shared" si="4110"/>
        <v>0</v>
      </c>
      <c r="CE207" s="19">
        <f t="shared" si="4110"/>
        <v>0</v>
      </c>
      <c r="CF207" s="19">
        <f t="shared" si="4110"/>
        <v>0</v>
      </c>
      <c r="CG207" s="19">
        <f t="shared" si="4110"/>
        <v>0</v>
      </c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</row>
    <row r="208" spans="1:115" ht="15" x14ac:dyDescent="0.2">
      <c r="A208" s="17"/>
      <c r="B208" s="48"/>
      <c r="C208" s="48"/>
      <c r="D208" s="48"/>
      <c r="E208" s="48"/>
      <c r="F208" s="48"/>
      <c r="G208" s="48"/>
      <c r="H208" s="48"/>
      <c r="I208" s="48"/>
      <c r="J208" s="42">
        <f t="shared" ref="J208" si="4111">MAX(0,+J207-J209)</f>
        <v>0</v>
      </c>
      <c r="K208" s="19">
        <f t="shared" ref="K208" si="4112">MAX(0,+K207-K209)</f>
        <v>0</v>
      </c>
      <c r="L208" s="19">
        <f t="shared" ref="L208" si="4113">MAX(0,+L207-L209)</f>
        <v>0</v>
      </c>
      <c r="M208" s="19">
        <f t="shared" ref="M208" si="4114">MAX(0,+M207-M209)</f>
        <v>0</v>
      </c>
      <c r="N208" s="19">
        <f t="shared" ref="N208" si="4115">MAX(0,+N207-N209)</f>
        <v>0</v>
      </c>
      <c r="O208" s="19">
        <f t="shared" ref="O208" si="4116">MAX(0,+O207-O209)</f>
        <v>0</v>
      </c>
      <c r="P208" s="19">
        <f t="shared" ref="P208" si="4117">MAX(0,+P207-P209)</f>
        <v>0</v>
      </c>
      <c r="Q208" s="19">
        <f t="shared" ref="Q208" si="4118">MAX(0,+Q207-Q209)</f>
        <v>0</v>
      </c>
      <c r="R208" s="19">
        <f t="shared" ref="R208" si="4119">MAX(0,+R207-R209)</f>
        <v>0</v>
      </c>
      <c r="S208" s="19">
        <f t="shared" ref="S208" si="4120">MAX(0,+S207-S209)</f>
        <v>0</v>
      </c>
      <c r="T208" s="19">
        <f t="shared" ref="T208" si="4121">MAX(0,+T207-T209)</f>
        <v>0</v>
      </c>
      <c r="U208" s="19">
        <f t="shared" ref="U208" si="4122">MAX(0,+U207-U209)</f>
        <v>0</v>
      </c>
      <c r="V208" s="19">
        <f t="shared" ref="V208" si="4123">MAX(0,+V207-V209)</f>
        <v>0</v>
      </c>
      <c r="W208" s="42">
        <f t="shared" ref="W208" si="4124">MAX(0,+W207-W209)</f>
        <v>0</v>
      </c>
      <c r="X208" s="42">
        <f t="shared" ref="X208" si="4125">MAX(0,+X207-X209)</f>
        <v>0</v>
      </c>
      <c r="Y208" s="42">
        <f t="shared" ref="Y208" si="4126">MAX(0,+Y207-Y209)</f>
        <v>0</v>
      </c>
      <c r="Z208" s="42">
        <f t="shared" ref="Z208" si="4127">MAX(0,+Z207-Z209)</f>
        <v>0</v>
      </c>
      <c r="AA208" s="42">
        <f t="shared" ref="AA208" si="4128">MAX(0,+AA207-AA209)</f>
        <v>0</v>
      </c>
      <c r="AB208" s="42">
        <f t="shared" ref="AB208" si="4129">MAX(0,+AB207-AB209)</f>
        <v>0</v>
      </c>
      <c r="AC208" s="42">
        <f t="shared" ref="AC208" si="4130">MAX(0,+AC207-AC209)</f>
        <v>0</v>
      </c>
      <c r="AD208" s="42">
        <f t="shared" ref="AD208" si="4131">MAX(0,+AD207-AD209)</f>
        <v>0</v>
      </c>
      <c r="AE208" s="42">
        <f t="shared" ref="AE208" si="4132">MAX(0,+AE207-AE209)</f>
        <v>0</v>
      </c>
      <c r="AF208" s="42">
        <f t="shared" ref="AF208" si="4133">MAX(0,+AF207-AF209)</f>
        <v>0</v>
      </c>
      <c r="AG208" s="42">
        <f t="shared" ref="AG208" si="4134">MAX(0,+AG207-AG209)</f>
        <v>0</v>
      </c>
      <c r="AH208" s="42">
        <f t="shared" ref="AH208" si="4135">MAX(0,+AH207-AH209)</f>
        <v>0</v>
      </c>
      <c r="AI208" s="42">
        <f t="shared" ref="AI208" si="4136">MAX(0,+AI207-AI209)</f>
        <v>0</v>
      </c>
      <c r="AJ208" s="42">
        <f t="shared" ref="AJ208" si="4137">MAX(0,+AJ207-AJ209)</f>
        <v>0</v>
      </c>
      <c r="AK208" s="42">
        <f t="shared" ref="AK208" si="4138">MAX(0,+AK207-AK209)</f>
        <v>0</v>
      </c>
      <c r="AL208" s="42">
        <f t="shared" ref="AL208" si="4139">MAX(0,+AL207-AL209)</f>
        <v>0</v>
      </c>
      <c r="AM208" s="42">
        <f t="shared" ref="AM208" si="4140">MAX(0,+AM207-AM209)</f>
        <v>0</v>
      </c>
      <c r="AN208" s="42">
        <f t="shared" ref="AN208" si="4141">MAX(0,+AN207-AN209)</f>
        <v>0</v>
      </c>
      <c r="AO208" s="42">
        <f t="shared" ref="AO208" si="4142">MAX(0,+AO207-AO209)</f>
        <v>0</v>
      </c>
      <c r="AP208" s="42">
        <f t="shared" ref="AP208" si="4143">MAX(0,+AP207-AP209)</f>
        <v>0</v>
      </c>
      <c r="AQ208" s="42">
        <f t="shared" ref="AQ208" si="4144">MAX(0,+AQ207-AQ209)</f>
        <v>0</v>
      </c>
      <c r="AR208" s="42">
        <f t="shared" ref="AR208" si="4145">MAX(0,+AR207-AR209)</f>
        <v>0</v>
      </c>
      <c r="AS208" s="42">
        <f t="shared" ref="AS208" si="4146">MAX(0,+AS207-AS209)</f>
        <v>0</v>
      </c>
      <c r="AT208" s="42">
        <f t="shared" ref="AT208" si="4147">MAX(0,+AT207-AT209)</f>
        <v>0</v>
      </c>
      <c r="AU208" s="42">
        <f t="shared" ref="AU208" si="4148">MAX(0,+AU207-AU209)</f>
        <v>0</v>
      </c>
      <c r="AV208" s="42">
        <f t="shared" ref="AV208" si="4149">MAX(0,+AV207-AV209)</f>
        <v>0</v>
      </c>
      <c r="AW208" s="42">
        <f t="shared" ref="AW208" si="4150">MAX(0,+AW207-AW209)</f>
        <v>0</v>
      </c>
      <c r="AX208" s="42">
        <f t="shared" ref="AX208" si="4151">MAX(0,+AX207-AX209)</f>
        <v>0</v>
      </c>
      <c r="AY208" s="42">
        <f t="shared" ref="AY208" si="4152">MAX(0,+AY207-AY209)</f>
        <v>0</v>
      </c>
      <c r="AZ208" s="42">
        <f t="shared" ref="AZ208" si="4153">MAX(0,+AZ207-AZ209)</f>
        <v>0</v>
      </c>
      <c r="BA208" s="42">
        <f t="shared" ref="BA208" si="4154">MAX(0,+BA207-BA209)</f>
        <v>0</v>
      </c>
      <c r="BB208" s="42">
        <f t="shared" ref="BB208" si="4155">MAX(0,+BB207-BB209)</f>
        <v>0</v>
      </c>
      <c r="BC208" s="42">
        <f t="shared" ref="BC208" si="4156">MAX(0,+BC207-BC209)</f>
        <v>0</v>
      </c>
      <c r="BD208" s="42">
        <f t="shared" ref="BD208" si="4157">MAX(0,+BD207-BD209)</f>
        <v>0</v>
      </c>
      <c r="BE208" s="42">
        <f t="shared" ref="BE208" si="4158">MAX(0,+BE207-BE209)</f>
        <v>0</v>
      </c>
      <c r="BF208" s="42">
        <f t="shared" ref="BF208" si="4159">MAX(0,+BF207-BF209)</f>
        <v>0</v>
      </c>
      <c r="BG208" s="42">
        <f t="shared" ref="BG208" si="4160">MAX(0,+BG207-BG209)</f>
        <v>0</v>
      </c>
      <c r="BH208" s="42">
        <f t="shared" ref="BH208" si="4161">MAX(0,+BH207-BH209)</f>
        <v>0</v>
      </c>
      <c r="BI208" s="42">
        <f t="shared" ref="BI208" si="4162">MAX(0,+BI207-BI209)</f>
        <v>0</v>
      </c>
      <c r="BJ208" s="42">
        <f t="shared" ref="BJ208" si="4163">MAX(0,+BJ207-BJ209)</f>
        <v>259.22077947056698</v>
      </c>
      <c r="BK208" s="42">
        <f t="shared" ref="BK208" si="4164">MAX(0,+BK207-BK209)</f>
        <v>240.70500950838363</v>
      </c>
      <c r="BL208" s="42">
        <f t="shared" ref="BL208" si="4165">MAX(0,+BL207-BL209)</f>
        <v>222.18923954620027</v>
      </c>
      <c r="BM208" s="42">
        <f t="shared" ref="BM208" si="4166">MAX(0,+BM207-BM209)</f>
        <v>203.67346958401691</v>
      </c>
      <c r="BN208" s="42">
        <f t="shared" ref="BN208" si="4167">MAX(0,+BN207-BN209)</f>
        <v>185.15769962183356</v>
      </c>
      <c r="BO208" s="42">
        <f t="shared" ref="BO208" si="4168">MAX(0,+BO207-BO209)</f>
        <v>166.6419296596502</v>
      </c>
      <c r="BP208" s="42">
        <f t="shared" ref="BP208" si="4169">MAX(0,+BP207-BP209)</f>
        <v>148.12615969746685</v>
      </c>
      <c r="BQ208" s="42">
        <f t="shared" ref="BQ208" si="4170">MAX(0,+BQ207-BQ209)</f>
        <v>129.61038973528349</v>
      </c>
      <c r="BR208" s="42">
        <f t="shared" ref="BR208" si="4171">MAX(0,+BR207-BR209)</f>
        <v>111.09461977310013</v>
      </c>
      <c r="BS208" s="42">
        <f t="shared" ref="BS208" si="4172">MAX(0,+BS207-BS209)</f>
        <v>92.578849810916779</v>
      </c>
      <c r="BT208" s="42">
        <f t="shared" ref="BT208" si="4173">MAX(0,+BT207-BT209)</f>
        <v>74.063079848733423</v>
      </c>
      <c r="BU208" s="42">
        <f t="shared" ref="BU208" si="4174">MAX(0,+BU207-BU209)</f>
        <v>55.547309886550067</v>
      </c>
      <c r="BV208" s="42">
        <f t="shared" ref="BV208" si="4175">MAX(0,+BV207-BV209)</f>
        <v>37.031539924366712</v>
      </c>
      <c r="BW208" s="42">
        <f t="shared" ref="BW208" si="4176">MAX(0,+BW207-BW209)</f>
        <v>18.515769962183356</v>
      </c>
      <c r="BX208" s="42">
        <f t="shared" ref="BX208" si="4177">MAX(0,+BX207-BX209)</f>
        <v>0</v>
      </c>
      <c r="BY208" s="42">
        <f t="shared" ref="BY208" si="4178">MAX(0,+BY207-BY209)</f>
        <v>0</v>
      </c>
      <c r="BZ208" s="42">
        <f t="shared" ref="BZ208" si="4179">MAX(0,+BZ207-BZ209)</f>
        <v>0</v>
      </c>
      <c r="CA208" s="42">
        <f t="shared" ref="CA208" si="4180">MAX(0,+CA207-CA209)</f>
        <v>0</v>
      </c>
      <c r="CB208" s="42">
        <f t="shared" ref="CB208" si="4181">MAX(0,+CB207-CB209)</f>
        <v>0</v>
      </c>
      <c r="CC208" s="42">
        <f t="shared" ref="CC208" si="4182">MAX(0,+CC207-CC209)</f>
        <v>0</v>
      </c>
      <c r="CD208" s="42">
        <f t="shared" ref="CD208" si="4183">MAX(0,+CD207-CD209)</f>
        <v>0</v>
      </c>
      <c r="CE208" s="42">
        <f t="shared" ref="CE208" si="4184">MAX(0,+CE207-CE209)</f>
        <v>0</v>
      </c>
      <c r="CF208" s="42">
        <f t="shared" ref="CF208" si="4185">MAX(0,+CF207-CF209)</f>
        <v>0</v>
      </c>
      <c r="CG208" s="42">
        <f t="shared" ref="CG208" si="4186">MAX(0,+CG207-CG209)</f>
        <v>0</v>
      </c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</row>
    <row r="209" spans="1:115" ht="15" x14ac:dyDescent="0.2">
      <c r="A209" s="17"/>
      <c r="B209" s="48"/>
      <c r="C209" s="48"/>
      <c r="D209" s="48"/>
      <c r="E209" s="48"/>
      <c r="F209" s="48"/>
      <c r="G209" s="48"/>
      <c r="H209" s="48"/>
      <c r="I209" s="48"/>
      <c r="J209" s="42">
        <f>IF(J207&gt;0.5,IF($B207=J$10,$C207/$D207,I209),0)</f>
        <v>0</v>
      </c>
      <c r="K209" s="19">
        <f>IF(K207&gt;0.5,IF($B207=K$10-1,$C207/$D207,J209),0)</f>
        <v>0</v>
      </c>
      <c r="L209" s="19">
        <f t="shared" ref="L209:BW209" si="4187">IF(L207&gt;0.5,IF($B207=L$10-1,$C207/$D207,K209),0)</f>
        <v>0</v>
      </c>
      <c r="M209" s="19">
        <f t="shared" si="4187"/>
        <v>0</v>
      </c>
      <c r="N209" s="19">
        <f t="shared" si="4187"/>
        <v>0</v>
      </c>
      <c r="O209" s="19">
        <f t="shared" si="4187"/>
        <v>0</v>
      </c>
      <c r="P209" s="19">
        <f t="shared" si="4187"/>
        <v>0</v>
      </c>
      <c r="Q209" s="19">
        <f t="shared" si="4187"/>
        <v>0</v>
      </c>
      <c r="R209" s="19">
        <f t="shared" si="4187"/>
        <v>0</v>
      </c>
      <c r="S209" s="19">
        <f t="shared" si="4187"/>
        <v>0</v>
      </c>
      <c r="T209" s="19">
        <f t="shared" si="4187"/>
        <v>0</v>
      </c>
      <c r="U209" s="19">
        <f t="shared" si="4187"/>
        <v>0</v>
      </c>
      <c r="V209" s="19">
        <f t="shared" si="4187"/>
        <v>0</v>
      </c>
      <c r="W209" s="19">
        <f t="shared" si="4187"/>
        <v>0</v>
      </c>
      <c r="X209" s="19">
        <f t="shared" si="4187"/>
        <v>0</v>
      </c>
      <c r="Y209" s="19">
        <f t="shared" si="4187"/>
        <v>0</v>
      </c>
      <c r="Z209" s="19">
        <f t="shared" si="4187"/>
        <v>0</v>
      </c>
      <c r="AA209" s="19">
        <f t="shared" si="4187"/>
        <v>0</v>
      </c>
      <c r="AB209" s="19">
        <f t="shared" si="4187"/>
        <v>0</v>
      </c>
      <c r="AC209" s="19">
        <f t="shared" si="4187"/>
        <v>0</v>
      </c>
      <c r="AD209" s="19">
        <f t="shared" si="4187"/>
        <v>0</v>
      </c>
      <c r="AE209" s="19">
        <f t="shared" si="4187"/>
        <v>0</v>
      </c>
      <c r="AF209" s="19">
        <f t="shared" si="4187"/>
        <v>0</v>
      </c>
      <c r="AG209" s="19">
        <f t="shared" si="4187"/>
        <v>0</v>
      </c>
      <c r="AH209" s="19">
        <f t="shared" si="4187"/>
        <v>0</v>
      </c>
      <c r="AI209" s="19">
        <f t="shared" si="4187"/>
        <v>0</v>
      </c>
      <c r="AJ209" s="19">
        <f t="shared" si="4187"/>
        <v>0</v>
      </c>
      <c r="AK209" s="19">
        <f t="shared" si="4187"/>
        <v>0</v>
      </c>
      <c r="AL209" s="19">
        <f t="shared" si="4187"/>
        <v>0</v>
      </c>
      <c r="AM209" s="19">
        <f t="shared" si="4187"/>
        <v>0</v>
      </c>
      <c r="AN209" s="19">
        <f t="shared" si="4187"/>
        <v>0</v>
      </c>
      <c r="AO209" s="19">
        <f t="shared" si="4187"/>
        <v>0</v>
      </c>
      <c r="AP209" s="19">
        <f t="shared" si="4187"/>
        <v>0</v>
      </c>
      <c r="AQ209" s="19">
        <f t="shared" si="4187"/>
        <v>0</v>
      </c>
      <c r="AR209" s="19">
        <f t="shared" si="4187"/>
        <v>0</v>
      </c>
      <c r="AS209" s="19">
        <f t="shared" si="4187"/>
        <v>0</v>
      </c>
      <c r="AT209" s="19">
        <f t="shared" si="4187"/>
        <v>0</v>
      </c>
      <c r="AU209" s="19">
        <f t="shared" si="4187"/>
        <v>0</v>
      </c>
      <c r="AV209" s="19">
        <f t="shared" si="4187"/>
        <v>0</v>
      </c>
      <c r="AW209" s="19">
        <f t="shared" si="4187"/>
        <v>0</v>
      </c>
      <c r="AX209" s="19">
        <f t="shared" si="4187"/>
        <v>0</v>
      </c>
      <c r="AY209" s="19">
        <f t="shared" si="4187"/>
        <v>0</v>
      </c>
      <c r="AZ209" s="19">
        <f t="shared" si="4187"/>
        <v>0</v>
      </c>
      <c r="BA209" s="19">
        <f t="shared" si="4187"/>
        <v>0</v>
      </c>
      <c r="BB209" s="19">
        <f t="shared" si="4187"/>
        <v>0</v>
      </c>
      <c r="BC209" s="19">
        <f t="shared" si="4187"/>
        <v>0</v>
      </c>
      <c r="BD209" s="19">
        <f t="shared" si="4187"/>
        <v>0</v>
      </c>
      <c r="BE209" s="19">
        <f t="shared" si="4187"/>
        <v>0</v>
      </c>
      <c r="BF209" s="19">
        <f t="shared" si="4187"/>
        <v>0</v>
      </c>
      <c r="BG209" s="19">
        <f t="shared" si="4187"/>
        <v>0</v>
      </c>
      <c r="BH209" s="19">
        <f t="shared" si="4187"/>
        <v>0</v>
      </c>
      <c r="BI209" s="19">
        <f t="shared" si="4187"/>
        <v>0</v>
      </c>
      <c r="BJ209" s="19">
        <f t="shared" si="4187"/>
        <v>18.515769962183356</v>
      </c>
      <c r="BK209" s="19">
        <f t="shared" si="4187"/>
        <v>18.515769962183356</v>
      </c>
      <c r="BL209" s="19">
        <f t="shared" si="4187"/>
        <v>18.515769962183356</v>
      </c>
      <c r="BM209" s="19">
        <f t="shared" si="4187"/>
        <v>18.515769962183356</v>
      </c>
      <c r="BN209" s="19">
        <f t="shared" si="4187"/>
        <v>18.515769962183356</v>
      </c>
      <c r="BO209" s="19">
        <f t="shared" si="4187"/>
        <v>18.515769962183356</v>
      </c>
      <c r="BP209" s="19">
        <f t="shared" si="4187"/>
        <v>18.515769962183356</v>
      </c>
      <c r="BQ209" s="19">
        <f t="shared" si="4187"/>
        <v>18.515769962183356</v>
      </c>
      <c r="BR209" s="19">
        <f t="shared" si="4187"/>
        <v>18.515769962183356</v>
      </c>
      <c r="BS209" s="19">
        <f t="shared" si="4187"/>
        <v>18.515769962183356</v>
      </c>
      <c r="BT209" s="19">
        <f t="shared" si="4187"/>
        <v>18.515769962183356</v>
      </c>
      <c r="BU209" s="19">
        <f t="shared" si="4187"/>
        <v>18.515769962183356</v>
      </c>
      <c r="BV209" s="19">
        <f t="shared" si="4187"/>
        <v>18.515769962183356</v>
      </c>
      <c r="BW209" s="19">
        <f t="shared" si="4187"/>
        <v>18.515769962183356</v>
      </c>
      <c r="BX209" s="19">
        <f t="shared" ref="BX209:CG209" si="4188">IF(BX207&gt;0.5,IF($B207=BX$10-1,$C207/$D207,BW209),0)</f>
        <v>18.515769962183356</v>
      </c>
      <c r="BY209" s="19">
        <f t="shared" si="4188"/>
        <v>0</v>
      </c>
      <c r="BZ209" s="19">
        <f t="shared" si="4188"/>
        <v>0</v>
      </c>
      <c r="CA209" s="19">
        <f t="shared" si="4188"/>
        <v>0</v>
      </c>
      <c r="CB209" s="19">
        <f t="shared" si="4188"/>
        <v>0</v>
      </c>
      <c r="CC209" s="19">
        <f t="shared" si="4188"/>
        <v>0</v>
      </c>
      <c r="CD209" s="19">
        <f t="shared" si="4188"/>
        <v>0</v>
      </c>
      <c r="CE209" s="19">
        <f t="shared" si="4188"/>
        <v>0</v>
      </c>
      <c r="CF209" s="19">
        <f t="shared" si="4188"/>
        <v>0</v>
      </c>
      <c r="CG209" s="19">
        <f t="shared" si="4188"/>
        <v>0</v>
      </c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</row>
    <row r="210" spans="1:115" ht="15" x14ac:dyDescent="0.2">
      <c r="A210" s="17" t="s">
        <v>175</v>
      </c>
      <c r="B210" s="104">
        <f>B207+1</f>
        <v>2071</v>
      </c>
      <c r="C210" s="82">
        <f>HLOOKUP(B210,$J$10:$CG$23,14)</f>
        <v>283.2912804214053</v>
      </c>
      <c r="D210" s="52">
        <f>$D$52</f>
        <v>15</v>
      </c>
      <c r="E210" s="48"/>
      <c r="F210" s="48"/>
      <c r="G210" s="48"/>
      <c r="H210" s="48"/>
      <c r="I210" s="48"/>
      <c r="J210" s="42">
        <f>IF($B210=J$10,$C210,I211)</f>
        <v>0</v>
      </c>
      <c r="K210" s="19">
        <f>IF($B210=K$10-1,$C210,J211)</f>
        <v>0</v>
      </c>
      <c r="L210" s="19">
        <f t="shared" ref="L210:BW210" si="4189">IF($B210=L$10-1,$C210,K211)</f>
        <v>0</v>
      </c>
      <c r="M210" s="19">
        <f t="shared" si="4189"/>
        <v>0</v>
      </c>
      <c r="N210" s="19">
        <f t="shared" si="4189"/>
        <v>0</v>
      </c>
      <c r="O210" s="19">
        <f t="shared" si="4189"/>
        <v>0</v>
      </c>
      <c r="P210" s="19">
        <f t="shared" si="4189"/>
        <v>0</v>
      </c>
      <c r="Q210" s="19">
        <f t="shared" si="4189"/>
        <v>0</v>
      </c>
      <c r="R210" s="19">
        <f t="shared" si="4189"/>
        <v>0</v>
      </c>
      <c r="S210" s="19">
        <f t="shared" si="4189"/>
        <v>0</v>
      </c>
      <c r="T210" s="19">
        <f t="shared" si="4189"/>
        <v>0</v>
      </c>
      <c r="U210" s="19">
        <f t="shared" si="4189"/>
        <v>0</v>
      </c>
      <c r="V210" s="19">
        <f t="shared" si="4189"/>
        <v>0</v>
      </c>
      <c r="W210" s="19">
        <f t="shared" si="4189"/>
        <v>0</v>
      </c>
      <c r="X210" s="19">
        <f t="shared" si="4189"/>
        <v>0</v>
      </c>
      <c r="Y210" s="19">
        <f t="shared" si="4189"/>
        <v>0</v>
      </c>
      <c r="Z210" s="19">
        <f t="shared" si="4189"/>
        <v>0</v>
      </c>
      <c r="AA210" s="19">
        <f t="shared" si="4189"/>
        <v>0</v>
      </c>
      <c r="AB210" s="19">
        <f t="shared" si="4189"/>
        <v>0</v>
      </c>
      <c r="AC210" s="19">
        <f t="shared" si="4189"/>
        <v>0</v>
      </c>
      <c r="AD210" s="19">
        <f t="shared" si="4189"/>
        <v>0</v>
      </c>
      <c r="AE210" s="19">
        <f t="shared" si="4189"/>
        <v>0</v>
      </c>
      <c r="AF210" s="19">
        <f t="shared" si="4189"/>
        <v>0</v>
      </c>
      <c r="AG210" s="19">
        <f t="shared" si="4189"/>
        <v>0</v>
      </c>
      <c r="AH210" s="19">
        <f t="shared" si="4189"/>
        <v>0</v>
      </c>
      <c r="AI210" s="19">
        <f t="shared" si="4189"/>
        <v>0</v>
      </c>
      <c r="AJ210" s="19">
        <f t="shared" si="4189"/>
        <v>0</v>
      </c>
      <c r="AK210" s="19">
        <f t="shared" si="4189"/>
        <v>0</v>
      </c>
      <c r="AL210" s="19">
        <f t="shared" si="4189"/>
        <v>0</v>
      </c>
      <c r="AM210" s="19">
        <f t="shared" si="4189"/>
        <v>0</v>
      </c>
      <c r="AN210" s="19">
        <f t="shared" si="4189"/>
        <v>0</v>
      </c>
      <c r="AO210" s="19">
        <f t="shared" si="4189"/>
        <v>0</v>
      </c>
      <c r="AP210" s="19">
        <f t="shared" si="4189"/>
        <v>0</v>
      </c>
      <c r="AQ210" s="19">
        <f t="shared" si="4189"/>
        <v>0</v>
      </c>
      <c r="AR210" s="19">
        <f t="shared" si="4189"/>
        <v>0</v>
      </c>
      <c r="AS210" s="19">
        <f t="shared" si="4189"/>
        <v>0</v>
      </c>
      <c r="AT210" s="19">
        <f t="shared" si="4189"/>
        <v>0</v>
      </c>
      <c r="AU210" s="19">
        <f t="shared" si="4189"/>
        <v>0</v>
      </c>
      <c r="AV210" s="19">
        <f t="shared" si="4189"/>
        <v>0</v>
      </c>
      <c r="AW210" s="19">
        <f t="shared" si="4189"/>
        <v>0</v>
      </c>
      <c r="AX210" s="19">
        <f t="shared" si="4189"/>
        <v>0</v>
      </c>
      <c r="AY210" s="19">
        <f t="shared" si="4189"/>
        <v>0</v>
      </c>
      <c r="AZ210" s="19">
        <f t="shared" si="4189"/>
        <v>0</v>
      </c>
      <c r="BA210" s="19">
        <f t="shared" si="4189"/>
        <v>0</v>
      </c>
      <c r="BB210" s="19">
        <f t="shared" si="4189"/>
        <v>0</v>
      </c>
      <c r="BC210" s="19">
        <f t="shared" si="4189"/>
        <v>0</v>
      </c>
      <c r="BD210" s="19">
        <f t="shared" si="4189"/>
        <v>0</v>
      </c>
      <c r="BE210" s="19">
        <f t="shared" si="4189"/>
        <v>0</v>
      </c>
      <c r="BF210" s="19">
        <f t="shared" si="4189"/>
        <v>0</v>
      </c>
      <c r="BG210" s="19">
        <f t="shared" si="4189"/>
        <v>0</v>
      </c>
      <c r="BH210" s="19">
        <f t="shared" si="4189"/>
        <v>0</v>
      </c>
      <c r="BI210" s="19">
        <f t="shared" si="4189"/>
        <v>0</v>
      </c>
      <c r="BJ210" s="19">
        <f t="shared" si="4189"/>
        <v>0</v>
      </c>
      <c r="BK210" s="19">
        <f t="shared" si="4189"/>
        <v>283.2912804214053</v>
      </c>
      <c r="BL210" s="19">
        <f t="shared" si="4189"/>
        <v>264.40519505997827</v>
      </c>
      <c r="BM210" s="19">
        <f t="shared" si="4189"/>
        <v>245.51910969855123</v>
      </c>
      <c r="BN210" s="19">
        <f t="shared" si="4189"/>
        <v>226.6330243371242</v>
      </c>
      <c r="BO210" s="19">
        <f t="shared" si="4189"/>
        <v>207.74693897569716</v>
      </c>
      <c r="BP210" s="19">
        <f t="shared" si="4189"/>
        <v>188.86085361427013</v>
      </c>
      <c r="BQ210" s="19">
        <f t="shared" si="4189"/>
        <v>169.97476825284309</v>
      </c>
      <c r="BR210" s="19">
        <f t="shared" si="4189"/>
        <v>151.08868289141606</v>
      </c>
      <c r="BS210" s="19">
        <f t="shared" si="4189"/>
        <v>132.20259752998902</v>
      </c>
      <c r="BT210" s="19">
        <f t="shared" si="4189"/>
        <v>113.316512168562</v>
      </c>
      <c r="BU210" s="19">
        <f t="shared" si="4189"/>
        <v>94.430426807134978</v>
      </c>
      <c r="BV210" s="19">
        <f t="shared" si="4189"/>
        <v>75.544341445707957</v>
      </c>
      <c r="BW210" s="19">
        <f t="shared" si="4189"/>
        <v>56.658256084280936</v>
      </c>
      <c r="BX210" s="19">
        <f t="shared" ref="BX210:CG210" si="4190">IF($B210=BX$10-1,$C210,BW211)</f>
        <v>37.772170722853915</v>
      </c>
      <c r="BY210" s="19">
        <f t="shared" si="4190"/>
        <v>18.886085361426893</v>
      </c>
      <c r="BZ210" s="19">
        <f t="shared" si="4190"/>
        <v>0</v>
      </c>
      <c r="CA210" s="19">
        <f t="shared" si="4190"/>
        <v>0</v>
      </c>
      <c r="CB210" s="19">
        <f t="shared" si="4190"/>
        <v>0</v>
      </c>
      <c r="CC210" s="19">
        <f t="shared" si="4190"/>
        <v>0</v>
      </c>
      <c r="CD210" s="19">
        <f t="shared" si="4190"/>
        <v>0</v>
      </c>
      <c r="CE210" s="19">
        <f t="shared" si="4190"/>
        <v>0</v>
      </c>
      <c r="CF210" s="19">
        <f t="shared" si="4190"/>
        <v>0</v>
      </c>
      <c r="CG210" s="19">
        <f t="shared" si="4190"/>
        <v>0</v>
      </c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</row>
    <row r="211" spans="1:115" ht="15" x14ac:dyDescent="0.2">
      <c r="B211" s="48"/>
      <c r="C211" s="48"/>
      <c r="D211" s="48"/>
      <c r="E211" s="48"/>
      <c r="F211" s="48"/>
      <c r="G211" s="48"/>
      <c r="H211" s="48"/>
      <c r="I211" s="48"/>
      <c r="J211" s="42">
        <f t="shared" ref="J211" si="4191">MAX(0,+J210-J212)</f>
        <v>0</v>
      </c>
      <c r="K211" s="19">
        <f t="shared" ref="K211" si="4192">MAX(0,+K210-K212)</f>
        <v>0</v>
      </c>
      <c r="L211" s="19">
        <f t="shared" ref="L211" si="4193">MAX(0,+L210-L212)</f>
        <v>0</v>
      </c>
      <c r="M211" s="19">
        <f t="shared" ref="M211" si="4194">MAX(0,+M210-M212)</f>
        <v>0</v>
      </c>
      <c r="N211" s="19">
        <f t="shared" ref="N211" si="4195">MAX(0,+N210-N212)</f>
        <v>0</v>
      </c>
      <c r="O211" s="19">
        <f t="shared" ref="O211" si="4196">MAX(0,+O210-O212)</f>
        <v>0</v>
      </c>
      <c r="P211" s="19">
        <f t="shared" ref="P211" si="4197">MAX(0,+P210-P212)</f>
        <v>0</v>
      </c>
      <c r="Q211" s="19">
        <f t="shared" ref="Q211" si="4198">MAX(0,+Q210-Q212)</f>
        <v>0</v>
      </c>
      <c r="R211" s="19">
        <f t="shared" ref="R211" si="4199">MAX(0,+R210-R212)</f>
        <v>0</v>
      </c>
      <c r="S211" s="19">
        <f t="shared" ref="S211" si="4200">MAX(0,+S210-S212)</f>
        <v>0</v>
      </c>
      <c r="T211" s="19">
        <f t="shared" ref="T211" si="4201">MAX(0,+T210-T212)</f>
        <v>0</v>
      </c>
      <c r="U211" s="19">
        <f t="shared" ref="U211" si="4202">MAX(0,+U210-U212)</f>
        <v>0</v>
      </c>
      <c r="V211" s="19">
        <f t="shared" ref="V211" si="4203">MAX(0,+V210-V212)</f>
        <v>0</v>
      </c>
      <c r="W211" s="42">
        <f t="shared" ref="W211" si="4204">MAX(0,+W210-W212)</f>
        <v>0</v>
      </c>
      <c r="X211" s="42">
        <f t="shared" ref="X211" si="4205">MAX(0,+X210-X212)</f>
        <v>0</v>
      </c>
      <c r="Y211" s="42">
        <f t="shared" ref="Y211" si="4206">MAX(0,+Y210-Y212)</f>
        <v>0</v>
      </c>
      <c r="Z211" s="42">
        <f t="shared" ref="Z211" si="4207">MAX(0,+Z210-Z212)</f>
        <v>0</v>
      </c>
      <c r="AA211" s="42">
        <f t="shared" ref="AA211" si="4208">MAX(0,+AA210-AA212)</f>
        <v>0</v>
      </c>
      <c r="AB211" s="42">
        <f t="shared" ref="AB211" si="4209">MAX(0,+AB210-AB212)</f>
        <v>0</v>
      </c>
      <c r="AC211" s="42">
        <f t="shared" ref="AC211" si="4210">MAX(0,+AC210-AC212)</f>
        <v>0</v>
      </c>
      <c r="AD211" s="42">
        <f t="shared" ref="AD211" si="4211">MAX(0,+AD210-AD212)</f>
        <v>0</v>
      </c>
      <c r="AE211" s="42">
        <f t="shared" ref="AE211" si="4212">MAX(0,+AE210-AE212)</f>
        <v>0</v>
      </c>
      <c r="AF211" s="42">
        <f t="shared" ref="AF211" si="4213">MAX(0,+AF210-AF212)</f>
        <v>0</v>
      </c>
      <c r="AG211" s="42">
        <f t="shared" ref="AG211" si="4214">MAX(0,+AG210-AG212)</f>
        <v>0</v>
      </c>
      <c r="AH211" s="42">
        <f t="shared" ref="AH211" si="4215">MAX(0,+AH210-AH212)</f>
        <v>0</v>
      </c>
      <c r="AI211" s="42">
        <f t="shared" ref="AI211" si="4216">MAX(0,+AI210-AI212)</f>
        <v>0</v>
      </c>
      <c r="AJ211" s="42">
        <f t="shared" ref="AJ211" si="4217">MAX(0,+AJ210-AJ212)</f>
        <v>0</v>
      </c>
      <c r="AK211" s="42">
        <f t="shared" ref="AK211" si="4218">MAX(0,+AK210-AK212)</f>
        <v>0</v>
      </c>
      <c r="AL211" s="42">
        <f t="shared" ref="AL211" si="4219">MAX(0,+AL210-AL212)</f>
        <v>0</v>
      </c>
      <c r="AM211" s="42">
        <f t="shared" ref="AM211" si="4220">MAX(0,+AM210-AM212)</f>
        <v>0</v>
      </c>
      <c r="AN211" s="42">
        <f t="shared" ref="AN211" si="4221">MAX(0,+AN210-AN212)</f>
        <v>0</v>
      </c>
      <c r="AO211" s="42">
        <f t="shared" ref="AO211" si="4222">MAX(0,+AO210-AO212)</f>
        <v>0</v>
      </c>
      <c r="AP211" s="42">
        <f t="shared" ref="AP211" si="4223">MAX(0,+AP210-AP212)</f>
        <v>0</v>
      </c>
      <c r="AQ211" s="42">
        <f t="shared" ref="AQ211" si="4224">MAX(0,+AQ210-AQ212)</f>
        <v>0</v>
      </c>
      <c r="AR211" s="42">
        <f t="shared" ref="AR211" si="4225">MAX(0,+AR210-AR212)</f>
        <v>0</v>
      </c>
      <c r="AS211" s="42">
        <f t="shared" ref="AS211" si="4226">MAX(0,+AS210-AS212)</f>
        <v>0</v>
      </c>
      <c r="AT211" s="42">
        <f t="shared" ref="AT211" si="4227">MAX(0,+AT210-AT212)</f>
        <v>0</v>
      </c>
      <c r="AU211" s="42">
        <f t="shared" ref="AU211" si="4228">MAX(0,+AU210-AU212)</f>
        <v>0</v>
      </c>
      <c r="AV211" s="42">
        <f t="shared" ref="AV211" si="4229">MAX(0,+AV210-AV212)</f>
        <v>0</v>
      </c>
      <c r="AW211" s="42">
        <f t="shared" ref="AW211" si="4230">MAX(0,+AW210-AW212)</f>
        <v>0</v>
      </c>
      <c r="AX211" s="42">
        <f t="shared" ref="AX211" si="4231">MAX(0,+AX210-AX212)</f>
        <v>0</v>
      </c>
      <c r="AY211" s="42">
        <f t="shared" ref="AY211" si="4232">MAX(0,+AY210-AY212)</f>
        <v>0</v>
      </c>
      <c r="AZ211" s="42">
        <f t="shared" ref="AZ211" si="4233">MAX(0,+AZ210-AZ212)</f>
        <v>0</v>
      </c>
      <c r="BA211" s="42">
        <f t="shared" ref="BA211" si="4234">MAX(0,+BA210-BA212)</f>
        <v>0</v>
      </c>
      <c r="BB211" s="42">
        <f t="shared" ref="BB211" si="4235">MAX(0,+BB210-BB212)</f>
        <v>0</v>
      </c>
      <c r="BC211" s="42">
        <f t="shared" ref="BC211" si="4236">MAX(0,+BC210-BC212)</f>
        <v>0</v>
      </c>
      <c r="BD211" s="42">
        <f t="shared" ref="BD211" si="4237">MAX(0,+BD210-BD212)</f>
        <v>0</v>
      </c>
      <c r="BE211" s="42">
        <f t="shared" ref="BE211" si="4238">MAX(0,+BE210-BE212)</f>
        <v>0</v>
      </c>
      <c r="BF211" s="42">
        <f t="shared" ref="BF211" si="4239">MAX(0,+BF210-BF212)</f>
        <v>0</v>
      </c>
      <c r="BG211" s="42">
        <f t="shared" ref="BG211" si="4240">MAX(0,+BG210-BG212)</f>
        <v>0</v>
      </c>
      <c r="BH211" s="42">
        <f t="shared" ref="BH211" si="4241">MAX(0,+BH210-BH212)</f>
        <v>0</v>
      </c>
      <c r="BI211" s="42">
        <f t="shared" ref="BI211" si="4242">MAX(0,+BI210-BI212)</f>
        <v>0</v>
      </c>
      <c r="BJ211" s="42">
        <f t="shared" ref="BJ211" si="4243">MAX(0,+BJ210-BJ212)</f>
        <v>0</v>
      </c>
      <c r="BK211" s="42">
        <f t="shared" ref="BK211" si="4244">MAX(0,+BK210-BK212)</f>
        <v>264.40519505997827</v>
      </c>
      <c r="BL211" s="42">
        <f t="shared" ref="BL211" si="4245">MAX(0,+BL210-BL212)</f>
        <v>245.51910969855123</v>
      </c>
      <c r="BM211" s="42">
        <f t="shared" ref="BM211" si="4246">MAX(0,+BM210-BM212)</f>
        <v>226.6330243371242</v>
      </c>
      <c r="BN211" s="42">
        <f t="shared" ref="BN211" si="4247">MAX(0,+BN210-BN212)</f>
        <v>207.74693897569716</v>
      </c>
      <c r="BO211" s="42">
        <f t="shared" ref="BO211" si="4248">MAX(0,+BO210-BO212)</f>
        <v>188.86085361427013</v>
      </c>
      <c r="BP211" s="42">
        <f t="shared" ref="BP211" si="4249">MAX(0,+BP210-BP212)</f>
        <v>169.97476825284309</v>
      </c>
      <c r="BQ211" s="42">
        <f t="shared" ref="BQ211" si="4250">MAX(0,+BQ210-BQ212)</f>
        <v>151.08868289141606</v>
      </c>
      <c r="BR211" s="42">
        <f t="shared" ref="BR211" si="4251">MAX(0,+BR210-BR212)</f>
        <v>132.20259752998902</v>
      </c>
      <c r="BS211" s="42">
        <f t="shared" ref="BS211" si="4252">MAX(0,+BS210-BS212)</f>
        <v>113.316512168562</v>
      </c>
      <c r="BT211" s="42">
        <f t="shared" ref="BT211" si="4253">MAX(0,+BT210-BT212)</f>
        <v>94.430426807134978</v>
      </c>
      <c r="BU211" s="42">
        <f t="shared" ref="BU211" si="4254">MAX(0,+BU210-BU212)</f>
        <v>75.544341445707957</v>
      </c>
      <c r="BV211" s="42">
        <f t="shared" ref="BV211" si="4255">MAX(0,+BV210-BV212)</f>
        <v>56.658256084280936</v>
      </c>
      <c r="BW211" s="42">
        <f t="shared" ref="BW211" si="4256">MAX(0,+BW210-BW212)</f>
        <v>37.772170722853915</v>
      </c>
      <c r="BX211" s="42">
        <f t="shared" ref="BX211" si="4257">MAX(0,+BX210-BX212)</f>
        <v>18.886085361426893</v>
      </c>
      <c r="BY211" s="42">
        <f t="shared" ref="BY211" si="4258">MAX(0,+BY210-BY212)</f>
        <v>0</v>
      </c>
      <c r="BZ211" s="42">
        <f t="shared" ref="BZ211" si="4259">MAX(0,+BZ210-BZ212)</f>
        <v>0</v>
      </c>
      <c r="CA211" s="42">
        <f t="shared" ref="CA211" si="4260">MAX(0,+CA210-CA212)</f>
        <v>0</v>
      </c>
      <c r="CB211" s="42">
        <f t="shared" ref="CB211" si="4261">MAX(0,+CB210-CB212)</f>
        <v>0</v>
      </c>
      <c r="CC211" s="42">
        <f t="shared" ref="CC211" si="4262">MAX(0,+CC210-CC212)</f>
        <v>0</v>
      </c>
      <c r="CD211" s="42">
        <f t="shared" ref="CD211" si="4263">MAX(0,+CD210-CD212)</f>
        <v>0</v>
      </c>
      <c r="CE211" s="42">
        <f t="shared" ref="CE211" si="4264">MAX(0,+CE210-CE212)</f>
        <v>0</v>
      </c>
      <c r="CF211" s="42">
        <f t="shared" ref="CF211" si="4265">MAX(0,+CF210-CF212)</f>
        <v>0</v>
      </c>
      <c r="CG211" s="42">
        <f t="shared" ref="CG211" si="4266">MAX(0,+CG210-CG212)</f>
        <v>0</v>
      </c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</row>
    <row r="212" spans="1:115" ht="15" x14ac:dyDescent="0.2">
      <c r="A212" s="17"/>
      <c r="B212" s="48"/>
      <c r="C212" s="48"/>
      <c r="D212" s="48"/>
      <c r="E212" s="48"/>
      <c r="F212" s="48"/>
      <c r="G212" s="48"/>
      <c r="H212" s="48"/>
      <c r="I212" s="48"/>
      <c r="J212" s="42">
        <f>IF(J210&gt;0.5,IF($B210=J$10,$C210/$D210,I212),0)</f>
        <v>0</v>
      </c>
      <c r="K212" s="19">
        <f>IF(K210&gt;0.5,IF($B210=K$10-1,$C210/$D210,J212),0)</f>
        <v>0</v>
      </c>
      <c r="L212" s="19">
        <f t="shared" ref="L212:BW212" si="4267">IF(L210&gt;0.5,IF($B210=L$10-1,$C210/$D210,K212),0)</f>
        <v>0</v>
      </c>
      <c r="M212" s="19">
        <f t="shared" si="4267"/>
        <v>0</v>
      </c>
      <c r="N212" s="19">
        <f t="shared" si="4267"/>
        <v>0</v>
      </c>
      <c r="O212" s="19">
        <f t="shared" si="4267"/>
        <v>0</v>
      </c>
      <c r="P212" s="19">
        <f t="shared" si="4267"/>
        <v>0</v>
      </c>
      <c r="Q212" s="19">
        <f t="shared" si="4267"/>
        <v>0</v>
      </c>
      <c r="R212" s="19">
        <f t="shared" si="4267"/>
        <v>0</v>
      </c>
      <c r="S212" s="19">
        <f t="shared" si="4267"/>
        <v>0</v>
      </c>
      <c r="T212" s="19">
        <f t="shared" si="4267"/>
        <v>0</v>
      </c>
      <c r="U212" s="19">
        <f t="shared" si="4267"/>
        <v>0</v>
      </c>
      <c r="V212" s="19">
        <f t="shared" si="4267"/>
        <v>0</v>
      </c>
      <c r="W212" s="19">
        <f t="shared" si="4267"/>
        <v>0</v>
      </c>
      <c r="X212" s="19">
        <f t="shared" si="4267"/>
        <v>0</v>
      </c>
      <c r="Y212" s="19">
        <f t="shared" si="4267"/>
        <v>0</v>
      </c>
      <c r="Z212" s="19">
        <f t="shared" si="4267"/>
        <v>0</v>
      </c>
      <c r="AA212" s="19">
        <f t="shared" si="4267"/>
        <v>0</v>
      </c>
      <c r="AB212" s="19">
        <f t="shared" si="4267"/>
        <v>0</v>
      </c>
      <c r="AC212" s="19">
        <f t="shared" si="4267"/>
        <v>0</v>
      </c>
      <c r="AD212" s="19">
        <f t="shared" si="4267"/>
        <v>0</v>
      </c>
      <c r="AE212" s="19">
        <f t="shared" si="4267"/>
        <v>0</v>
      </c>
      <c r="AF212" s="19">
        <f t="shared" si="4267"/>
        <v>0</v>
      </c>
      <c r="AG212" s="19">
        <f t="shared" si="4267"/>
        <v>0</v>
      </c>
      <c r="AH212" s="19">
        <f t="shared" si="4267"/>
        <v>0</v>
      </c>
      <c r="AI212" s="19">
        <f t="shared" si="4267"/>
        <v>0</v>
      </c>
      <c r="AJ212" s="19">
        <f t="shared" si="4267"/>
        <v>0</v>
      </c>
      <c r="AK212" s="19">
        <f t="shared" si="4267"/>
        <v>0</v>
      </c>
      <c r="AL212" s="19">
        <f t="shared" si="4267"/>
        <v>0</v>
      </c>
      <c r="AM212" s="19">
        <f t="shared" si="4267"/>
        <v>0</v>
      </c>
      <c r="AN212" s="19">
        <f t="shared" si="4267"/>
        <v>0</v>
      </c>
      <c r="AO212" s="19">
        <f t="shared" si="4267"/>
        <v>0</v>
      </c>
      <c r="AP212" s="19">
        <f t="shared" si="4267"/>
        <v>0</v>
      </c>
      <c r="AQ212" s="19">
        <f t="shared" si="4267"/>
        <v>0</v>
      </c>
      <c r="AR212" s="19">
        <f t="shared" si="4267"/>
        <v>0</v>
      </c>
      <c r="AS212" s="19">
        <f t="shared" si="4267"/>
        <v>0</v>
      </c>
      <c r="AT212" s="19">
        <f t="shared" si="4267"/>
        <v>0</v>
      </c>
      <c r="AU212" s="19">
        <f t="shared" si="4267"/>
        <v>0</v>
      </c>
      <c r="AV212" s="19">
        <f t="shared" si="4267"/>
        <v>0</v>
      </c>
      <c r="AW212" s="19">
        <f t="shared" si="4267"/>
        <v>0</v>
      </c>
      <c r="AX212" s="19">
        <f t="shared" si="4267"/>
        <v>0</v>
      </c>
      <c r="AY212" s="19">
        <f t="shared" si="4267"/>
        <v>0</v>
      </c>
      <c r="AZ212" s="19">
        <f t="shared" si="4267"/>
        <v>0</v>
      </c>
      <c r="BA212" s="19">
        <f t="shared" si="4267"/>
        <v>0</v>
      </c>
      <c r="BB212" s="19">
        <f t="shared" si="4267"/>
        <v>0</v>
      </c>
      <c r="BC212" s="19">
        <f t="shared" si="4267"/>
        <v>0</v>
      </c>
      <c r="BD212" s="19">
        <f t="shared" si="4267"/>
        <v>0</v>
      </c>
      <c r="BE212" s="19">
        <f t="shared" si="4267"/>
        <v>0</v>
      </c>
      <c r="BF212" s="19">
        <f t="shared" si="4267"/>
        <v>0</v>
      </c>
      <c r="BG212" s="19">
        <f t="shared" si="4267"/>
        <v>0</v>
      </c>
      <c r="BH212" s="19">
        <f t="shared" si="4267"/>
        <v>0</v>
      </c>
      <c r="BI212" s="19">
        <f t="shared" si="4267"/>
        <v>0</v>
      </c>
      <c r="BJ212" s="19">
        <f t="shared" si="4267"/>
        <v>0</v>
      </c>
      <c r="BK212" s="19">
        <f t="shared" si="4267"/>
        <v>18.886085361427021</v>
      </c>
      <c r="BL212" s="19">
        <f t="shared" si="4267"/>
        <v>18.886085361427021</v>
      </c>
      <c r="BM212" s="19">
        <f t="shared" si="4267"/>
        <v>18.886085361427021</v>
      </c>
      <c r="BN212" s="19">
        <f t="shared" si="4267"/>
        <v>18.886085361427021</v>
      </c>
      <c r="BO212" s="19">
        <f t="shared" si="4267"/>
        <v>18.886085361427021</v>
      </c>
      <c r="BP212" s="19">
        <f t="shared" si="4267"/>
        <v>18.886085361427021</v>
      </c>
      <c r="BQ212" s="19">
        <f t="shared" si="4267"/>
        <v>18.886085361427021</v>
      </c>
      <c r="BR212" s="19">
        <f t="shared" si="4267"/>
        <v>18.886085361427021</v>
      </c>
      <c r="BS212" s="19">
        <f t="shared" si="4267"/>
        <v>18.886085361427021</v>
      </c>
      <c r="BT212" s="19">
        <f t="shared" si="4267"/>
        <v>18.886085361427021</v>
      </c>
      <c r="BU212" s="19">
        <f t="shared" si="4267"/>
        <v>18.886085361427021</v>
      </c>
      <c r="BV212" s="19">
        <f t="shared" si="4267"/>
        <v>18.886085361427021</v>
      </c>
      <c r="BW212" s="19">
        <f t="shared" si="4267"/>
        <v>18.886085361427021</v>
      </c>
      <c r="BX212" s="19">
        <f t="shared" ref="BX212:CG212" si="4268">IF(BX210&gt;0.5,IF($B210=BX$10-1,$C210/$D210,BW212),0)</f>
        <v>18.886085361427021</v>
      </c>
      <c r="BY212" s="19">
        <f t="shared" si="4268"/>
        <v>18.886085361427021</v>
      </c>
      <c r="BZ212" s="19">
        <f t="shared" si="4268"/>
        <v>0</v>
      </c>
      <c r="CA212" s="19">
        <f t="shared" si="4268"/>
        <v>0</v>
      </c>
      <c r="CB212" s="19">
        <f t="shared" si="4268"/>
        <v>0</v>
      </c>
      <c r="CC212" s="19">
        <f t="shared" si="4268"/>
        <v>0</v>
      </c>
      <c r="CD212" s="19">
        <f t="shared" si="4268"/>
        <v>0</v>
      </c>
      <c r="CE212" s="19">
        <f t="shared" si="4268"/>
        <v>0</v>
      </c>
      <c r="CF212" s="19">
        <f t="shared" si="4268"/>
        <v>0</v>
      </c>
      <c r="CG212" s="19">
        <f t="shared" si="4268"/>
        <v>0</v>
      </c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</row>
    <row r="213" spans="1:115" ht="15" x14ac:dyDescent="0.2">
      <c r="A213" s="17" t="s">
        <v>176</v>
      </c>
      <c r="B213" s="104">
        <f>B210+1</f>
        <v>2072</v>
      </c>
      <c r="C213" s="82">
        <f>HLOOKUP(B213,$J$10:$CG$23,14)</f>
        <v>288.95710602983348</v>
      </c>
      <c r="D213" s="52">
        <f>$D$52</f>
        <v>15</v>
      </c>
      <c r="E213" s="48"/>
      <c r="F213" s="48"/>
      <c r="G213" s="48"/>
      <c r="H213" s="48"/>
      <c r="I213" s="48"/>
      <c r="J213" s="42">
        <f>IF($B213=J$10,$C213,I214)</f>
        <v>0</v>
      </c>
      <c r="K213" s="19">
        <f>IF($B213=K$10-1,$C213,J214)</f>
        <v>0</v>
      </c>
      <c r="L213" s="19">
        <f t="shared" ref="L213:BW213" si="4269">IF($B213=L$10-1,$C213,K214)</f>
        <v>0</v>
      </c>
      <c r="M213" s="19">
        <f t="shared" si="4269"/>
        <v>0</v>
      </c>
      <c r="N213" s="19">
        <f t="shared" si="4269"/>
        <v>0</v>
      </c>
      <c r="O213" s="19">
        <f t="shared" si="4269"/>
        <v>0</v>
      </c>
      <c r="P213" s="19">
        <f t="shared" si="4269"/>
        <v>0</v>
      </c>
      <c r="Q213" s="19">
        <f t="shared" si="4269"/>
        <v>0</v>
      </c>
      <c r="R213" s="19">
        <f t="shared" si="4269"/>
        <v>0</v>
      </c>
      <c r="S213" s="19">
        <f t="shared" si="4269"/>
        <v>0</v>
      </c>
      <c r="T213" s="19">
        <f t="shared" si="4269"/>
        <v>0</v>
      </c>
      <c r="U213" s="19">
        <f t="shared" si="4269"/>
        <v>0</v>
      </c>
      <c r="V213" s="19">
        <f t="shared" si="4269"/>
        <v>0</v>
      </c>
      <c r="W213" s="19">
        <f t="shared" si="4269"/>
        <v>0</v>
      </c>
      <c r="X213" s="19">
        <f t="shared" si="4269"/>
        <v>0</v>
      </c>
      <c r="Y213" s="19">
        <f t="shared" si="4269"/>
        <v>0</v>
      </c>
      <c r="Z213" s="19">
        <f t="shared" si="4269"/>
        <v>0</v>
      </c>
      <c r="AA213" s="19">
        <f t="shared" si="4269"/>
        <v>0</v>
      </c>
      <c r="AB213" s="19">
        <f t="shared" si="4269"/>
        <v>0</v>
      </c>
      <c r="AC213" s="19">
        <f t="shared" si="4269"/>
        <v>0</v>
      </c>
      <c r="AD213" s="19">
        <f t="shared" si="4269"/>
        <v>0</v>
      </c>
      <c r="AE213" s="19">
        <f t="shared" si="4269"/>
        <v>0</v>
      </c>
      <c r="AF213" s="19">
        <f t="shared" si="4269"/>
        <v>0</v>
      </c>
      <c r="AG213" s="19">
        <f t="shared" si="4269"/>
        <v>0</v>
      </c>
      <c r="AH213" s="19">
        <f t="shared" si="4269"/>
        <v>0</v>
      </c>
      <c r="AI213" s="19">
        <f t="shared" si="4269"/>
        <v>0</v>
      </c>
      <c r="AJ213" s="19">
        <f t="shared" si="4269"/>
        <v>0</v>
      </c>
      <c r="AK213" s="19">
        <f t="shared" si="4269"/>
        <v>0</v>
      </c>
      <c r="AL213" s="19">
        <f t="shared" si="4269"/>
        <v>0</v>
      </c>
      <c r="AM213" s="19">
        <f t="shared" si="4269"/>
        <v>0</v>
      </c>
      <c r="AN213" s="19">
        <f t="shared" si="4269"/>
        <v>0</v>
      </c>
      <c r="AO213" s="19">
        <f t="shared" si="4269"/>
        <v>0</v>
      </c>
      <c r="AP213" s="19">
        <f t="shared" si="4269"/>
        <v>0</v>
      </c>
      <c r="AQ213" s="19">
        <f t="shared" si="4269"/>
        <v>0</v>
      </c>
      <c r="AR213" s="19">
        <f t="shared" si="4269"/>
        <v>0</v>
      </c>
      <c r="AS213" s="19">
        <f t="shared" si="4269"/>
        <v>0</v>
      </c>
      <c r="AT213" s="19">
        <f t="shared" si="4269"/>
        <v>0</v>
      </c>
      <c r="AU213" s="19">
        <f t="shared" si="4269"/>
        <v>0</v>
      </c>
      <c r="AV213" s="19">
        <f t="shared" si="4269"/>
        <v>0</v>
      </c>
      <c r="AW213" s="19">
        <f t="shared" si="4269"/>
        <v>0</v>
      </c>
      <c r="AX213" s="19">
        <f t="shared" si="4269"/>
        <v>0</v>
      </c>
      <c r="AY213" s="19">
        <f t="shared" si="4269"/>
        <v>0</v>
      </c>
      <c r="AZ213" s="19">
        <f t="shared" si="4269"/>
        <v>0</v>
      </c>
      <c r="BA213" s="19">
        <f t="shared" si="4269"/>
        <v>0</v>
      </c>
      <c r="BB213" s="19">
        <f t="shared" si="4269"/>
        <v>0</v>
      </c>
      <c r="BC213" s="19">
        <f t="shared" si="4269"/>
        <v>0</v>
      </c>
      <c r="BD213" s="19">
        <f t="shared" si="4269"/>
        <v>0</v>
      </c>
      <c r="BE213" s="19">
        <f t="shared" si="4269"/>
        <v>0</v>
      </c>
      <c r="BF213" s="19">
        <f t="shared" si="4269"/>
        <v>0</v>
      </c>
      <c r="BG213" s="19">
        <f t="shared" si="4269"/>
        <v>0</v>
      </c>
      <c r="BH213" s="19">
        <f t="shared" si="4269"/>
        <v>0</v>
      </c>
      <c r="BI213" s="19">
        <f t="shared" si="4269"/>
        <v>0</v>
      </c>
      <c r="BJ213" s="19">
        <f t="shared" si="4269"/>
        <v>0</v>
      </c>
      <c r="BK213" s="19">
        <f t="shared" si="4269"/>
        <v>0</v>
      </c>
      <c r="BL213" s="19">
        <f t="shared" si="4269"/>
        <v>288.95710602983348</v>
      </c>
      <c r="BM213" s="19">
        <f t="shared" si="4269"/>
        <v>269.6932989611779</v>
      </c>
      <c r="BN213" s="19">
        <f t="shared" si="4269"/>
        <v>250.42949189252232</v>
      </c>
      <c r="BO213" s="19">
        <f t="shared" si="4269"/>
        <v>231.16568482386674</v>
      </c>
      <c r="BP213" s="19">
        <f t="shared" si="4269"/>
        <v>211.90187775521116</v>
      </c>
      <c r="BQ213" s="19">
        <f t="shared" si="4269"/>
        <v>192.63807068655558</v>
      </c>
      <c r="BR213" s="19">
        <f t="shared" si="4269"/>
        <v>173.3742636179</v>
      </c>
      <c r="BS213" s="19">
        <f t="shared" si="4269"/>
        <v>154.11045654924442</v>
      </c>
      <c r="BT213" s="19">
        <f t="shared" si="4269"/>
        <v>134.84664948058884</v>
      </c>
      <c r="BU213" s="19">
        <f t="shared" si="4269"/>
        <v>115.58284241193327</v>
      </c>
      <c r="BV213" s="19">
        <f t="shared" si="4269"/>
        <v>96.319035343277704</v>
      </c>
      <c r="BW213" s="19">
        <f t="shared" si="4269"/>
        <v>77.055228274622138</v>
      </c>
      <c r="BX213" s="19">
        <f t="shared" ref="BX213:CG213" si="4270">IF($B213=BX$10-1,$C213,BW214)</f>
        <v>57.791421205966572</v>
      </c>
      <c r="BY213" s="19">
        <f t="shared" si="4270"/>
        <v>38.527614137311005</v>
      </c>
      <c r="BZ213" s="19">
        <f t="shared" si="4270"/>
        <v>19.263807068655439</v>
      </c>
      <c r="CA213" s="19">
        <f t="shared" si="4270"/>
        <v>0</v>
      </c>
      <c r="CB213" s="19">
        <f t="shared" si="4270"/>
        <v>0</v>
      </c>
      <c r="CC213" s="19">
        <f t="shared" si="4270"/>
        <v>0</v>
      </c>
      <c r="CD213" s="19">
        <f t="shared" si="4270"/>
        <v>0</v>
      </c>
      <c r="CE213" s="19">
        <f t="shared" si="4270"/>
        <v>0</v>
      </c>
      <c r="CF213" s="19">
        <f t="shared" si="4270"/>
        <v>0</v>
      </c>
      <c r="CG213" s="19">
        <f t="shared" si="4270"/>
        <v>0</v>
      </c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</row>
    <row r="214" spans="1:115" ht="15" x14ac:dyDescent="0.2">
      <c r="A214" s="17"/>
      <c r="B214" s="48"/>
      <c r="C214" s="48"/>
      <c r="D214" s="48"/>
      <c r="E214" s="48"/>
      <c r="F214" s="48"/>
      <c r="G214" s="48"/>
      <c r="H214" s="48"/>
      <c r="I214" s="48"/>
      <c r="J214" s="42">
        <f t="shared" ref="J214" si="4271">MAX(0,+J213-J215)</f>
        <v>0</v>
      </c>
      <c r="K214" s="19">
        <f t="shared" ref="K214" si="4272">MAX(0,+K213-K215)</f>
        <v>0</v>
      </c>
      <c r="L214" s="19">
        <f t="shared" ref="L214" si="4273">MAX(0,+L213-L215)</f>
        <v>0</v>
      </c>
      <c r="M214" s="19">
        <f t="shared" ref="M214" si="4274">MAX(0,+M213-M215)</f>
        <v>0</v>
      </c>
      <c r="N214" s="19">
        <f t="shared" ref="N214" si="4275">MAX(0,+N213-N215)</f>
        <v>0</v>
      </c>
      <c r="O214" s="19">
        <f t="shared" ref="O214" si="4276">MAX(0,+O213-O215)</f>
        <v>0</v>
      </c>
      <c r="P214" s="19">
        <f t="shared" ref="P214" si="4277">MAX(0,+P213-P215)</f>
        <v>0</v>
      </c>
      <c r="Q214" s="19">
        <f t="shared" ref="Q214" si="4278">MAX(0,+Q213-Q215)</f>
        <v>0</v>
      </c>
      <c r="R214" s="19">
        <f t="shared" ref="R214" si="4279">MAX(0,+R213-R215)</f>
        <v>0</v>
      </c>
      <c r="S214" s="19">
        <f t="shared" ref="S214" si="4280">MAX(0,+S213-S215)</f>
        <v>0</v>
      </c>
      <c r="T214" s="19">
        <f t="shared" ref="T214" si="4281">MAX(0,+T213-T215)</f>
        <v>0</v>
      </c>
      <c r="U214" s="19">
        <f t="shared" ref="U214" si="4282">MAX(0,+U213-U215)</f>
        <v>0</v>
      </c>
      <c r="V214" s="19">
        <f t="shared" ref="V214" si="4283">MAX(0,+V213-V215)</f>
        <v>0</v>
      </c>
      <c r="W214" s="42">
        <f t="shared" ref="W214" si="4284">MAX(0,+W213-W215)</f>
        <v>0</v>
      </c>
      <c r="X214" s="42">
        <f t="shared" ref="X214" si="4285">MAX(0,+X213-X215)</f>
        <v>0</v>
      </c>
      <c r="Y214" s="42">
        <f t="shared" ref="Y214" si="4286">MAX(0,+Y213-Y215)</f>
        <v>0</v>
      </c>
      <c r="Z214" s="42">
        <f t="shared" ref="Z214" si="4287">MAX(0,+Z213-Z215)</f>
        <v>0</v>
      </c>
      <c r="AA214" s="42">
        <f t="shared" ref="AA214" si="4288">MAX(0,+AA213-AA215)</f>
        <v>0</v>
      </c>
      <c r="AB214" s="42">
        <f t="shared" ref="AB214" si="4289">MAX(0,+AB213-AB215)</f>
        <v>0</v>
      </c>
      <c r="AC214" s="42">
        <f t="shared" ref="AC214" si="4290">MAX(0,+AC213-AC215)</f>
        <v>0</v>
      </c>
      <c r="AD214" s="42">
        <f t="shared" ref="AD214" si="4291">MAX(0,+AD213-AD215)</f>
        <v>0</v>
      </c>
      <c r="AE214" s="42">
        <f t="shared" ref="AE214" si="4292">MAX(0,+AE213-AE215)</f>
        <v>0</v>
      </c>
      <c r="AF214" s="42">
        <f t="shared" ref="AF214" si="4293">MAX(0,+AF213-AF215)</f>
        <v>0</v>
      </c>
      <c r="AG214" s="42">
        <f t="shared" ref="AG214" si="4294">MAX(0,+AG213-AG215)</f>
        <v>0</v>
      </c>
      <c r="AH214" s="42">
        <f t="shared" ref="AH214" si="4295">MAX(0,+AH213-AH215)</f>
        <v>0</v>
      </c>
      <c r="AI214" s="42">
        <f t="shared" ref="AI214" si="4296">MAX(0,+AI213-AI215)</f>
        <v>0</v>
      </c>
      <c r="AJ214" s="42">
        <f t="shared" ref="AJ214" si="4297">MAX(0,+AJ213-AJ215)</f>
        <v>0</v>
      </c>
      <c r="AK214" s="42">
        <f t="shared" ref="AK214" si="4298">MAX(0,+AK213-AK215)</f>
        <v>0</v>
      </c>
      <c r="AL214" s="42">
        <f t="shared" ref="AL214" si="4299">MAX(0,+AL213-AL215)</f>
        <v>0</v>
      </c>
      <c r="AM214" s="42">
        <f t="shared" ref="AM214" si="4300">MAX(0,+AM213-AM215)</f>
        <v>0</v>
      </c>
      <c r="AN214" s="42">
        <f t="shared" ref="AN214" si="4301">MAX(0,+AN213-AN215)</f>
        <v>0</v>
      </c>
      <c r="AO214" s="42">
        <f t="shared" ref="AO214" si="4302">MAX(0,+AO213-AO215)</f>
        <v>0</v>
      </c>
      <c r="AP214" s="42">
        <f t="shared" ref="AP214" si="4303">MAX(0,+AP213-AP215)</f>
        <v>0</v>
      </c>
      <c r="AQ214" s="42">
        <f t="shared" ref="AQ214" si="4304">MAX(0,+AQ213-AQ215)</f>
        <v>0</v>
      </c>
      <c r="AR214" s="42">
        <f t="shared" ref="AR214" si="4305">MAX(0,+AR213-AR215)</f>
        <v>0</v>
      </c>
      <c r="AS214" s="42">
        <f t="shared" ref="AS214" si="4306">MAX(0,+AS213-AS215)</f>
        <v>0</v>
      </c>
      <c r="AT214" s="42">
        <f t="shared" ref="AT214" si="4307">MAX(0,+AT213-AT215)</f>
        <v>0</v>
      </c>
      <c r="AU214" s="42">
        <f t="shared" ref="AU214" si="4308">MAX(0,+AU213-AU215)</f>
        <v>0</v>
      </c>
      <c r="AV214" s="42">
        <f t="shared" ref="AV214" si="4309">MAX(0,+AV213-AV215)</f>
        <v>0</v>
      </c>
      <c r="AW214" s="42">
        <f t="shared" ref="AW214" si="4310">MAX(0,+AW213-AW215)</f>
        <v>0</v>
      </c>
      <c r="AX214" s="42">
        <f t="shared" ref="AX214" si="4311">MAX(0,+AX213-AX215)</f>
        <v>0</v>
      </c>
      <c r="AY214" s="42">
        <f t="shared" ref="AY214" si="4312">MAX(0,+AY213-AY215)</f>
        <v>0</v>
      </c>
      <c r="AZ214" s="42">
        <f t="shared" ref="AZ214" si="4313">MAX(0,+AZ213-AZ215)</f>
        <v>0</v>
      </c>
      <c r="BA214" s="42">
        <f t="shared" ref="BA214" si="4314">MAX(0,+BA213-BA215)</f>
        <v>0</v>
      </c>
      <c r="BB214" s="42">
        <f t="shared" ref="BB214" si="4315">MAX(0,+BB213-BB215)</f>
        <v>0</v>
      </c>
      <c r="BC214" s="42">
        <f t="shared" ref="BC214" si="4316">MAX(0,+BC213-BC215)</f>
        <v>0</v>
      </c>
      <c r="BD214" s="42">
        <f t="shared" ref="BD214" si="4317">MAX(0,+BD213-BD215)</f>
        <v>0</v>
      </c>
      <c r="BE214" s="42">
        <f t="shared" ref="BE214" si="4318">MAX(0,+BE213-BE215)</f>
        <v>0</v>
      </c>
      <c r="BF214" s="42">
        <f t="shared" ref="BF214" si="4319">MAX(0,+BF213-BF215)</f>
        <v>0</v>
      </c>
      <c r="BG214" s="42">
        <f t="shared" ref="BG214" si="4320">MAX(0,+BG213-BG215)</f>
        <v>0</v>
      </c>
      <c r="BH214" s="42">
        <f t="shared" ref="BH214" si="4321">MAX(0,+BH213-BH215)</f>
        <v>0</v>
      </c>
      <c r="BI214" s="42">
        <f t="shared" ref="BI214" si="4322">MAX(0,+BI213-BI215)</f>
        <v>0</v>
      </c>
      <c r="BJ214" s="42">
        <f t="shared" ref="BJ214" si="4323">MAX(0,+BJ213-BJ215)</f>
        <v>0</v>
      </c>
      <c r="BK214" s="42">
        <f t="shared" ref="BK214" si="4324">MAX(0,+BK213-BK215)</f>
        <v>0</v>
      </c>
      <c r="BL214" s="42">
        <f t="shared" ref="BL214" si="4325">MAX(0,+BL213-BL215)</f>
        <v>269.6932989611779</v>
      </c>
      <c r="BM214" s="42">
        <f t="shared" ref="BM214" si="4326">MAX(0,+BM213-BM215)</f>
        <v>250.42949189252232</v>
      </c>
      <c r="BN214" s="42">
        <f t="shared" ref="BN214" si="4327">MAX(0,+BN213-BN215)</f>
        <v>231.16568482386674</v>
      </c>
      <c r="BO214" s="42">
        <f t="shared" ref="BO214" si="4328">MAX(0,+BO213-BO215)</f>
        <v>211.90187775521116</v>
      </c>
      <c r="BP214" s="42">
        <f t="shared" ref="BP214" si="4329">MAX(0,+BP213-BP215)</f>
        <v>192.63807068655558</v>
      </c>
      <c r="BQ214" s="42">
        <f t="shared" ref="BQ214" si="4330">MAX(0,+BQ213-BQ215)</f>
        <v>173.3742636179</v>
      </c>
      <c r="BR214" s="42">
        <f t="shared" ref="BR214" si="4331">MAX(0,+BR213-BR215)</f>
        <v>154.11045654924442</v>
      </c>
      <c r="BS214" s="42">
        <f t="shared" ref="BS214" si="4332">MAX(0,+BS213-BS215)</f>
        <v>134.84664948058884</v>
      </c>
      <c r="BT214" s="42">
        <f t="shared" ref="BT214" si="4333">MAX(0,+BT213-BT215)</f>
        <v>115.58284241193327</v>
      </c>
      <c r="BU214" s="42">
        <f t="shared" ref="BU214" si="4334">MAX(0,+BU213-BU215)</f>
        <v>96.319035343277704</v>
      </c>
      <c r="BV214" s="42">
        <f t="shared" ref="BV214" si="4335">MAX(0,+BV213-BV215)</f>
        <v>77.055228274622138</v>
      </c>
      <c r="BW214" s="42">
        <f t="shared" ref="BW214" si="4336">MAX(0,+BW213-BW215)</f>
        <v>57.791421205966572</v>
      </c>
      <c r="BX214" s="42">
        <f t="shared" ref="BX214" si="4337">MAX(0,+BX213-BX215)</f>
        <v>38.527614137311005</v>
      </c>
      <c r="BY214" s="42">
        <f t="shared" ref="BY214" si="4338">MAX(0,+BY213-BY215)</f>
        <v>19.263807068655439</v>
      </c>
      <c r="BZ214" s="42">
        <f t="shared" ref="BZ214" si="4339">MAX(0,+BZ213-BZ215)</f>
        <v>0</v>
      </c>
      <c r="CA214" s="42">
        <f t="shared" ref="CA214" si="4340">MAX(0,+CA213-CA215)</f>
        <v>0</v>
      </c>
      <c r="CB214" s="42">
        <f t="shared" ref="CB214" si="4341">MAX(0,+CB213-CB215)</f>
        <v>0</v>
      </c>
      <c r="CC214" s="42">
        <f t="shared" ref="CC214" si="4342">MAX(0,+CC213-CC215)</f>
        <v>0</v>
      </c>
      <c r="CD214" s="42">
        <f t="shared" ref="CD214" si="4343">MAX(0,+CD213-CD215)</f>
        <v>0</v>
      </c>
      <c r="CE214" s="42">
        <f t="shared" ref="CE214" si="4344">MAX(0,+CE213-CE215)</f>
        <v>0</v>
      </c>
      <c r="CF214" s="42">
        <f t="shared" ref="CF214" si="4345">MAX(0,+CF213-CF215)</f>
        <v>0</v>
      </c>
      <c r="CG214" s="42">
        <f t="shared" ref="CG214" si="4346">MAX(0,+CG213-CG215)</f>
        <v>0</v>
      </c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</row>
    <row r="215" spans="1:115" ht="15" x14ac:dyDescent="0.2">
      <c r="A215" s="17"/>
      <c r="B215" s="48"/>
      <c r="C215" s="48"/>
      <c r="D215" s="48"/>
      <c r="E215" s="48"/>
      <c r="F215" s="48"/>
      <c r="G215" s="48"/>
      <c r="H215" s="48"/>
      <c r="I215" s="48"/>
      <c r="J215" s="42">
        <f>IF(J213&gt;0.5,IF($B213=J$10,$C213/$D213,I215),0)</f>
        <v>0</v>
      </c>
      <c r="K215" s="19">
        <f>IF(K213&gt;0.5,IF($B213=K$10-1,$C213/$D213,J215),0)</f>
        <v>0</v>
      </c>
      <c r="L215" s="19">
        <f t="shared" ref="L215:BW215" si="4347">IF(L213&gt;0.5,IF($B213=L$10-1,$C213/$D213,K215),0)</f>
        <v>0</v>
      </c>
      <c r="M215" s="19">
        <f t="shared" si="4347"/>
        <v>0</v>
      </c>
      <c r="N215" s="19">
        <f t="shared" si="4347"/>
        <v>0</v>
      </c>
      <c r="O215" s="19">
        <f t="shared" si="4347"/>
        <v>0</v>
      </c>
      <c r="P215" s="19">
        <f t="shared" si="4347"/>
        <v>0</v>
      </c>
      <c r="Q215" s="19">
        <f t="shared" si="4347"/>
        <v>0</v>
      </c>
      <c r="R215" s="19">
        <f t="shared" si="4347"/>
        <v>0</v>
      </c>
      <c r="S215" s="19">
        <f t="shared" si="4347"/>
        <v>0</v>
      </c>
      <c r="T215" s="19">
        <f t="shared" si="4347"/>
        <v>0</v>
      </c>
      <c r="U215" s="19">
        <f t="shared" si="4347"/>
        <v>0</v>
      </c>
      <c r="V215" s="19">
        <f t="shared" si="4347"/>
        <v>0</v>
      </c>
      <c r="W215" s="19">
        <f t="shared" si="4347"/>
        <v>0</v>
      </c>
      <c r="X215" s="19">
        <f t="shared" si="4347"/>
        <v>0</v>
      </c>
      <c r="Y215" s="19">
        <f t="shared" si="4347"/>
        <v>0</v>
      </c>
      <c r="Z215" s="19">
        <f t="shared" si="4347"/>
        <v>0</v>
      </c>
      <c r="AA215" s="19">
        <f t="shared" si="4347"/>
        <v>0</v>
      </c>
      <c r="AB215" s="19">
        <f t="shared" si="4347"/>
        <v>0</v>
      </c>
      <c r="AC215" s="19">
        <f t="shared" si="4347"/>
        <v>0</v>
      </c>
      <c r="AD215" s="19">
        <f t="shared" si="4347"/>
        <v>0</v>
      </c>
      <c r="AE215" s="19">
        <f t="shared" si="4347"/>
        <v>0</v>
      </c>
      <c r="AF215" s="19">
        <f t="shared" si="4347"/>
        <v>0</v>
      </c>
      <c r="AG215" s="19">
        <f t="shared" si="4347"/>
        <v>0</v>
      </c>
      <c r="AH215" s="19">
        <f t="shared" si="4347"/>
        <v>0</v>
      </c>
      <c r="AI215" s="19">
        <f t="shared" si="4347"/>
        <v>0</v>
      </c>
      <c r="AJ215" s="19">
        <f t="shared" si="4347"/>
        <v>0</v>
      </c>
      <c r="AK215" s="19">
        <f t="shared" si="4347"/>
        <v>0</v>
      </c>
      <c r="AL215" s="19">
        <f t="shared" si="4347"/>
        <v>0</v>
      </c>
      <c r="AM215" s="19">
        <f t="shared" si="4347"/>
        <v>0</v>
      </c>
      <c r="AN215" s="19">
        <f t="shared" si="4347"/>
        <v>0</v>
      </c>
      <c r="AO215" s="19">
        <f t="shared" si="4347"/>
        <v>0</v>
      </c>
      <c r="AP215" s="19">
        <f t="shared" si="4347"/>
        <v>0</v>
      </c>
      <c r="AQ215" s="19">
        <f t="shared" si="4347"/>
        <v>0</v>
      </c>
      <c r="AR215" s="19">
        <f t="shared" si="4347"/>
        <v>0</v>
      </c>
      <c r="AS215" s="19">
        <f t="shared" si="4347"/>
        <v>0</v>
      </c>
      <c r="AT215" s="19">
        <f t="shared" si="4347"/>
        <v>0</v>
      </c>
      <c r="AU215" s="19">
        <f t="shared" si="4347"/>
        <v>0</v>
      </c>
      <c r="AV215" s="19">
        <f t="shared" si="4347"/>
        <v>0</v>
      </c>
      <c r="AW215" s="19">
        <f t="shared" si="4347"/>
        <v>0</v>
      </c>
      <c r="AX215" s="19">
        <f t="shared" si="4347"/>
        <v>0</v>
      </c>
      <c r="AY215" s="19">
        <f t="shared" si="4347"/>
        <v>0</v>
      </c>
      <c r="AZ215" s="19">
        <f t="shared" si="4347"/>
        <v>0</v>
      </c>
      <c r="BA215" s="19">
        <f t="shared" si="4347"/>
        <v>0</v>
      </c>
      <c r="BB215" s="19">
        <f t="shared" si="4347"/>
        <v>0</v>
      </c>
      <c r="BC215" s="19">
        <f t="shared" si="4347"/>
        <v>0</v>
      </c>
      <c r="BD215" s="19">
        <f t="shared" si="4347"/>
        <v>0</v>
      </c>
      <c r="BE215" s="19">
        <f t="shared" si="4347"/>
        <v>0</v>
      </c>
      <c r="BF215" s="19">
        <f t="shared" si="4347"/>
        <v>0</v>
      </c>
      <c r="BG215" s="19">
        <f t="shared" si="4347"/>
        <v>0</v>
      </c>
      <c r="BH215" s="19">
        <f t="shared" si="4347"/>
        <v>0</v>
      </c>
      <c r="BI215" s="19">
        <f t="shared" si="4347"/>
        <v>0</v>
      </c>
      <c r="BJ215" s="19">
        <f t="shared" si="4347"/>
        <v>0</v>
      </c>
      <c r="BK215" s="19">
        <f t="shared" si="4347"/>
        <v>0</v>
      </c>
      <c r="BL215" s="19">
        <f t="shared" si="4347"/>
        <v>19.263807068655566</v>
      </c>
      <c r="BM215" s="19">
        <f t="shared" si="4347"/>
        <v>19.263807068655566</v>
      </c>
      <c r="BN215" s="19">
        <f t="shared" si="4347"/>
        <v>19.263807068655566</v>
      </c>
      <c r="BO215" s="19">
        <f t="shared" si="4347"/>
        <v>19.263807068655566</v>
      </c>
      <c r="BP215" s="19">
        <f t="shared" si="4347"/>
        <v>19.263807068655566</v>
      </c>
      <c r="BQ215" s="19">
        <f t="shared" si="4347"/>
        <v>19.263807068655566</v>
      </c>
      <c r="BR215" s="19">
        <f t="shared" si="4347"/>
        <v>19.263807068655566</v>
      </c>
      <c r="BS215" s="19">
        <f t="shared" si="4347"/>
        <v>19.263807068655566</v>
      </c>
      <c r="BT215" s="19">
        <f t="shared" si="4347"/>
        <v>19.263807068655566</v>
      </c>
      <c r="BU215" s="19">
        <f t="shared" si="4347"/>
        <v>19.263807068655566</v>
      </c>
      <c r="BV215" s="19">
        <f t="shared" si="4347"/>
        <v>19.263807068655566</v>
      </c>
      <c r="BW215" s="19">
        <f t="shared" si="4347"/>
        <v>19.263807068655566</v>
      </c>
      <c r="BX215" s="19">
        <f t="shared" ref="BX215:CG215" si="4348">IF(BX213&gt;0.5,IF($B213=BX$10-1,$C213/$D213,BW215),0)</f>
        <v>19.263807068655566</v>
      </c>
      <c r="BY215" s="19">
        <f t="shared" si="4348"/>
        <v>19.263807068655566</v>
      </c>
      <c r="BZ215" s="19">
        <f t="shared" si="4348"/>
        <v>19.263807068655566</v>
      </c>
      <c r="CA215" s="19">
        <f t="shared" si="4348"/>
        <v>0</v>
      </c>
      <c r="CB215" s="19">
        <f t="shared" si="4348"/>
        <v>0</v>
      </c>
      <c r="CC215" s="19">
        <f t="shared" si="4348"/>
        <v>0</v>
      </c>
      <c r="CD215" s="19">
        <f t="shared" si="4348"/>
        <v>0</v>
      </c>
      <c r="CE215" s="19">
        <f t="shared" si="4348"/>
        <v>0</v>
      </c>
      <c r="CF215" s="19">
        <f t="shared" si="4348"/>
        <v>0</v>
      </c>
      <c r="CG215" s="19">
        <f t="shared" si="4348"/>
        <v>0</v>
      </c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</row>
    <row r="216" spans="1:115" ht="15" x14ac:dyDescent="0.2">
      <c r="A216" s="17" t="s">
        <v>177</v>
      </c>
      <c r="B216" s="104">
        <f>B213+1</f>
        <v>2073</v>
      </c>
      <c r="C216" s="82">
        <f>HLOOKUP(B216,$J$10:$CG$23,14)</f>
        <v>294.73624815043007</v>
      </c>
      <c r="D216" s="52">
        <f>$D$52</f>
        <v>15</v>
      </c>
      <c r="E216" s="48"/>
      <c r="F216" s="48"/>
      <c r="G216" s="48"/>
      <c r="H216" s="48"/>
      <c r="I216" s="48"/>
      <c r="J216" s="42">
        <f>IF($B216=J$10,$C216,I217)</f>
        <v>0</v>
      </c>
      <c r="K216" s="19">
        <f>IF($B216=K$10-1,$C216,J217)</f>
        <v>0</v>
      </c>
      <c r="L216" s="19">
        <f t="shared" ref="L216:BW216" si="4349">IF($B216=L$10-1,$C216,K217)</f>
        <v>0</v>
      </c>
      <c r="M216" s="19">
        <f t="shared" si="4349"/>
        <v>0</v>
      </c>
      <c r="N216" s="19">
        <f t="shared" si="4349"/>
        <v>0</v>
      </c>
      <c r="O216" s="19">
        <f t="shared" si="4349"/>
        <v>0</v>
      </c>
      <c r="P216" s="19">
        <f t="shared" si="4349"/>
        <v>0</v>
      </c>
      <c r="Q216" s="19">
        <f t="shared" si="4349"/>
        <v>0</v>
      </c>
      <c r="R216" s="19">
        <f t="shared" si="4349"/>
        <v>0</v>
      </c>
      <c r="S216" s="19">
        <f t="shared" si="4349"/>
        <v>0</v>
      </c>
      <c r="T216" s="19">
        <f t="shared" si="4349"/>
        <v>0</v>
      </c>
      <c r="U216" s="19">
        <f t="shared" si="4349"/>
        <v>0</v>
      </c>
      <c r="V216" s="19">
        <f t="shared" si="4349"/>
        <v>0</v>
      </c>
      <c r="W216" s="19">
        <f t="shared" si="4349"/>
        <v>0</v>
      </c>
      <c r="X216" s="19">
        <f t="shared" si="4349"/>
        <v>0</v>
      </c>
      <c r="Y216" s="19">
        <f t="shared" si="4349"/>
        <v>0</v>
      </c>
      <c r="Z216" s="19">
        <f t="shared" si="4349"/>
        <v>0</v>
      </c>
      <c r="AA216" s="19">
        <f t="shared" si="4349"/>
        <v>0</v>
      </c>
      <c r="AB216" s="19">
        <f t="shared" si="4349"/>
        <v>0</v>
      </c>
      <c r="AC216" s="19">
        <f t="shared" si="4349"/>
        <v>0</v>
      </c>
      <c r="AD216" s="19">
        <f t="shared" si="4349"/>
        <v>0</v>
      </c>
      <c r="AE216" s="19">
        <f t="shared" si="4349"/>
        <v>0</v>
      </c>
      <c r="AF216" s="19">
        <f t="shared" si="4349"/>
        <v>0</v>
      </c>
      <c r="AG216" s="19">
        <f t="shared" si="4349"/>
        <v>0</v>
      </c>
      <c r="AH216" s="19">
        <f t="shared" si="4349"/>
        <v>0</v>
      </c>
      <c r="AI216" s="19">
        <f t="shared" si="4349"/>
        <v>0</v>
      </c>
      <c r="AJ216" s="19">
        <f t="shared" si="4349"/>
        <v>0</v>
      </c>
      <c r="AK216" s="19">
        <f t="shared" si="4349"/>
        <v>0</v>
      </c>
      <c r="AL216" s="19">
        <f t="shared" si="4349"/>
        <v>0</v>
      </c>
      <c r="AM216" s="19">
        <f t="shared" si="4349"/>
        <v>0</v>
      </c>
      <c r="AN216" s="19">
        <f t="shared" si="4349"/>
        <v>0</v>
      </c>
      <c r="AO216" s="19">
        <f t="shared" si="4349"/>
        <v>0</v>
      </c>
      <c r="AP216" s="19">
        <f t="shared" si="4349"/>
        <v>0</v>
      </c>
      <c r="AQ216" s="19">
        <f t="shared" si="4349"/>
        <v>0</v>
      </c>
      <c r="AR216" s="19">
        <f t="shared" si="4349"/>
        <v>0</v>
      </c>
      <c r="AS216" s="19">
        <f t="shared" si="4349"/>
        <v>0</v>
      </c>
      <c r="AT216" s="19">
        <f t="shared" si="4349"/>
        <v>0</v>
      </c>
      <c r="AU216" s="19">
        <f t="shared" si="4349"/>
        <v>0</v>
      </c>
      <c r="AV216" s="19">
        <f t="shared" si="4349"/>
        <v>0</v>
      </c>
      <c r="AW216" s="19">
        <f t="shared" si="4349"/>
        <v>0</v>
      </c>
      <c r="AX216" s="19">
        <f t="shared" si="4349"/>
        <v>0</v>
      </c>
      <c r="AY216" s="19">
        <f t="shared" si="4349"/>
        <v>0</v>
      </c>
      <c r="AZ216" s="19">
        <f t="shared" si="4349"/>
        <v>0</v>
      </c>
      <c r="BA216" s="19">
        <f t="shared" si="4349"/>
        <v>0</v>
      </c>
      <c r="BB216" s="19">
        <f t="shared" si="4349"/>
        <v>0</v>
      </c>
      <c r="BC216" s="19">
        <f t="shared" si="4349"/>
        <v>0</v>
      </c>
      <c r="BD216" s="19">
        <f t="shared" si="4349"/>
        <v>0</v>
      </c>
      <c r="BE216" s="19">
        <f t="shared" si="4349"/>
        <v>0</v>
      </c>
      <c r="BF216" s="19">
        <f t="shared" si="4349"/>
        <v>0</v>
      </c>
      <c r="BG216" s="19">
        <f t="shared" si="4349"/>
        <v>0</v>
      </c>
      <c r="BH216" s="19">
        <f t="shared" si="4349"/>
        <v>0</v>
      </c>
      <c r="BI216" s="19">
        <f t="shared" si="4349"/>
        <v>0</v>
      </c>
      <c r="BJ216" s="19">
        <f t="shared" si="4349"/>
        <v>0</v>
      </c>
      <c r="BK216" s="19">
        <f t="shared" si="4349"/>
        <v>0</v>
      </c>
      <c r="BL216" s="19">
        <f t="shared" si="4349"/>
        <v>0</v>
      </c>
      <c r="BM216" s="19">
        <f t="shared" si="4349"/>
        <v>294.73624815043007</v>
      </c>
      <c r="BN216" s="19">
        <f t="shared" si="4349"/>
        <v>275.08716494040141</v>
      </c>
      <c r="BO216" s="19">
        <f t="shared" si="4349"/>
        <v>255.43808173037274</v>
      </c>
      <c r="BP216" s="19">
        <f t="shared" si="4349"/>
        <v>235.78899852034408</v>
      </c>
      <c r="BQ216" s="19">
        <f t="shared" si="4349"/>
        <v>216.13991531031542</v>
      </c>
      <c r="BR216" s="19">
        <f t="shared" si="4349"/>
        <v>196.49083210028675</v>
      </c>
      <c r="BS216" s="19">
        <f t="shared" si="4349"/>
        <v>176.84174889025809</v>
      </c>
      <c r="BT216" s="19">
        <f t="shared" si="4349"/>
        <v>157.19266568022942</v>
      </c>
      <c r="BU216" s="19">
        <f t="shared" si="4349"/>
        <v>137.54358247020076</v>
      </c>
      <c r="BV216" s="19">
        <f t="shared" si="4349"/>
        <v>117.8944992601721</v>
      </c>
      <c r="BW216" s="19">
        <f t="shared" si="4349"/>
        <v>98.245416050143433</v>
      </c>
      <c r="BX216" s="19">
        <f t="shared" ref="BX216:CG216" si="4350">IF($B216=BX$10-1,$C216,BW217)</f>
        <v>78.596332840114769</v>
      </c>
      <c r="BY216" s="19">
        <f t="shared" si="4350"/>
        <v>58.947249630086098</v>
      </c>
      <c r="BZ216" s="19">
        <f t="shared" si="4350"/>
        <v>39.298166420057427</v>
      </c>
      <c r="CA216" s="19">
        <f t="shared" si="4350"/>
        <v>19.649083210028756</v>
      </c>
      <c r="CB216" s="19">
        <f t="shared" si="4350"/>
        <v>8.5265128291212022E-14</v>
      </c>
      <c r="CC216" s="19">
        <f t="shared" si="4350"/>
        <v>8.5265128291212022E-14</v>
      </c>
      <c r="CD216" s="19">
        <f t="shared" si="4350"/>
        <v>8.5265128291212022E-14</v>
      </c>
      <c r="CE216" s="19">
        <f t="shared" si="4350"/>
        <v>8.5265128291212022E-14</v>
      </c>
      <c r="CF216" s="19">
        <f t="shared" si="4350"/>
        <v>8.5265128291212022E-14</v>
      </c>
      <c r="CG216" s="19">
        <f t="shared" si="4350"/>
        <v>8.5265128291212022E-14</v>
      </c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</row>
    <row r="217" spans="1:115" ht="15" x14ac:dyDescent="0.2">
      <c r="B217" s="48"/>
      <c r="C217" s="48"/>
      <c r="D217" s="48"/>
      <c r="E217" s="48"/>
      <c r="F217" s="48"/>
      <c r="G217" s="48"/>
      <c r="H217" s="48"/>
      <c r="I217" s="48"/>
      <c r="J217" s="42">
        <f t="shared" ref="J217" si="4351">MAX(0,+J216-J218)</f>
        <v>0</v>
      </c>
      <c r="K217" s="19">
        <f t="shared" ref="K217" si="4352">MAX(0,+K216-K218)</f>
        <v>0</v>
      </c>
      <c r="L217" s="19">
        <f t="shared" ref="L217" si="4353">MAX(0,+L216-L218)</f>
        <v>0</v>
      </c>
      <c r="M217" s="19">
        <f t="shared" ref="M217" si="4354">MAX(0,+M216-M218)</f>
        <v>0</v>
      </c>
      <c r="N217" s="19">
        <f t="shared" ref="N217" si="4355">MAX(0,+N216-N218)</f>
        <v>0</v>
      </c>
      <c r="O217" s="19">
        <f t="shared" ref="O217" si="4356">MAX(0,+O216-O218)</f>
        <v>0</v>
      </c>
      <c r="P217" s="19">
        <f t="shared" ref="P217" si="4357">MAX(0,+P216-P218)</f>
        <v>0</v>
      </c>
      <c r="Q217" s="19">
        <f t="shared" ref="Q217" si="4358">MAX(0,+Q216-Q218)</f>
        <v>0</v>
      </c>
      <c r="R217" s="19">
        <f t="shared" ref="R217" si="4359">MAX(0,+R216-R218)</f>
        <v>0</v>
      </c>
      <c r="S217" s="19">
        <f t="shared" ref="S217" si="4360">MAX(0,+S216-S218)</f>
        <v>0</v>
      </c>
      <c r="T217" s="19">
        <f t="shared" ref="T217" si="4361">MAX(0,+T216-T218)</f>
        <v>0</v>
      </c>
      <c r="U217" s="19">
        <f t="shared" ref="U217" si="4362">MAX(0,+U216-U218)</f>
        <v>0</v>
      </c>
      <c r="V217" s="19">
        <f t="shared" ref="V217" si="4363">MAX(0,+V216-V218)</f>
        <v>0</v>
      </c>
      <c r="W217" s="42">
        <f t="shared" ref="W217" si="4364">MAX(0,+W216-W218)</f>
        <v>0</v>
      </c>
      <c r="X217" s="42">
        <f t="shared" ref="X217" si="4365">MAX(0,+X216-X218)</f>
        <v>0</v>
      </c>
      <c r="Y217" s="42">
        <f t="shared" ref="Y217" si="4366">MAX(0,+Y216-Y218)</f>
        <v>0</v>
      </c>
      <c r="Z217" s="42">
        <f t="shared" ref="Z217" si="4367">MAX(0,+Z216-Z218)</f>
        <v>0</v>
      </c>
      <c r="AA217" s="42">
        <f t="shared" ref="AA217" si="4368">MAX(0,+AA216-AA218)</f>
        <v>0</v>
      </c>
      <c r="AB217" s="42">
        <f t="shared" ref="AB217" si="4369">MAX(0,+AB216-AB218)</f>
        <v>0</v>
      </c>
      <c r="AC217" s="42">
        <f t="shared" ref="AC217" si="4370">MAX(0,+AC216-AC218)</f>
        <v>0</v>
      </c>
      <c r="AD217" s="42">
        <f t="shared" ref="AD217" si="4371">MAX(0,+AD216-AD218)</f>
        <v>0</v>
      </c>
      <c r="AE217" s="42">
        <f t="shared" ref="AE217" si="4372">MAX(0,+AE216-AE218)</f>
        <v>0</v>
      </c>
      <c r="AF217" s="42">
        <f t="shared" ref="AF217" si="4373">MAX(0,+AF216-AF218)</f>
        <v>0</v>
      </c>
      <c r="AG217" s="42">
        <f t="shared" ref="AG217" si="4374">MAX(0,+AG216-AG218)</f>
        <v>0</v>
      </c>
      <c r="AH217" s="42">
        <f t="shared" ref="AH217" si="4375">MAX(0,+AH216-AH218)</f>
        <v>0</v>
      </c>
      <c r="AI217" s="42">
        <f t="shared" ref="AI217" si="4376">MAX(0,+AI216-AI218)</f>
        <v>0</v>
      </c>
      <c r="AJ217" s="42">
        <f t="shared" ref="AJ217" si="4377">MAX(0,+AJ216-AJ218)</f>
        <v>0</v>
      </c>
      <c r="AK217" s="42">
        <f t="shared" ref="AK217" si="4378">MAX(0,+AK216-AK218)</f>
        <v>0</v>
      </c>
      <c r="AL217" s="42">
        <f t="shared" ref="AL217" si="4379">MAX(0,+AL216-AL218)</f>
        <v>0</v>
      </c>
      <c r="AM217" s="42">
        <f t="shared" ref="AM217" si="4380">MAX(0,+AM216-AM218)</f>
        <v>0</v>
      </c>
      <c r="AN217" s="42">
        <f t="shared" ref="AN217" si="4381">MAX(0,+AN216-AN218)</f>
        <v>0</v>
      </c>
      <c r="AO217" s="42">
        <f t="shared" ref="AO217" si="4382">MAX(0,+AO216-AO218)</f>
        <v>0</v>
      </c>
      <c r="AP217" s="42">
        <f t="shared" ref="AP217" si="4383">MAX(0,+AP216-AP218)</f>
        <v>0</v>
      </c>
      <c r="AQ217" s="42">
        <f t="shared" ref="AQ217" si="4384">MAX(0,+AQ216-AQ218)</f>
        <v>0</v>
      </c>
      <c r="AR217" s="42">
        <f t="shared" ref="AR217" si="4385">MAX(0,+AR216-AR218)</f>
        <v>0</v>
      </c>
      <c r="AS217" s="42">
        <f t="shared" ref="AS217" si="4386">MAX(0,+AS216-AS218)</f>
        <v>0</v>
      </c>
      <c r="AT217" s="42">
        <f t="shared" ref="AT217" si="4387">MAX(0,+AT216-AT218)</f>
        <v>0</v>
      </c>
      <c r="AU217" s="42">
        <f t="shared" ref="AU217" si="4388">MAX(0,+AU216-AU218)</f>
        <v>0</v>
      </c>
      <c r="AV217" s="42">
        <f t="shared" ref="AV217" si="4389">MAX(0,+AV216-AV218)</f>
        <v>0</v>
      </c>
      <c r="AW217" s="42">
        <f t="shared" ref="AW217" si="4390">MAX(0,+AW216-AW218)</f>
        <v>0</v>
      </c>
      <c r="AX217" s="42">
        <f t="shared" ref="AX217" si="4391">MAX(0,+AX216-AX218)</f>
        <v>0</v>
      </c>
      <c r="AY217" s="42">
        <f t="shared" ref="AY217" si="4392">MAX(0,+AY216-AY218)</f>
        <v>0</v>
      </c>
      <c r="AZ217" s="42">
        <f t="shared" ref="AZ217" si="4393">MAX(0,+AZ216-AZ218)</f>
        <v>0</v>
      </c>
      <c r="BA217" s="42">
        <f t="shared" ref="BA217" si="4394">MAX(0,+BA216-BA218)</f>
        <v>0</v>
      </c>
      <c r="BB217" s="42">
        <f t="shared" ref="BB217" si="4395">MAX(0,+BB216-BB218)</f>
        <v>0</v>
      </c>
      <c r="BC217" s="42">
        <f t="shared" ref="BC217" si="4396">MAX(0,+BC216-BC218)</f>
        <v>0</v>
      </c>
      <c r="BD217" s="42">
        <f t="shared" ref="BD217" si="4397">MAX(0,+BD216-BD218)</f>
        <v>0</v>
      </c>
      <c r="BE217" s="42">
        <f t="shared" ref="BE217" si="4398">MAX(0,+BE216-BE218)</f>
        <v>0</v>
      </c>
      <c r="BF217" s="42">
        <f t="shared" ref="BF217" si="4399">MAX(0,+BF216-BF218)</f>
        <v>0</v>
      </c>
      <c r="BG217" s="42">
        <f t="shared" ref="BG217" si="4400">MAX(0,+BG216-BG218)</f>
        <v>0</v>
      </c>
      <c r="BH217" s="42">
        <f t="shared" ref="BH217" si="4401">MAX(0,+BH216-BH218)</f>
        <v>0</v>
      </c>
      <c r="BI217" s="42">
        <f t="shared" ref="BI217" si="4402">MAX(0,+BI216-BI218)</f>
        <v>0</v>
      </c>
      <c r="BJ217" s="42">
        <f t="shared" ref="BJ217" si="4403">MAX(0,+BJ216-BJ218)</f>
        <v>0</v>
      </c>
      <c r="BK217" s="42">
        <f t="shared" ref="BK217" si="4404">MAX(0,+BK216-BK218)</f>
        <v>0</v>
      </c>
      <c r="BL217" s="42">
        <f t="shared" ref="BL217" si="4405">MAX(0,+BL216-BL218)</f>
        <v>0</v>
      </c>
      <c r="BM217" s="42">
        <f t="shared" ref="BM217" si="4406">MAX(0,+BM216-BM218)</f>
        <v>275.08716494040141</v>
      </c>
      <c r="BN217" s="42">
        <f t="shared" ref="BN217" si="4407">MAX(0,+BN216-BN218)</f>
        <v>255.43808173037274</v>
      </c>
      <c r="BO217" s="42">
        <f t="shared" ref="BO217" si="4408">MAX(0,+BO216-BO218)</f>
        <v>235.78899852034408</v>
      </c>
      <c r="BP217" s="42">
        <f t="shared" ref="BP217" si="4409">MAX(0,+BP216-BP218)</f>
        <v>216.13991531031542</v>
      </c>
      <c r="BQ217" s="42">
        <f t="shared" ref="BQ217" si="4410">MAX(0,+BQ216-BQ218)</f>
        <v>196.49083210028675</v>
      </c>
      <c r="BR217" s="42">
        <f t="shared" ref="BR217" si="4411">MAX(0,+BR216-BR218)</f>
        <v>176.84174889025809</v>
      </c>
      <c r="BS217" s="42">
        <f t="shared" ref="BS217" si="4412">MAX(0,+BS216-BS218)</f>
        <v>157.19266568022942</v>
      </c>
      <c r="BT217" s="42">
        <f t="shared" ref="BT217" si="4413">MAX(0,+BT216-BT218)</f>
        <v>137.54358247020076</v>
      </c>
      <c r="BU217" s="42">
        <f t="shared" ref="BU217" si="4414">MAX(0,+BU216-BU218)</f>
        <v>117.8944992601721</v>
      </c>
      <c r="BV217" s="42">
        <f t="shared" ref="BV217" si="4415">MAX(0,+BV216-BV218)</f>
        <v>98.245416050143433</v>
      </c>
      <c r="BW217" s="42">
        <f t="shared" ref="BW217" si="4416">MAX(0,+BW216-BW218)</f>
        <v>78.596332840114769</v>
      </c>
      <c r="BX217" s="42">
        <f t="shared" ref="BX217" si="4417">MAX(0,+BX216-BX218)</f>
        <v>58.947249630086098</v>
      </c>
      <c r="BY217" s="42">
        <f t="shared" ref="BY217" si="4418">MAX(0,+BY216-BY218)</f>
        <v>39.298166420057427</v>
      </c>
      <c r="BZ217" s="42">
        <f t="shared" ref="BZ217" si="4419">MAX(0,+BZ216-BZ218)</f>
        <v>19.649083210028756</v>
      </c>
      <c r="CA217" s="42">
        <f t="shared" ref="CA217" si="4420">MAX(0,+CA216-CA218)</f>
        <v>8.5265128291212022E-14</v>
      </c>
      <c r="CB217" s="42">
        <f t="shared" ref="CB217" si="4421">MAX(0,+CB216-CB218)</f>
        <v>8.5265128291212022E-14</v>
      </c>
      <c r="CC217" s="42">
        <f t="shared" ref="CC217" si="4422">MAX(0,+CC216-CC218)</f>
        <v>8.5265128291212022E-14</v>
      </c>
      <c r="CD217" s="42">
        <f t="shared" ref="CD217" si="4423">MAX(0,+CD216-CD218)</f>
        <v>8.5265128291212022E-14</v>
      </c>
      <c r="CE217" s="42">
        <f t="shared" ref="CE217" si="4424">MAX(0,+CE216-CE218)</f>
        <v>8.5265128291212022E-14</v>
      </c>
      <c r="CF217" s="42">
        <f t="shared" ref="CF217" si="4425">MAX(0,+CF216-CF218)</f>
        <v>8.5265128291212022E-14</v>
      </c>
      <c r="CG217" s="42">
        <f t="shared" ref="CG217" si="4426">MAX(0,+CG216-CG218)</f>
        <v>8.5265128291212022E-14</v>
      </c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</row>
    <row r="218" spans="1:115" ht="15" x14ac:dyDescent="0.2">
      <c r="A218" s="17"/>
      <c r="B218" s="48"/>
      <c r="C218" s="48"/>
      <c r="D218" s="48"/>
      <c r="E218" s="48"/>
      <c r="F218" s="48"/>
      <c r="G218" s="48"/>
      <c r="H218" s="48"/>
      <c r="I218" s="48"/>
      <c r="J218" s="42">
        <f>IF(J216&gt;0.5,IF($B216=J$10,$C216/$D216,I218),0)</f>
        <v>0</v>
      </c>
      <c r="K218" s="19">
        <f>IF(K216&gt;0.5,IF($B216=K$10-1,$C216/$D216,J218),0)</f>
        <v>0</v>
      </c>
      <c r="L218" s="19">
        <f t="shared" ref="L218:BW218" si="4427">IF(L216&gt;0.5,IF($B216=L$10-1,$C216/$D216,K218),0)</f>
        <v>0</v>
      </c>
      <c r="M218" s="19">
        <f t="shared" si="4427"/>
        <v>0</v>
      </c>
      <c r="N218" s="19">
        <f t="shared" si="4427"/>
        <v>0</v>
      </c>
      <c r="O218" s="19">
        <f t="shared" si="4427"/>
        <v>0</v>
      </c>
      <c r="P218" s="19">
        <f t="shared" si="4427"/>
        <v>0</v>
      </c>
      <c r="Q218" s="19">
        <f t="shared" si="4427"/>
        <v>0</v>
      </c>
      <c r="R218" s="19">
        <f t="shared" si="4427"/>
        <v>0</v>
      </c>
      <c r="S218" s="19">
        <f t="shared" si="4427"/>
        <v>0</v>
      </c>
      <c r="T218" s="19">
        <f t="shared" si="4427"/>
        <v>0</v>
      </c>
      <c r="U218" s="19">
        <f t="shared" si="4427"/>
        <v>0</v>
      </c>
      <c r="V218" s="19">
        <f t="shared" si="4427"/>
        <v>0</v>
      </c>
      <c r="W218" s="19">
        <f t="shared" si="4427"/>
        <v>0</v>
      </c>
      <c r="X218" s="19">
        <f t="shared" si="4427"/>
        <v>0</v>
      </c>
      <c r="Y218" s="19">
        <f t="shared" si="4427"/>
        <v>0</v>
      </c>
      <c r="Z218" s="19">
        <f t="shared" si="4427"/>
        <v>0</v>
      </c>
      <c r="AA218" s="19">
        <f t="shared" si="4427"/>
        <v>0</v>
      </c>
      <c r="AB218" s="19">
        <f t="shared" si="4427"/>
        <v>0</v>
      </c>
      <c r="AC218" s="19">
        <f t="shared" si="4427"/>
        <v>0</v>
      </c>
      <c r="AD218" s="19">
        <f t="shared" si="4427"/>
        <v>0</v>
      </c>
      <c r="AE218" s="19">
        <f t="shared" si="4427"/>
        <v>0</v>
      </c>
      <c r="AF218" s="19">
        <f t="shared" si="4427"/>
        <v>0</v>
      </c>
      <c r="AG218" s="19">
        <f t="shared" si="4427"/>
        <v>0</v>
      </c>
      <c r="AH218" s="19">
        <f t="shared" si="4427"/>
        <v>0</v>
      </c>
      <c r="AI218" s="19">
        <f t="shared" si="4427"/>
        <v>0</v>
      </c>
      <c r="AJ218" s="19">
        <f t="shared" si="4427"/>
        <v>0</v>
      </c>
      <c r="AK218" s="19">
        <f t="shared" si="4427"/>
        <v>0</v>
      </c>
      <c r="AL218" s="19">
        <f t="shared" si="4427"/>
        <v>0</v>
      </c>
      <c r="AM218" s="19">
        <f t="shared" si="4427"/>
        <v>0</v>
      </c>
      <c r="AN218" s="19">
        <f t="shared" si="4427"/>
        <v>0</v>
      </c>
      <c r="AO218" s="19">
        <f t="shared" si="4427"/>
        <v>0</v>
      </c>
      <c r="AP218" s="19">
        <f t="shared" si="4427"/>
        <v>0</v>
      </c>
      <c r="AQ218" s="19">
        <f t="shared" si="4427"/>
        <v>0</v>
      </c>
      <c r="AR218" s="19">
        <f t="shared" si="4427"/>
        <v>0</v>
      </c>
      <c r="AS218" s="19">
        <f t="shared" si="4427"/>
        <v>0</v>
      </c>
      <c r="AT218" s="19">
        <f t="shared" si="4427"/>
        <v>0</v>
      </c>
      <c r="AU218" s="19">
        <f t="shared" si="4427"/>
        <v>0</v>
      </c>
      <c r="AV218" s="19">
        <f t="shared" si="4427"/>
        <v>0</v>
      </c>
      <c r="AW218" s="19">
        <f t="shared" si="4427"/>
        <v>0</v>
      </c>
      <c r="AX218" s="19">
        <f t="shared" si="4427"/>
        <v>0</v>
      </c>
      <c r="AY218" s="19">
        <f t="shared" si="4427"/>
        <v>0</v>
      </c>
      <c r="AZ218" s="19">
        <f t="shared" si="4427"/>
        <v>0</v>
      </c>
      <c r="BA218" s="19">
        <f t="shared" si="4427"/>
        <v>0</v>
      </c>
      <c r="BB218" s="19">
        <f t="shared" si="4427"/>
        <v>0</v>
      </c>
      <c r="BC218" s="19">
        <f t="shared" si="4427"/>
        <v>0</v>
      </c>
      <c r="BD218" s="19">
        <f t="shared" si="4427"/>
        <v>0</v>
      </c>
      <c r="BE218" s="19">
        <f t="shared" si="4427"/>
        <v>0</v>
      </c>
      <c r="BF218" s="19">
        <f t="shared" si="4427"/>
        <v>0</v>
      </c>
      <c r="BG218" s="19">
        <f t="shared" si="4427"/>
        <v>0</v>
      </c>
      <c r="BH218" s="19">
        <f t="shared" si="4427"/>
        <v>0</v>
      </c>
      <c r="BI218" s="19">
        <f t="shared" si="4427"/>
        <v>0</v>
      </c>
      <c r="BJ218" s="19">
        <f t="shared" si="4427"/>
        <v>0</v>
      </c>
      <c r="BK218" s="19">
        <f t="shared" si="4427"/>
        <v>0</v>
      </c>
      <c r="BL218" s="19">
        <f t="shared" si="4427"/>
        <v>0</v>
      </c>
      <c r="BM218" s="19">
        <f t="shared" si="4427"/>
        <v>19.649083210028671</v>
      </c>
      <c r="BN218" s="19">
        <f t="shared" si="4427"/>
        <v>19.649083210028671</v>
      </c>
      <c r="BO218" s="19">
        <f t="shared" si="4427"/>
        <v>19.649083210028671</v>
      </c>
      <c r="BP218" s="19">
        <f t="shared" si="4427"/>
        <v>19.649083210028671</v>
      </c>
      <c r="BQ218" s="19">
        <f t="shared" si="4427"/>
        <v>19.649083210028671</v>
      </c>
      <c r="BR218" s="19">
        <f t="shared" si="4427"/>
        <v>19.649083210028671</v>
      </c>
      <c r="BS218" s="19">
        <f t="shared" si="4427"/>
        <v>19.649083210028671</v>
      </c>
      <c r="BT218" s="19">
        <f t="shared" si="4427"/>
        <v>19.649083210028671</v>
      </c>
      <c r="BU218" s="19">
        <f t="shared" si="4427"/>
        <v>19.649083210028671</v>
      </c>
      <c r="BV218" s="19">
        <f t="shared" si="4427"/>
        <v>19.649083210028671</v>
      </c>
      <c r="BW218" s="19">
        <f t="shared" si="4427"/>
        <v>19.649083210028671</v>
      </c>
      <c r="BX218" s="19">
        <f t="shared" ref="BX218:CG218" si="4428">IF(BX216&gt;0.5,IF($B216=BX$10-1,$C216/$D216,BW218),0)</f>
        <v>19.649083210028671</v>
      </c>
      <c r="BY218" s="19">
        <f t="shared" si="4428"/>
        <v>19.649083210028671</v>
      </c>
      <c r="BZ218" s="19">
        <f t="shared" si="4428"/>
        <v>19.649083210028671</v>
      </c>
      <c r="CA218" s="19">
        <f t="shared" si="4428"/>
        <v>19.649083210028671</v>
      </c>
      <c r="CB218" s="19">
        <f t="shared" si="4428"/>
        <v>0</v>
      </c>
      <c r="CC218" s="19">
        <f t="shared" si="4428"/>
        <v>0</v>
      </c>
      <c r="CD218" s="19">
        <f t="shared" si="4428"/>
        <v>0</v>
      </c>
      <c r="CE218" s="19">
        <f t="shared" si="4428"/>
        <v>0</v>
      </c>
      <c r="CF218" s="19">
        <f t="shared" si="4428"/>
        <v>0</v>
      </c>
      <c r="CG218" s="19">
        <f t="shared" si="4428"/>
        <v>0</v>
      </c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</row>
    <row r="219" spans="1:115" ht="15" x14ac:dyDescent="0.2">
      <c r="A219" s="17" t="s">
        <v>178</v>
      </c>
      <c r="B219" s="104">
        <f>B216+1</f>
        <v>2074</v>
      </c>
      <c r="C219" s="82">
        <f>HLOOKUP(B219,$J$10:$CG$23,14)</f>
        <v>300.6309731134387</v>
      </c>
      <c r="D219" s="52">
        <f>$D$52</f>
        <v>15</v>
      </c>
      <c r="E219" s="48"/>
      <c r="F219" s="48"/>
      <c r="G219" s="48"/>
      <c r="H219" s="48"/>
      <c r="I219" s="48"/>
      <c r="J219" s="42">
        <f>IF($B219=J$10,$C219,I220)</f>
        <v>0</v>
      </c>
      <c r="K219" s="19">
        <f>IF($B219=K$10-1,$C219,J220)</f>
        <v>0</v>
      </c>
      <c r="L219" s="19">
        <f t="shared" ref="L219:BW219" si="4429">IF($B219=L$10-1,$C219,K220)</f>
        <v>0</v>
      </c>
      <c r="M219" s="19">
        <f t="shared" si="4429"/>
        <v>0</v>
      </c>
      <c r="N219" s="19">
        <f t="shared" si="4429"/>
        <v>0</v>
      </c>
      <c r="O219" s="19">
        <f t="shared" si="4429"/>
        <v>0</v>
      </c>
      <c r="P219" s="19">
        <f t="shared" si="4429"/>
        <v>0</v>
      </c>
      <c r="Q219" s="19">
        <f t="shared" si="4429"/>
        <v>0</v>
      </c>
      <c r="R219" s="19">
        <f t="shared" si="4429"/>
        <v>0</v>
      </c>
      <c r="S219" s="19">
        <f t="shared" si="4429"/>
        <v>0</v>
      </c>
      <c r="T219" s="19">
        <f t="shared" si="4429"/>
        <v>0</v>
      </c>
      <c r="U219" s="19">
        <f t="shared" si="4429"/>
        <v>0</v>
      </c>
      <c r="V219" s="19">
        <f t="shared" si="4429"/>
        <v>0</v>
      </c>
      <c r="W219" s="19">
        <f t="shared" si="4429"/>
        <v>0</v>
      </c>
      <c r="X219" s="19">
        <f t="shared" si="4429"/>
        <v>0</v>
      </c>
      <c r="Y219" s="19">
        <f t="shared" si="4429"/>
        <v>0</v>
      </c>
      <c r="Z219" s="19">
        <f t="shared" si="4429"/>
        <v>0</v>
      </c>
      <c r="AA219" s="19">
        <f t="shared" si="4429"/>
        <v>0</v>
      </c>
      <c r="AB219" s="19">
        <f t="shared" si="4429"/>
        <v>0</v>
      </c>
      <c r="AC219" s="19">
        <f t="shared" si="4429"/>
        <v>0</v>
      </c>
      <c r="AD219" s="19">
        <f t="shared" si="4429"/>
        <v>0</v>
      </c>
      <c r="AE219" s="19">
        <f t="shared" si="4429"/>
        <v>0</v>
      </c>
      <c r="AF219" s="19">
        <f t="shared" si="4429"/>
        <v>0</v>
      </c>
      <c r="AG219" s="19">
        <f t="shared" si="4429"/>
        <v>0</v>
      </c>
      <c r="AH219" s="19">
        <f t="shared" si="4429"/>
        <v>0</v>
      </c>
      <c r="AI219" s="19">
        <f t="shared" si="4429"/>
        <v>0</v>
      </c>
      <c r="AJ219" s="19">
        <f t="shared" si="4429"/>
        <v>0</v>
      </c>
      <c r="AK219" s="19">
        <f t="shared" si="4429"/>
        <v>0</v>
      </c>
      <c r="AL219" s="19">
        <f t="shared" si="4429"/>
        <v>0</v>
      </c>
      <c r="AM219" s="19">
        <f t="shared" si="4429"/>
        <v>0</v>
      </c>
      <c r="AN219" s="19">
        <f t="shared" si="4429"/>
        <v>0</v>
      </c>
      <c r="AO219" s="19">
        <f t="shared" si="4429"/>
        <v>0</v>
      </c>
      <c r="AP219" s="19">
        <f t="shared" si="4429"/>
        <v>0</v>
      </c>
      <c r="AQ219" s="19">
        <f t="shared" si="4429"/>
        <v>0</v>
      </c>
      <c r="AR219" s="19">
        <f t="shared" si="4429"/>
        <v>0</v>
      </c>
      <c r="AS219" s="19">
        <f t="shared" si="4429"/>
        <v>0</v>
      </c>
      <c r="AT219" s="19">
        <f t="shared" si="4429"/>
        <v>0</v>
      </c>
      <c r="AU219" s="19">
        <f t="shared" si="4429"/>
        <v>0</v>
      </c>
      <c r="AV219" s="19">
        <f t="shared" si="4429"/>
        <v>0</v>
      </c>
      <c r="AW219" s="19">
        <f t="shared" si="4429"/>
        <v>0</v>
      </c>
      <c r="AX219" s="19">
        <f t="shared" si="4429"/>
        <v>0</v>
      </c>
      <c r="AY219" s="19">
        <f t="shared" si="4429"/>
        <v>0</v>
      </c>
      <c r="AZ219" s="19">
        <f t="shared" si="4429"/>
        <v>0</v>
      </c>
      <c r="BA219" s="19">
        <f t="shared" si="4429"/>
        <v>0</v>
      </c>
      <c r="BB219" s="19">
        <f t="shared" si="4429"/>
        <v>0</v>
      </c>
      <c r="BC219" s="19">
        <f t="shared" si="4429"/>
        <v>0</v>
      </c>
      <c r="BD219" s="19">
        <f t="shared" si="4429"/>
        <v>0</v>
      </c>
      <c r="BE219" s="19">
        <f t="shared" si="4429"/>
        <v>0</v>
      </c>
      <c r="BF219" s="19">
        <f t="shared" si="4429"/>
        <v>0</v>
      </c>
      <c r="BG219" s="19">
        <f t="shared" si="4429"/>
        <v>0</v>
      </c>
      <c r="BH219" s="19">
        <f t="shared" si="4429"/>
        <v>0</v>
      </c>
      <c r="BI219" s="19">
        <f t="shared" si="4429"/>
        <v>0</v>
      </c>
      <c r="BJ219" s="19">
        <f t="shared" si="4429"/>
        <v>0</v>
      </c>
      <c r="BK219" s="19">
        <f t="shared" si="4429"/>
        <v>0</v>
      </c>
      <c r="BL219" s="19">
        <f t="shared" si="4429"/>
        <v>0</v>
      </c>
      <c r="BM219" s="19">
        <f t="shared" si="4429"/>
        <v>0</v>
      </c>
      <c r="BN219" s="19">
        <f t="shared" si="4429"/>
        <v>300.6309731134387</v>
      </c>
      <c r="BO219" s="19">
        <f t="shared" si="4429"/>
        <v>280.58890823920945</v>
      </c>
      <c r="BP219" s="19">
        <f t="shared" si="4429"/>
        <v>260.54684336498019</v>
      </c>
      <c r="BQ219" s="19">
        <f t="shared" si="4429"/>
        <v>240.50477849075094</v>
      </c>
      <c r="BR219" s="19">
        <f t="shared" si="4429"/>
        <v>220.46271361652168</v>
      </c>
      <c r="BS219" s="19">
        <f t="shared" si="4429"/>
        <v>200.42064874229243</v>
      </c>
      <c r="BT219" s="19">
        <f t="shared" si="4429"/>
        <v>180.37858386806317</v>
      </c>
      <c r="BU219" s="19">
        <f t="shared" si="4429"/>
        <v>160.33651899383392</v>
      </c>
      <c r="BV219" s="19">
        <f t="shared" si="4429"/>
        <v>140.29445411960467</v>
      </c>
      <c r="BW219" s="19">
        <f t="shared" si="4429"/>
        <v>120.25238924537541</v>
      </c>
      <c r="BX219" s="19">
        <f t="shared" ref="BX219:CG219" si="4430">IF($B219=BX$10-1,$C219,BW220)</f>
        <v>100.21032437114616</v>
      </c>
      <c r="BY219" s="19">
        <f t="shared" si="4430"/>
        <v>80.168259496916903</v>
      </c>
      <c r="BZ219" s="19">
        <f t="shared" si="4430"/>
        <v>60.126194622687656</v>
      </c>
      <c r="CA219" s="19">
        <f t="shared" si="4430"/>
        <v>40.084129748458409</v>
      </c>
      <c r="CB219" s="19">
        <f t="shared" si="4430"/>
        <v>20.042064874229162</v>
      </c>
      <c r="CC219" s="19">
        <f t="shared" si="4430"/>
        <v>0</v>
      </c>
      <c r="CD219" s="19">
        <f t="shared" si="4430"/>
        <v>0</v>
      </c>
      <c r="CE219" s="19">
        <f t="shared" si="4430"/>
        <v>0</v>
      </c>
      <c r="CF219" s="19">
        <f t="shared" si="4430"/>
        <v>0</v>
      </c>
      <c r="CG219" s="19">
        <f t="shared" si="4430"/>
        <v>0</v>
      </c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</row>
    <row r="220" spans="1:115" ht="15" x14ac:dyDescent="0.2">
      <c r="A220" s="17"/>
      <c r="B220" s="48"/>
      <c r="C220" s="48"/>
      <c r="D220" s="48"/>
      <c r="E220" s="48"/>
      <c r="F220" s="48"/>
      <c r="G220" s="48"/>
      <c r="H220" s="48"/>
      <c r="I220" s="48"/>
      <c r="J220" s="42">
        <f t="shared" ref="J220" si="4431">MAX(0,+J219-J221)</f>
        <v>0</v>
      </c>
      <c r="K220" s="19">
        <f t="shared" ref="K220" si="4432">MAX(0,+K219-K221)</f>
        <v>0</v>
      </c>
      <c r="L220" s="19">
        <f t="shared" ref="L220" si="4433">MAX(0,+L219-L221)</f>
        <v>0</v>
      </c>
      <c r="M220" s="19">
        <f t="shared" ref="M220" si="4434">MAX(0,+M219-M221)</f>
        <v>0</v>
      </c>
      <c r="N220" s="19">
        <f t="shared" ref="N220" si="4435">MAX(0,+N219-N221)</f>
        <v>0</v>
      </c>
      <c r="O220" s="19">
        <f t="shared" ref="O220" si="4436">MAX(0,+O219-O221)</f>
        <v>0</v>
      </c>
      <c r="P220" s="19">
        <f t="shared" ref="P220" si="4437">MAX(0,+P219-P221)</f>
        <v>0</v>
      </c>
      <c r="Q220" s="19">
        <f t="shared" ref="Q220" si="4438">MAX(0,+Q219-Q221)</f>
        <v>0</v>
      </c>
      <c r="R220" s="19">
        <f t="shared" ref="R220" si="4439">MAX(0,+R219-R221)</f>
        <v>0</v>
      </c>
      <c r="S220" s="19">
        <f t="shared" ref="S220" si="4440">MAX(0,+S219-S221)</f>
        <v>0</v>
      </c>
      <c r="T220" s="19">
        <f t="shared" ref="T220" si="4441">MAX(0,+T219-T221)</f>
        <v>0</v>
      </c>
      <c r="U220" s="19">
        <f t="shared" ref="U220" si="4442">MAX(0,+U219-U221)</f>
        <v>0</v>
      </c>
      <c r="V220" s="19">
        <f t="shared" ref="V220" si="4443">MAX(0,+V219-V221)</f>
        <v>0</v>
      </c>
      <c r="W220" s="42">
        <f t="shared" ref="W220" si="4444">MAX(0,+W219-W221)</f>
        <v>0</v>
      </c>
      <c r="X220" s="42">
        <f t="shared" ref="X220" si="4445">MAX(0,+X219-X221)</f>
        <v>0</v>
      </c>
      <c r="Y220" s="42">
        <f t="shared" ref="Y220" si="4446">MAX(0,+Y219-Y221)</f>
        <v>0</v>
      </c>
      <c r="Z220" s="42">
        <f t="shared" ref="Z220" si="4447">MAX(0,+Z219-Z221)</f>
        <v>0</v>
      </c>
      <c r="AA220" s="42">
        <f t="shared" ref="AA220" si="4448">MAX(0,+AA219-AA221)</f>
        <v>0</v>
      </c>
      <c r="AB220" s="42">
        <f t="shared" ref="AB220" si="4449">MAX(0,+AB219-AB221)</f>
        <v>0</v>
      </c>
      <c r="AC220" s="42">
        <f t="shared" ref="AC220" si="4450">MAX(0,+AC219-AC221)</f>
        <v>0</v>
      </c>
      <c r="AD220" s="42">
        <f t="shared" ref="AD220" si="4451">MAX(0,+AD219-AD221)</f>
        <v>0</v>
      </c>
      <c r="AE220" s="42">
        <f t="shared" ref="AE220" si="4452">MAX(0,+AE219-AE221)</f>
        <v>0</v>
      </c>
      <c r="AF220" s="42">
        <f t="shared" ref="AF220" si="4453">MAX(0,+AF219-AF221)</f>
        <v>0</v>
      </c>
      <c r="AG220" s="42">
        <f t="shared" ref="AG220" si="4454">MAX(0,+AG219-AG221)</f>
        <v>0</v>
      </c>
      <c r="AH220" s="42">
        <f t="shared" ref="AH220" si="4455">MAX(0,+AH219-AH221)</f>
        <v>0</v>
      </c>
      <c r="AI220" s="42">
        <f t="shared" ref="AI220" si="4456">MAX(0,+AI219-AI221)</f>
        <v>0</v>
      </c>
      <c r="AJ220" s="42">
        <f t="shared" ref="AJ220" si="4457">MAX(0,+AJ219-AJ221)</f>
        <v>0</v>
      </c>
      <c r="AK220" s="42">
        <f t="shared" ref="AK220" si="4458">MAX(0,+AK219-AK221)</f>
        <v>0</v>
      </c>
      <c r="AL220" s="42">
        <f t="shared" ref="AL220" si="4459">MAX(0,+AL219-AL221)</f>
        <v>0</v>
      </c>
      <c r="AM220" s="42">
        <f t="shared" ref="AM220" si="4460">MAX(0,+AM219-AM221)</f>
        <v>0</v>
      </c>
      <c r="AN220" s="42">
        <f t="shared" ref="AN220" si="4461">MAX(0,+AN219-AN221)</f>
        <v>0</v>
      </c>
      <c r="AO220" s="42">
        <f t="shared" ref="AO220" si="4462">MAX(0,+AO219-AO221)</f>
        <v>0</v>
      </c>
      <c r="AP220" s="42">
        <f t="shared" ref="AP220" si="4463">MAX(0,+AP219-AP221)</f>
        <v>0</v>
      </c>
      <c r="AQ220" s="42">
        <f t="shared" ref="AQ220" si="4464">MAX(0,+AQ219-AQ221)</f>
        <v>0</v>
      </c>
      <c r="AR220" s="42">
        <f t="shared" ref="AR220" si="4465">MAX(0,+AR219-AR221)</f>
        <v>0</v>
      </c>
      <c r="AS220" s="42">
        <f t="shared" ref="AS220" si="4466">MAX(0,+AS219-AS221)</f>
        <v>0</v>
      </c>
      <c r="AT220" s="42">
        <f t="shared" ref="AT220" si="4467">MAX(0,+AT219-AT221)</f>
        <v>0</v>
      </c>
      <c r="AU220" s="42">
        <f t="shared" ref="AU220" si="4468">MAX(0,+AU219-AU221)</f>
        <v>0</v>
      </c>
      <c r="AV220" s="42">
        <f t="shared" ref="AV220" si="4469">MAX(0,+AV219-AV221)</f>
        <v>0</v>
      </c>
      <c r="AW220" s="42">
        <f t="shared" ref="AW220" si="4470">MAX(0,+AW219-AW221)</f>
        <v>0</v>
      </c>
      <c r="AX220" s="42">
        <f t="shared" ref="AX220" si="4471">MAX(0,+AX219-AX221)</f>
        <v>0</v>
      </c>
      <c r="AY220" s="42">
        <f t="shared" ref="AY220" si="4472">MAX(0,+AY219-AY221)</f>
        <v>0</v>
      </c>
      <c r="AZ220" s="42">
        <f t="shared" ref="AZ220" si="4473">MAX(0,+AZ219-AZ221)</f>
        <v>0</v>
      </c>
      <c r="BA220" s="42">
        <f t="shared" ref="BA220" si="4474">MAX(0,+BA219-BA221)</f>
        <v>0</v>
      </c>
      <c r="BB220" s="42">
        <f t="shared" ref="BB220" si="4475">MAX(0,+BB219-BB221)</f>
        <v>0</v>
      </c>
      <c r="BC220" s="42">
        <f t="shared" ref="BC220" si="4476">MAX(0,+BC219-BC221)</f>
        <v>0</v>
      </c>
      <c r="BD220" s="42">
        <f t="shared" ref="BD220" si="4477">MAX(0,+BD219-BD221)</f>
        <v>0</v>
      </c>
      <c r="BE220" s="42">
        <f t="shared" ref="BE220" si="4478">MAX(0,+BE219-BE221)</f>
        <v>0</v>
      </c>
      <c r="BF220" s="42">
        <f t="shared" ref="BF220" si="4479">MAX(0,+BF219-BF221)</f>
        <v>0</v>
      </c>
      <c r="BG220" s="42">
        <f t="shared" ref="BG220" si="4480">MAX(0,+BG219-BG221)</f>
        <v>0</v>
      </c>
      <c r="BH220" s="42">
        <f t="shared" ref="BH220" si="4481">MAX(0,+BH219-BH221)</f>
        <v>0</v>
      </c>
      <c r="BI220" s="42">
        <f t="shared" ref="BI220" si="4482">MAX(0,+BI219-BI221)</f>
        <v>0</v>
      </c>
      <c r="BJ220" s="42">
        <f t="shared" ref="BJ220" si="4483">MAX(0,+BJ219-BJ221)</f>
        <v>0</v>
      </c>
      <c r="BK220" s="42">
        <f t="shared" ref="BK220" si="4484">MAX(0,+BK219-BK221)</f>
        <v>0</v>
      </c>
      <c r="BL220" s="42">
        <f t="shared" ref="BL220" si="4485">MAX(0,+BL219-BL221)</f>
        <v>0</v>
      </c>
      <c r="BM220" s="42">
        <f t="shared" ref="BM220" si="4486">MAX(0,+BM219-BM221)</f>
        <v>0</v>
      </c>
      <c r="BN220" s="42">
        <f t="shared" ref="BN220" si="4487">MAX(0,+BN219-BN221)</f>
        <v>280.58890823920945</v>
      </c>
      <c r="BO220" s="42">
        <f t="shared" ref="BO220" si="4488">MAX(0,+BO219-BO221)</f>
        <v>260.54684336498019</v>
      </c>
      <c r="BP220" s="42">
        <f t="shared" ref="BP220" si="4489">MAX(0,+BP219-BP221)</f>
        <v>240.50477849075094</v>
      </c>
      <c r="BQ220" s="42">
        <f t="shared" ref="BQ220" si="4490">MAX(0,+BQ219-BQ221)</f>
        <v>220.46271361652168</v>
      </c>
      <c r="BR220" s="42">
        <f t="shared" ref="BR220" si="4491">MAX(0,+BR219-BR221)</f>
        <v>200.42064874229243</v>
      </c>
      <c r="BS220" s="42">
        <f t="shared" ref="BS220" si="4492">MAX(0,+BS219-BS221)</f>
        <v>180.37858386806317</v>
      </c>
      <c r="BT220" s="42">
        <f t="shared" ref="BT220" si="4493">MAX(0,+BT219-BT221)</f>
        <v>160.33651899383392</v>
      </c>
      <c r="BU220" s="42">
        <f t="shared" ref="BU220" si="4494">MAX(0,+BU219-BU221)</f>
        <v>140.29445411960467</v>
      </c>
      <c r="BV220" s="42">
        <f t="shared" ref="BV220" si="4495">MAX(0,+BV219-BV221)</f>
        <v>120.25238924537541</v>
      </c>
      <c r="BW220" s="42">
        <f t="shared" ref="BW220" si="4496">MAX(0,+BW219-BW221)</f>
        <v>100.21032437114616</v>
      </c>
      <c r="BX220" s="42">
        <f t="shared" ref="BX220" si="4497">MAX(0,+BX219-BX221)</f>
        <v>80.168259496916903</v>
      </c>
      <c r="BY220" s="42">
        <f t="shared" ref="BY220" si="4498">MAX(0,+BY219-BY221)</f>
        <v>60.126194622687656</v>
      </c>
      <c r="BZ220" s="42">
        <f t="shared" ref="BZ220" si="4499">MAX(0,+BZ219-BZ221)</f>
        <v>40.084129748458409</v>
      </c>
      <c r="CA220" s="42">
        <f t="shared" ref="CA220" si="4500">MAX(0,+CA219-CA221)</f>
        <v>20.042064874229162</v>
      </c>
      <c r="CB220" s="42">
        <f t="shared" ref="CB220" si="4501">MAX(0,+CB219-CB221)</f>
        <v>0</v>
      </c>
      <c r="CC220" s="42">
        <f t="shared" ref="CC220" si="4502">MAX(0,+CC219-CC221)</f>
        <v>0</v>
      </c>
      <c r="CD220" s="42">
        <f t="shared" ref="CD220" si="4503">MAX(0,+CD219-CD221)</f>
        <v>0</v>
      </c>
      <c r="CE220" s="42">
        <f t="shared" ref="CE220" si="4504">MAX(0,+CE219-CE221)</f>
        <v>0</v>
      </c>
      <c r="CF220" s="42">
        <f t="shared" ref="CF220" si="4505">MAX(0,+CF219-CF221)</f>
        <v>0</v>
      </c>
      <c r="CG220" s="42">
        <f t="shared" ref="CG220" si="4506">MAX(0,+CG219-CG221)</f>
        <v>0</v>
      </c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</row>
    <row r="221" spans="1:115" ht="15" x14ac:dyDescent="0.2">
      <c r="A221" s="17"/>
      <c r="B221" s="48"/>
      <c r="C221" s="48"/>
      <c r="D221" s="48"/>
      <c r="E221" s="48"/>
      <c r="F221" s="48"/>
      <c r="G221" s="48"/>
      <c r="H221" s="48"/>
      <c r="I221" s="48"/>
      <c r="J221" s="42">
        <f>IF(J219&gt;0.5,IF($B219=J$10,$C219/$D219,I221),0)</f>
        <v>0</v>
      </c>
      <c r="K221" s="19">
        <f>IF(K219&gt;0.5,IF($B219=K$10-1,$C219/$D219,J221),0)</f>
        <v>0</v>
      </c>
      <c r="L221" s="19">
        <f t="shared" ref="L221:BW221" si="4507">IF(L219&gt;0.5,IF($B219=L$10-1,$C219/$D219,K221),0)</f>
        <v>0</v>
      </c>
      <c r="M221" s="19">
        <f t="shared" si="4507"/>
        <v>0</v>
      </c>
      <c r="N221" s="19">
        <f t="shared" si="4507"/>
        <v>0</v>
      </c>
      <c r="O221" s="19">
        <f t="shared" si="4507"/>
        <v>0</v>
      </c>
      <c r="P221" s="19">
        <f t="shared" si="4507"/>
        <v>0</v>
      </c>
      <c r="Q221" s="19">
        <f t="shared" si="4507"/>
        <v>0</v>
      </c>
      <c r="R221" s="19">
        <f t="shared" si="4507"/>
        <v>0</v>
      </c>
      <c r="S221" s="19">
        <f t="shared" si="4507"/>
        <v>0</v>
      </c>
      <c r="T221" s="19">
        <f t="shared" si="4507"/>
        <v>0</v>
      </c>
      <c r="U221" s="19">
        <f t="shared" si="4507"/>
        <v>0</v>
      </c>
      <c r="V221" s="19">
        <f t="shared" si="4507"/>
        <v>0</v>
      </c>
      <c r="W221" s="19">
        <f t="shared" si="4507"/>
        <v>0</v>
      </c>
      <c r="X221" s="19">
        <f t="shared" si="4507"/>
        <v>0</v>
      </c>
      <c r="Y221" s="19">
        <f t="shared" si="4507"/>
        <v>0</v>
      </c>
      <c r="Z221" s="19">
        <f t="shared" si="4507"/>
        <v>0</v>
      </c>
      <c r="AA221" s="19">
        <f t="shared" si="4507"/>
        <v>0</v>
      </c>
      <c r="AB221" s="19">
        <f t="shared" si="4507"/>
        <v>0</v>
      </c>
      <c r="AC221" s="19">
        <f t="shared" si="4507"/>
        <v>0</v>
      </c>
      <c r="AD221" s="19">
        <f t="shared" si="4507"/>
        <v>0</v>
      </c>
      <c r="AE221" s="19">
        <f t="shared" si="4507"/>
        <v>0</v>
      </c>
      <c r="AF221" s="19">
        <f t="shared" si="4507"/>
        <v>0</v>
      </c>
      <c r="AG221" s="19">
        <f t="shared" si="4507"/>
        <v>0</v>
      </c>
      <c r="AH221" s="19">
        <f t="shared" si="4507"/>
        <v>0</v>
      </c>
      <c r="AI221" s="19">
        <f t="shared" si="4507"/>
        <v>0</v>
      </c>
      <c r="AJ221" s="19">
        <f t="shared" si="4507"/>
        <v>0</v>
      </c>
      <c r="AK221" s="19">
        <f t="shared" si="4507"/>
        <v>0</v>
      </c>
      <c r="AL221" s="19">
        <f t="shared" si="4507"/>
        <v>0</v>
      </c>
      <c r="AM221" s="19">
        <f t="shared" si="4507"/>
        <v>0</v>
      </c>
      <c r="AN221" s="19">
        <f t="shared" si="4507"/>
        <v>0</v>
      </c>
      <c r="AO221" s="19">
        <f t="shared" si="4507"/>
        <v>0</v>
      </c>
      <c r="AP221" s="19">
        <f t="shared" si="4507"/>
        <v>0</v>
      </c>
      <c r="AQ221" s="19">
        <f t="shared" si="4507"/>
        <v>0</v>
      </c>
      <c r="AR221" s="19">
        <f t="shared" si="4507"/>
        <v>0</v>
      </c>
      <c r="AS221" s="19">
        <f t="shared" si="4507"/>
        <v>0</v>
      </c>
      <c r="AT221" s="19">
        <f t="shared" si="4507"/>
        <v>0</v>
      </c>
      <c r="AU221" s="19">
        <f t="shared" si="4507"/>
        <v>0</v>
      </c>
      <c r="AV221" s="19">
        <f t="shared" si="4507"/>
        <v>0</v>
      </c>
      <c r="AW221" s="19">
        <f t="shared" si="4507"/>
        <v>0</v>
      </c>
      <c r="AX221" s="19">
        <f t="shared" si="4507"/>
        <v>0</v>
      </c>
      <c r="AY221" s="19">
        <f t="shared" si="4507"/>
        <v>0</v>
      </c>
      <c r="AZ221" s="19">
        <f t="shared" si="4507"/>
        <v>0</v>
      </c>
      <c r="BA221" s="19">
        <f t="shared" si="4507"/>
        <v>0</v>
      </c>
      <c r="BB221" s="19">
        <f t="shared" si="4507"/>
        <v>0</v>
      </c>
      <c r="BC221" s="19">
        <f t="shared" si="4507"/>
        <v>0</v>
      </c>
      <c r="BD221" s="19">
        <f t="shared" si="4507"/>
        <v>0</v>
      </c>
      <c r="BE221" s="19">
        <f t="shared" si="4507"/>
        <v>0</v>
      </c>
      <c r="BF221" s="19">
        <f t="shared" si="4507"/>
        <v>0</v>
      </c>
      <c r="BG221" s="19">
        <f t="shared" si="4507"/>
        <v>0</v>
      </c>
      <c r="BH221" s="19">
        <f t="shared" si="4507"/>
        <v>0</v>
      </c>
      <c r="BI221" s="19">
        <f t="shared" si="4507"/>
        <v>0</v>
      </c>
      <c r="BJ221" s="19">
        <f t="shared" si="4507"/>
        <v>0</v>
      </c>
      <c r="BK221" s="19">
        <f t="shared" si="4507"/>
        <v>0</v>
      </c>
      <c r="BL221" s="19">
        <f t="shared" si="4507"/>
        <v>0</v>
      </c>
      <c r="BM221" s="19">
        <f t="shared" si="4507"/>
        <v>0</v>
      </c>
      <c r="BN221" s="19">
        <f t="shared" si="4507"/>
        <v>20.042064874229247</v>
      </c>
      <c r="BO221" s="19">
        <f t="shared" si="4507"/>
        <v>20.042064874229247</v>
      </c>
      <c r="BP221" s="19">
        <f t="shared" si="4507"/>
        <v>20.042064874229247</v>
      </c>
      <c r="BQ221" s="19">
        <f t="shared" si="4507"/>
        <v>20.042064874229247</v>
      </c>
      <c r="BR221" s="19">
        <f t="shared" si="4507"/>
        <v>20.042064874229247</v>
      </c>
      <c r="BS221" s="19">
        <f t="shared" si="4507"/>
        <v>20.042064874229247</v>
      </c>
      <c r="BT221" s="19">
        <f t="shared" si="4507"/>
        <v>20.042064874229247</v>
      </c>
      <c r="BU221" s="19">
        <f t="shared" si="4507"/>
        <v>20.042064874229247</v>
      </c>
      <c r="BV221" s="19">
        <f t="shared" si="4507"/>
        <v>20.042064874229247</v>
      </c>
      <c r="BW221" s="19">
        <f t="shared" si="4507"/>
        <v>20.042064874229247</v>
      </c>
      <c r="BX221" s="19">
        <f t="shared" ref="BX221:CG221" si="4508">IF(BX219&gt;0.5,IF($B219=BX$10-1,$C219/$D219,BW221),0)</f>
        <v>20.042064874229247</v>
      </c>
      <c r="BY221" s="19">
        <f t="shared" si="4508"/>
        <v>20.042064874229247</v>
      </c>
      <c r="BZ221" s="19">
        <f t="shared" si="4508"/>
        <v>20.042064874229247</v>
      </c>
      <c r="CA221" s="19">
        <f t="shared" si="4508"/>
        <v>20.042064874229247</v>
      </c>
      <c r="CB221" s="19">
        <f t="shared" si="4508"/>
        <v>20.042064874229247</v>
      </c>
      <c r="CC221" s="19">
        <f t="shared" si="4508"/>
        <v>0</v>
      </c>
      <c r="CD221" s="19">
        <f t="shared" si="4508"/>
        <v>0</v>
      </c>
      <c r="CE221" s="19">
        <f t="shared" si="4508"/>
        <v>0</v>
      </c>
      <c r="CF221" s="19">
        <f t="shared" si="4508"/>
        <v>0</v>
      </c>
      <c r="CG221" s="19">
        <f t="shared" si="4508"/>
        <v>0</v>
      </c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</row>
    <row r="222" spans="1:115" ht="15" x14ac:dyDescent="0.2">
      <c r="A222" s="17" t="s">
        <v>179</v>
      </c>
      <c r="B222" s="104">
        <f>B219+1</f>
        <v>2075</v>
      </c>
      <c r="C222" s="82">
        <f>HLOOKUP(B222,$J$10:$CG$23,14)</f>
        <v>306.64359257570743</v>
      </c>
      <c r="D222" s="52">
        <f>$D$52</f>
        <v>15</v>
      </c>
      <c r="E222" s="48"/>
      <c r="F222" s="48"/>
      <c r="G222" s="48"/>
      <c r="H222" s="48"/>
      <c r="I222" s="48"/>
      <c r="J222" s="42">
        <f>IF($B222=J$10,$C222,I223)</f>
        <v>0</v>
      </c>
      <c r="K222" s="19">
        <f>IF($B222=K$10-1,$C222,J223)</f>
        <v>0</v>
      </c>
      <c r="L222" s="19">
        <f t="shared" ref="L222:BW222" si="4509">IF($B222=L$10-1,$C222,K223)</f>
        <v>0</v>
      </c>
      <c r="M222" s="19">
        <f t="shared" si="4509"/>
        <v>0</v>
      </c>
      <c r="N222" s="19">
        <f t="shared" si="4509"/>
        <v>0</v>
      </c>
      <c r="O222" s="19">
        <f t="shared" si="4509"/>
        <v>0</v>
      </c>
      <c r="P222" s="19">
        <f t="shared" si="4509"/>
        <v>0</v>
      </c>
      <c r="Q222" s="19">
        <f t="shared" si="4509"/>
        <v>0</v>
      </c>
      <c r="R222" s="19">
        <f t="shared" si="4509"/>
        <v>0</v>
      </c>
      <c r="S222" s="19">
        <f t="shared" si="4509"/>
        <v>0</v>
      </c>
      <c r="T222" s="19">
        <f t="shared" si="4509"/>
        <v>0</v>
      </c>
      <c r="U222" s="19">
        <f t="shared" si="4509"/>
        <v>0</v>
      </c>
      <c r="V222" s="19">
        <f t="shared" si="4509"/>
        <v>0</v>
      </c>
      <c r="W222" s="19">
        <f t="shared" si="4509"/>
        <v>0</v>
      </c>
      <c r="X222" s="19">
        <f t="shared" si="4509"/>
        <v>0</v>
      </c>
      <c r="Y222" s="19">
        <f t="shared" si="4509"/>
        <v>0</v>
      </c>
      <c r="Z222" s="19">
        <f t="shared" si="4509"/>
        <v>0</v>
      </c>
      <c r="AA222" s="19">
        <f t="shared" si="4509"/>
        <v>0</v>
      </c>
      <c r="AB222" s="19">
        <f t="shared" si="4509"/>
        <v>0</v>
      </c>
      <c r="AC222" s="19">
        <f t="shared" si="4509"/>
        <v>0</v>
      </c>
      <c r="AD222" s="19">
        <f t="shared" si="4509"/>
        <v>0</v>
      </c>
      <c r="AE222" s="19">
        <f t="shared" si="4509"/>
        <v>0</v>
      </c>
      <c r="AF222" s="19">
        <f t="shared" si="4509"/>
        <v>0</v>
      </c>
      <c r="AG222" s="19">
        <f t="shared" si="4509"/>
        <v>0</v>
      </c>
      <c r="AH222" s="19">
        <f t="shared" si="4509"/>
        <v>0</v>
      </c>
      <c r="AI222" s="19">
        <f t="shared" si="4509"/>
        <v>0</v>
      </c>
      <c r="AJ222" s="19">
        <f t="shared" si="4509"/>
        <v>0</v>
      </c>
      <c r="AK222" s="19">
        <f t="shared" si="4509"/>
        <v>0</v>
      </c>
      <c r="AL222" s="19">
        <f t="shared" si="4509"/>
        <v>0</v>
      </c>
      <c r="AM222" s="19">
        <f t="shared" si="4509"/>
        <v>0</v>
      </c>
      <c r="AN222" s="19">
        <f t="shared" si="4509"/>
        <v>0</v>
      </c>
      <c r="AO222" s="19">
        <f t="shared" si="4509"/>
        <v>0</v>
      </c>
      <c r="AP222" s="19">
        <f t="shared" si="4509"/>
        <v>0</v>
      </c>
      <c r="AQ222" s="19">
        <f t="shared" si="4509"/>
        <v>0</v>
      </c>
      <c r="AR222" s="19">
        <f t="shared" si="4509"/>
        <v>0</v>
      </c>
      <c r="AS222" s="19">
        <f t="shared" si="4509"/>
        <v>0</v>
      </c>
      <c r="AT222" s="19">
        <f t="shared" si="4509"/>
        <v>0</v>
      </c>
      <c r="AU222" s="19">
        <f t="shared" si="4509"/>
        <v>0</v>
      </c>
      <c r="AV222" s="19">
        <f t="shared" si="4509"/>
        <v>0</v>
      </c>
      <c r="AW222" s="19">
        <f t="shared" si="4509"/>
        <v>0</v>
      </c>
      <c r="AX222" s="19">
        <f t="shared" si="4509"/>
        <v>0</v>
      </c>
      <c r="AY222" s="19">
        <f t="shared" si="4509"/>
        <v>0</v>
      </c>
      <c r="AZ222" s="19">
        <f t="shared" si="4509"/>
        <v>0</v>
      </c>
      <c r="BA222" s="19">
        <f t="shared" si="4509"/>
        <v>0</v>
      </c>
      <c r="BB222" s="19">
        <f t="shared" si="4509"/>
        <v>0</v>
      </c>
      <c r="BC222" s="19">
        <f t="shared" si="4509"/>
        <v>0</v>
      </c>
      <c r="BD222" s="19">
        <f t="shared" si="4509"/>
        <v>0</v>
      </c>
      <c r="BE222" s="19">
        <f t="shared" si="4509"/>
        <v>0</v>
      </c>
      <c r="BF222" s="19">
        <f t="shared" si="4509"/>
        <v>0</v>
      </c>
      <c r="BG222" s="19">
        <f t="shared" si="4509"/>
        <v>0</v>
      </c>
      <c r="BH222" s="19">
        <f t="shared" si="4509"/>
        <v>0</v>
      </c>
      <c r="BI222" s="19">
        <f t="shared" si="4509"/>
        <v>0</v>
      </c>
      <c r="BJ222" s="19">
        <f t="shared" si="4509"/>
        <v>0</v>
      </c>
      <c r="BK222" s="19">
        <f t="shared" si="4509"/>
        <v>0</v>
      </c>
      <c r="BL222" s="19">
        <f t="shared" si="4509"/>
        <v>0</v>
      </c>
      <c r="BM222" s="19">
        <f t="shared" si="4509"/>
        <v>0</v>
      </c>
      <c r="BN222" s="19">
        <f t="shared" si="4509"/>
        <v>0</v>
      </c>
      <c r="BO222" s="19">
        <f t="shared" si="4509"/>
        <v>306.64359257570743</v>
      </c>
      <c r="BP222" s="19">
        <f t="shared" si="4509"/>
        <v>286.20068640399359</v>
      </c>
      <c r="BQ222" s="19">
        <f t="shared" si="4509"/>
        <v>265.75778023227974</v>
      </c>
      <c r="BR222" s="19">
        <f t="shared" si="4509"/>
        <v>245.3148740605659</v>
      </c>
      <c r="BS222" s="19">
        <f t="shared" si="4509"/>
        <v>224.87196788885205</v>
      </c>
      <c r="BT222" s="19">
        <f t="shared" si="4509"/>
        <v>204.42906171713821</v>
      </c>
      <c r="BU222" s="19">
        <f t="shared" si="4509"/>
        <v>183.98615554542437</v>
      </c>
      <c r="BV222" s="19">
        <f t="shared" si="4509"/>
        <v>163.54324937371052</v>
      </c>
      <c r="BW222" s="19">
        <f t="shared" si="4509"/>
        <v>143.10034320199668</v>
      </c>
      <c r="BX222" s="19">
        <f t="shared" ref="BX222:CG222" si="4510">IF($B222=BX$10-1,$C222,BW223)</f>
        <v>122.65743703028285</v>
      </c>
      <c r="BY222" s="19">
        <f t="shared" si="4510"/>
        <v>102.21453085856902</v>
      </c>
      <c r="BZ222" s="19">
        <f t="shared" si="4510"/>
        <v>81.771624686855191</v>
      </c>
      <c r="CA222" s="19">
        <f t="shared" si="4510"/>
        <v>61.328718515141361</v>
      </c>
      <c r="CB222" s="19">
        <f t="shared" si="4510"/>
        <v>40.885812343427531</v>
      </c>
      <c r="CC222" s="19">
        <f t="shared" si="4510"/>
        <v>20.442906171713702</v>
      </c>
      <c r="CD222" s="19">
        <f t="shared" si="4510"/>
        <v>0</v>
      </c>
      <c r="CE222" s="19">
        <f t="shared" si="4510"/>
        <v>0</v>
      </c>
      <c r="CF222" s="19">
        <f t="shared" si="4510"/>
        <v>0</v>
      </c>
      <c r="CG222" s="19">
        <f t="shared" si="4510"/>
        <v>0</v>
      </c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</row>
    <row r="223" spans="1:115" ht="15" x14ac:dyDescent="0.2">
      <c r="B223" s="48"/>
      <c r="C223" s="48"/>
      <c r="D223" s="48"/>
      <c r="E223" s="48"/>
      <c r="F223" s="48"/>
      <c r="G223" s="48"/>
      <c r="H223" s="48"/>
      <c r="I223" s="48"/>
      <c r="J223" s="42">
        <f t="shared" ref="J223" si="4511">MAX(0,+J222-J224)</f>
        <v>0</v>
      </c>
      <c r="K223" s="19">
        <f t="shared" ref="K223" si="4512">MAX(0,+K222-K224)</f>
        <v>0</v>
      </c>
      <c r="L223" s="19">
        <f t="shared" ref="L223" si="4513">MAX(0,+L222-L224)</f>
        <v>0</v>
      </c>
      <c r="M223" s="19">
        <f t="shared" ref="M223" si="4514">MAX(0,+M222-M224)</f>
        <v>0</v>
      </c>
      <c r="N223" s="19">
        <f t="shared" ref="N223" si="4515">MAX(0,+N222-N224)</f>
        <v>0</v>
      </c>
      <c r="O223" s="19">
        <f t="shared" ref="O223" si="4516">MAX(0,+O222-O224)</f>
        <v>0</v>
      </c>
      <c r="P223" s="19">
        <f t="shared" ref="P223" si="4517">MAX(0,+P222-P224)</f>
        <v>0</v>
      </c>
      <c r="Q223" s="19">
        <f t="shared" ref="Q223" si="4518">MAX(0,+Q222-Q224)</f>
        <v>0</v>
      </c>
      <c r="R223" s="19">
        <f t="shared" ref="R223" si="4519">MAX(0,+R222-R224)</f>
        <v>0</v>
      </c>
      <c r="S223" s="19">
        <f t="shared" ref="S223" si="4520">MAX(0,+S222-S224)</f>
        <v>0</v>
      </c>
      <c r="T223" s="19">
        <f t="shared" ref="T223" si="4521">MAX(0,+T222-T224)</f>
        <v>0</v>
      </c>
      <c r="U223" s="19">
        <f t="shared" ref="U223" si="4522">MAX(0,+U222-U224)</f>
        <v>0</v>
      </c>
      <c r="V223" s="19">
        <f t="shared" ref="V223" si="4523">MAX(0,+V222-V224)</f>
        <v>0</v>
      </c>
      <c r="W223" s="42">
        <f t="shared" ref="W223" si="4524">MAX(0,+W222-W224)</f>
        <v>0</v>
      </c>
      <c r="X223" s="42">
        <f t="shared" ref="X223" si="4525">MAX(0,+X222-X224)</f>
        <v>0</v>
      </c>
      <c r="Y223" s="42">
        <f t="shared" ref="Y223" si="4526">MAX(0,+Y222-Y224)</f>
        <v>0</v>
      </c>
      <c r="Z223" s="42">
        <f t="shared" ref="Z223" si="4527">MAX(0,+Z222-Z224)</f>
        <v>0</v>
      </c>
      <c r="AA223" s="42">
        <f t="shared" ref="AA223" si="4528">MAX(0,+AA222-AA224)</f>
        <v>0</v>
      </c>
      <c r="AB223" s="42">
        <f t="shared" ref="AB223" si="4529">MAX(0,+AB222-AB224)</f>
        <v>0</v>
      </c>
      <c r="AC223" s="42">
        <f t="shared" ref="AC223" si="4530">MAX(0,+AC222-AC224)</f>
        <v>0</v>
      </c>
      <c r="AD223" s="42">
        <f t="shared" ref="AD223" si="4531">MAX(0,+AD222-AD224)</f>
        <v>0</v>
      </c>
      <c r="AE223" s="42">
        <f t="shared" ref="AE223" si="4532">MAX(0,+AE222-AE224)</f>
        <v>0</v>
      </c>
      <c r="AF223" s="42">
        <f t="shared" ref="AF223" si="4533">MAX(0,+AF222-AF224)</f>
        <v>0</v>
      </c>
      <c r="AG223" s="42">
        <f t="shared" ref="AG223" si="4534">MAX(0,+AG222-AG224)</f>
        <v>0</v>
      </c>
      <c r="AH223" s="42">
        <f t="shared" ref="AH223" si="4535">MAX(0,+AH222-AH224)</f>
        <v>0</v>
      </c>
      <c r="AI223" s="42">
        <f t="shared" ref="AI223" si="4536">MAX(0,+AI222-AI224)</f>
        <v>0</v>
      </c>
      <c r="AJ223" s="42">
        <f t="shared" ref="AJ223" si="4537">MAX(0,+AJ222-AJ224)</f>
        <v>0</v>
      </c>
      <c r="AK223" s="42">
        <f t="shared" ref="AK223" si="4538">MAX(0,+AK222-AK224)</f>
        <v>0</v>
      </c>
      <c r="AL223" s="42">
        <f t="shared" ref="AL223" si="4539">MAX(0,+AL222-AL224)</f>
        <v>0</v>
      </c>
      <c r="AM223" s="42">
        <f t="shared" ref="AM223" si="4540">MAX(0,+AM222-AM224)</f>
        <v>0</v>
      </c>
      <c r="AN223" s="42">
        <f t="shared" ref="AN223" si="4541">MAX(0,+AN222-AN224)</f>
        <v>0</v>
      </c>
      <c r="AO223" s="42">
        <f t="shared" ref="AO223" si="4542">MAX(0,+AO222-AO224)</f>
        <v>0</v>
      </c>
      <c r="AP223" s="42">
        <f t="shared" ref="AP223" si="4543">MAX(0,+AP222-AP224)</f>
        <v>0</v>
      </c>
      <c r="AQ223" s="42">
        <f t="shared" ref="AQ223" si="4544">MAX(0,+AQ222-AQ224)</f>
        <v>0</v>
      </c>
      <c r="AR223" s="42">
        <f t="shared" ref="AR223" si="4545">MAX(0,+AR222-AR224)</f>
        <v>0</v>
      </c>
      <c r="AS223" s="42">
        <f t="shared" ref="AS223" si="4546">MAX(0,+AS222-AS224)</f>
        <v>0</v>
      </c>
      <c r="AT223" s="42">
        <f t="shared" ref="AT223" si="4547">MAX(0,+AT222-AT224)</f>
        <v>0</v>
      </c>
      <c r="AU223" s="42">
        <f t="shared" ref="AU223" si="4548">MAX(0,+AU222-AU224)</f>
        <v>0</v>
      </c>
      <c r="AV223" s="42">
        <f t="shared" ref="AV223" si="4549">MAX(0,+AV222-AV224)</f>
        <v>0</v>
      </c>
      <c r="AW223" s="42">
        <f t="shared" ref="AW223" si="4550">MAX(0,+AW222-AW224)</f>
        <v>0</v>
      </c>
      <c r="AX223" s="42">
        <f t="shared" ref="AX223" si="4551">MAX(0,+AX222-AX224)</f>
        <v>0</v>
      </c>
      <c r="AY223" s="42">
        <f t="shared" ref="AY223" si="4552">MAX(0,+AY222-AY224)</f>
        <v>0</v>
      </c>
      <c r="AZ223" s="42">
        <f t="shared" ref="AZ223" si="4553">MAX(0,+AZ222-AZ224)</f>
        <v>0</v>
      </c>
      <c r="BA223" s="42">
        <f t="shared" ref="BA223" si="4554">MAX(0,+BA222-BA224)</f>
        <v>0</v>
      </c>
      <c r="BB223" s="42">
        <f t="shared" ref="BB223" si="4555">MAX(0,+BB222-BB224)</f>
        <v>0</v>
      </c>
      <c r="BC223" s="42">
        <f t="shared" ref="BC223" si="4556">MAX(0,+BC222-BC224)</f>
        <v>0</v>
      </c>
      <c r="BD223" s="42">
        <f t="shared" ref="BD223" si="4557">MAX(0,+BD222-BD224)</f>
        <v>0</v>
      </c>
      <c r="BE223" s="42">
        <f t="shared" ref="BE223" si="4558">MAX(0,+BE222-BE224)</f>
        <v>0</v>
      </c>
      <c r="BF223" s="42">
        <f t="shared" ref="BF223" si="4559">MAX(0,+BF222-BF224)</f>
        <v>0</v>
      </c>
      <c r="BG223" s="42">
        <f t="shared" ref="BG223" si="4560">MAX(0,+BG222-BG224)</f>
        <v>0</v>
      </c>
      <c r="BH223" s="42">
        <f t="shared" ref="BH223" si="4561">MAX(0,+BH222-BH224)</f>
        <v>0</v>
      </c>
      <c r="BI223" s="42">
        <f t="shared" ref="BI223" si="4562">MAX(0,+BI222-BI224)</f>
        <v>0</v>
      </c>
      <c r="BJ223" s="42">
        <f t="shared" ref="BJ223" si="4563">MAX(0,+BJ222-BJ224)</f>
        <v>0</v>
      </c>
      <c r="BK223" s="42">
        <f t="shared" ref="BK223" si="4564">MAX(0,+BK222-BK224)</f>
        <v>0</v>
      </c>
      <c r="BL223" s="42">
        <f t="shared" ref="BL223" si="4565">MAX(0,+BL222-BL224)</f>
        <v>0</v>
      </c>
      <c r="BM223" s="42">
        <f t="shared" ref="BM223" si="4566">MAX(0,+BM222-BM224)</f>
        <v>0</v>
      </c>
      <c r="BN223" s="42">
        <f t="shared" ref="BN223" si="4567">MAX(0,+BN222-BN224)</f>
        <v>0</v>
      </c>
      <c r="BO223" s="42">
        <f t="shared" ref="BO223" si="4568">MAX(0,+BO222-BO224)</f>
        <v>286.20068640399359</v>
      </c>
      <c r="BP223" s="42">
        <f t="shared" ref="BP223" si="4569">MAX(0,+BP222-BP224)</f>
        <v>265.75778023227974</v>
      </c>
      <c r="BQ223" s="42">
        <f t="shared" ref="BQ223" si="4570">MAX(0,+BQ222-BQ224)</f>
        <v>245.3148740605659</v>
      </c>
      <c r="BR223" s="42">
        <f t="shared" ref="BR223" si="4571">MAX(0,+BR222-BR224)</f>
        <v>224.87196788885205</v>
      </c>
      <c r="BS223" s="42">
        <f t="shared" ref="BS223" si="4572">MAX(0,+BS222-BS224)</f>
        <v>204.42906171713821</v>
      </c>
      <c r="BT223" s="42">
        <f t="shared" ref="BT223" si="4573">MAX(0,+BT222-BT224)</f>
        <v>183.98615554542437</v>
      </c>
      <c r="BU223" s="42">
        <f t="shared" ref="BU223" si="4574">MAX(0,+BU222-BU224)</f>
        <v>163.54324937371052</v>
      </c>
      <c r="BV223" s="42">
        <f t="shared" ref="BV223" si="4575">MAX(0,+BV222-BV224)</f>
        <v>143.10034320199668</v>
      </c>
      <c r="BW223" s="42">
        <f t="shared" ref="BW223" si="4576">MAX(0,+BW222-BW224)</f>
        <v>122.65743703028285</v>
      </c>
      <c r="BX223" s="42">
        <f t="shared" ref="BX223" si="4577">MAX(0,+BX222-BX224)</f>
        <v>102.21453085856902</v>
      </c>
      <c r="BY223" s="42">
        <f t="shared" ref="BY223" si="4578">MAX(0,+BY222-BY224)</f>
        <v>81.771624686855191</v>
      </c>
      <c r="BZ223" s="42">
        <f t="shared" ref="BZ223" si="4579">MAX(0,+BZ222-BZ224)</f>
        <v>61.328718515141361</v>
      </c>
      <c r="CA223" s="42">
        <f t="shared" ref="CA223" si="4580">MAX(0,+CA222-CA224)</f>
        <v>40.885812343427531</v>
      </c>
      <c r="CB223" s="42">
        <f t="shared" ref="CB223" si="4581">MAX(0,+CB222-CB224)</f>
        <v>20.442906171713702</v>
      </c>
      <c r="CC223" s="42">
        <f t="shared" ref="CC223" si="4582">MAX(0,+CC222-CC224)</f>
        <v>0</v>
      </c>
      <c r="CD223" s="42">
        <f t="shared" ref="CD223" si="4583">MAX(0,+CD222-CD224)</f>
        <v>0</v>
      </c>
      <c r="CE223" s="42">
        <f t="shared" ref="CE223" si="4584">MAX(0,+CE222-CE224)</f>
        <v>0</v>
      </c>
      <c r="CF223" s="42">
        <f t="shared" ref="CF223" si="4585">MAX(0,+CF222-CF224)</f>
        <v>0</v>
      </c>
      <c r="CG223" s="42">
        <f t="shared" ref="CG223" si="4586">MAX(0,+CG222-CG224)</f>
        <v>0</v>
      </c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</row>
    <row r="224" spans="1:115" ht="15" x14ac:dyDescent="0.2">
      <c r="A224" s="17"/>
      <c r="B224" s="48"/>
      <c r="C224" s="48"/>
      <c r="D224" s="48"/>
      <c r="E224" s="48"/>
      <c r="F224" s="48"/>
      <c r="G224" s="48"/>
      <c r="H224" s="48"/>
      <c r="I224" s="48"/>
      <c r="J224" s="42">
        <f>IF(J222&gt;0.5,IF($B222=J$10,$C222/$D222,I224),0)</f>
        <v>0</v>
      </c>
      <c r="K224" s="19">
        <f>IF(K222&gt;0.5,IF($B222=K$10-1,$C222/$D222,J224),0)</f>
        <v>0</v>
      </c>
      <c r="L224" s="19">
        <f t="shared" ref="L224:BW224" si="4587">IF(L222&gt;0.5,IF($B222=L$10-1,$C222/$D222,K224),0)</f>
        <v>0</v>
      </c>
      <c r="M224" s="19">
        <f t="shared" si="4587"/>
        <v>0</v>
      </c>
      <c r="N224" s="19">
        <f t="shared" si="4587"/>
        <v>0</v>
      </c>
      <c r="O224" s="19">
        <f t="shared" si="4587"/>
        <v>0</v>
      </c>
      <c r="P224" s="19">
        <f t="shared" si="4587"/>
        <v>0</v>
      </c>
      <c r="Q224" s="19">
        <f t="shared" si="4587"/>
        <v>0</v>
      </c>
      <c r="R224" s="19">
        <f t="shared" si="4587"/>
        <v>0</v>
      </c>
      <c r="S224" s="19">
        <f t="shared" si="4587"/>
        <v>0</v>
      </c>
      <c r="T224" s="19">
        <f t="shared" si="4587"/>
        <v>0</v>
      </c>
      <c r="U224" s="19">
        <f t="shared" si="4587"/>
        <v>0</v>
      </c>
      <c r="V224" s="19">
        <f t="shared" si="4587"/>
        <v>0</v>
      </c>
      <c r="W224" s="19">
        <f t="shared" si="4587"/>
        <v>0</v>
      </c>
      <c r="X224" s="19">
        <f t="shared" si="4587"/>
        <v>0</v>
      </c>
      <c r="Y224" s="19">
        <f t="shared" si="4587"/>
        <v>0</v>
      </c>
      <c r="Z224" s="19">
        <f t="shared" si="4587"/>
        <v>0</v>
      </c>
      <c r="AA224" s="19">
        <f t="shared" si="4587"/>
        <v>0</v>
      </c>
      <c r="AB224" s="19">
        <f t="shared" si="4587"/>
        <v>0</v>
      </c>
      <c r="AC224" s="19">
        <f t="shared" si="4587"/>
        <v>0</v>
      </c>
      <c r="AD224" s="19">
        <f t="shared" si="4587"/>
        <v>0</v>
      </c>
      <c r="AE224" s="19">
        <f t="shared" si="4587"/>
        <v>0</v>
      </c>
      <c r="AF224" s="19">
        <f t="shared" si="4587"/>
        <v>0</v>
      </c>
      <c r="AG224" s="19">
        <f t="shared" si="4587"/>
        <v>0</v>
      </c>
      <c r="AH224" s="19">
        <f t="shared" si="4587"/>
        <v>0</v>
      </c>
      <c r="AI224" s="19">
        <f t="shared" si="4587"/>
        <v>0</v>
      </c>
      <c r="AJ224" s="19">
        <f t="shared" si="4587"/>
        <v>0</v>
      </c>
      <c r="AK224" s="19">
        <f t="shared" si="4587"/>
        <v>0</v>
      </c>
      <c r="AL224" s="19">
        <f t="shared" si="4587"/>
        <v>0</v>
      </c>
      <c r="AM224" s="19">
        <f t="shared" si="4587"/>
        <v>0</v>
      </c>
      <c r="AN224" s="19">
        <f t="shared" si="4587"/>
        <v>0</v>
      </c>
      <c r="AO224" s="19">
        <f t="shared" si="4587"/>
        <v>0</v>
      </c>
      <c r="AP224" s="19">
        <f t="shared" si="4587"/>
        <v>0</v>
      </c>
      <c r="AQ224" s="19">
        <f t="shared" si="4587"/>
        <v>0</v>
      </c>
      <c r="AR224" s="19">
        <f t="shared" si="4587"/>
        <v>0</v>
      </c>
      <c r="AS224" s="19">
        <f t="shared" si="4587"/>
        <v>0</v>
      </c>
      <c r="AT224" s="19">
        <f t="shared" si="4587"/>
        <v>0</v>
      </c>
      <c r="AU224" s="19">
        <f t="shared" si="4587"/>
        <v>0</v>
      </c>
      <c r="AV224" s="19">
        <f t="shared" si="4587"/>
        <v>0</v>
      </c>
      <c r="AW224" s="19">
        <f t="shared" si="4587"/>
        <v>0</v>
      </c>
      <c r="AX224" s="19">
        <f t="shared" si="4587"/>
        <v>0</v>
      </c>
      <c r="AY224" s="19">
        <f t="shared" si="4587"/>
        <v>0</v>
      </c>
      <c r="AZ224" s="19">
        <f t="shared" si="4587"/>
        <v>0</v>
      </c>
      <c r="BA224" s="19">
        <f t="shared" si="4587"/>
        <v>0</v>
      </c>
      <c r="BB224" s="19">
        <f t="shared" si="4587"/>
        <v>0</v>
      </c>
      <c r="BC224" s="19">
        <f t="shared" si="4587"/>
        <v>0</v>
      </c>
      <c r="BD224" s="19">
        <f t="shared" si="4587"/>
        <v>0</v>
      </c>
      <c r="BE224" s="19">
        <f t="shared" si="4587"/>
        <v>0</v>
      </c>
      <c r="BF224" s="19">
        <f t="shared" si="4587"/>
        <v>0</v>
      </c>
      <c r="BG224" s="19">
        <f t="shared" si="4587"/>
        <v>0</v>
      </c>
      <c r="BH224" s="19">
        <f t="shared" si="4587"/>
        <v>0</v>
      </c>
      <c r="BI224" s="19">
        <f t="shared" si="4587"/>
        <v>0</v>
      </c>
      <c r="BJ224" s="19">
        <f t="shared" si="4587"/>
        <v>0</v>
      </c>
      <c r="BK224" s="19">
        <f t="shared" si="4587"/>
        <v>0</v>
      </c>
      <c r="BL224" s="19">
        <f t="shared" si="4587"/>
        <v>0</v>
      </c>
      <c r="BM224" s="19">
        <f t="shared" si="4587"/>
        <v>0</v>
      </c>
      <c r="BN224" s="19">
        <f t="shared" si="4587"/>
        <v>0</v>
      </c>
      <c r="BO224" s="19">
        <f t="shared" si="4587"/>
        <v>20.44290617171383</v>
      </c>
      <c r="BP224" s="19">
        <f t="shared" si="4587"/>
        <v>20.44290617171383</v>
      </c>
      <c r="BQ224" s="19">
        <f t="shared" si="4587"/>
        <v>20.44290617171383</v>
      </c>
      <c r="BR224" s="19">
        <f t="shared" si="4587"/>
        <v>20.44290617171383</v>
      </c>
      <c r="BS224" s="19">
        <f t="shared" si="4587"/>
        <v>20.44290617171383</v>
      </c>
      <c r="BT224" s="19">
        <f t="shared" si="4587"/>
        <v>20.44290617171383</v>
      </c>
      <c r="BU224" s="19">
        <f t="shared" si="4587"/>
        <v>20.44290617171383</v>
      </c>
      <c r="BV224" s="19">
        <f t="shared" si="4587"/>
        <v>20.44290617171383</v>
      </c>
      <c r="BW224" s="19">
        <f t="shared" si="4587"/>
        <v>20.44290617171383</v>
      </c>
      <c r="BX224" s="19">
        <f t="shared" ref="BX224:CG224" si="4588">IF(BX222&gt;0.5,IF($B222=BX$10-1,$C222/$D222,BW224),0)</f>
        <v>20.44290617171383</v>
      </c>
      <c r="BY224" s="19">
        <f t="shared" si="4588"/>
        <v>20.44290617171383</v>
      </c>
      <c r="BZ224" s="19">
        <f t="shared" si="4588"/>
        <v>20.44290617171383</v>
      </c>
      <c r="CA224" s="19">
        <f t="shared" si="4588"/>
        <v>20.44290617171383</v>
      </c>
      <c r="CB224" s="19">
        <f t="shared" si="4588"/>
        <v>20.44290617171383</v>
      </c>
      <c r="CC224" s="19">
        <f t="shared" si="4588"/>
        <v>20.44290617171383</v>
      </c>
      <c r="CD224" s="19">
        <f t="shared" si="4588"/>
        <v>0</v>
      </c>
      <c r="CE224" s="19">
        <f t="shared" si="4588"/>
        <v>0</v>
      </c>
      <c r="CF224" s="19">
        <f t="shared" si="4588"/>
        <v>0</v>
      </c>
      <c r="CG224" s="19">
        <f t="shared" si="4588"/>
        <v>0</v>
      </c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</row>
    <row r="225" spans="1:115" ht="15" x14ac:dyDescent="0.2">
      <c r="A225" s="17" t="s">
        <v>180</v>
      </c>
      <c r="B225" s="104">
        <f>B222+1</f>
        <v>2076</v>
      </c>
      <c r="C225" s="82">
        <f>HLOOKUP(B225,$J$10:$CG$23,14)</f>
        <v>312.77646442722164</v>
      </c>
      <c r="D225" s="52">
        <f>$D$52</f>
        <v>15</v>
      </c>
      <c r="E225" s="48"/>
      <c r="F225" s="48"/>
      <c r="G225" s="48"/>
      <c r="H225" s="48"/>
      <c r="I225" s="48"/>
      <c r="J225" s="42">
        <f>IF($B225=J$10,$C225,I226)</f>
        <v>0</v>
      </c>
      <c r="K225" s="19">
        <f>IF($B225=K$10-1,$C225,J226)</f>
        <v>0</v>
      </c>
      <c r="L225" s="19">
        <f t="shared" ref="L225:BW225" si="4589">IF($B225=L$10-1,$C225,K226)</f>
        <v>0</v>
      </c>
      <c r="M225" s="19">
        <f t="shared" si="4589"/>
        <v>0</v>
      </c>
      <c r="N225" s="19">
        <f t="shared" si="4589"/>
        <v>0</v>
      </c>
      <c r="O225" s="19">
        <f t="shared" si="4589"/>
        <v>0</v>
      </c>
      <c r="P225" s="19">
        <f t="shared" si="4589"/>
        <v>0</v>
      </c>
      <c r="Q225" s="19">
        <f t="shared" si="4589"/>
        <v>0</v>
      </c>
      <c r="R225" s="19">
        <f t="shared" si="4589"/>
        <v>0</v>
      </c>
      <c r="S225" s="19">
        <f t="shared" si="4589"/>
        <v>0</v>
      </c>
      <c r="T225" s="19">
        <f t="shared" si="4589"/>
        <v>0</v>
      </c>
      <c r="U225" s="19">
        <f t="shared" si="4589"/>
        <v>0</v>
      </c>
      <c r="V225" s="19">
        <f t="shared" si="4589"/>
        <v>0</v>
      </c>
      <c r="W225" s="19">
        <f t="shared" si="4589"/>
        <v>0</v>
      </c>
      <c r="X225" s="19">
        <f t="shared" si="4589"/>
        <v>0</v>
      </c>
      <c r="Y225" s="19">
        <f t="shared" si="4589"/>
        <v>0</v>
      </c>
      <c r="Z225" s="19">
        <f t="shared" si="4589"/>
        <v>0</v>
      </c>
      <c r="AA225" s="19">
        <f t="shared" si="4589"/>
        <v>0</v>
      </c>
      <c r="AB225" s="19">
        <f t="shared" si="4589"/>
        <v>0</v>
      </c>
      <c r="AC225" s="19">
        <f t="shared" si="4589"/>
        <v>0</v>
      </c>
      <c r="AD225" s="19">
        <f t="shared" si="4589"/>
        <v>0</v>
      </c>
      <c r="AE225" s="19">
        <f t="shared" si="4589"/>
        <v>0</v>
      </c>
      <c r="AF225" s="19">
        <f t="shared" si="4589"/>
        <v>0</v>
      </c>
      <c r="AG225" s="19">
        <f t="shared" si="4589"/>
        <v>0</v>
      </c>
      <c r="AH225" s="19">
        <f t="shared" si="4589"/>
        <v>0</v>
      </c>
      <c r="AI225" s="19">
        <f t="shared" si="4589"/>
        <v>0</v>
      </c>
      <c r="AJ225" s="19">
        <f t="shared" si="4589"/>
        <v>0</v>
      </c>
      <c r="AK225" s="19">
        <f t="shared" si="4589"/>
        <v>0</v>
      </c>
      <c r="AL225" s="19">
        <f t="shared" si="4589"/>
        <v>0</v>
      </c>
      <c r="AM225" s="19">
        <f t="shared" si="4589"/>
        <v>0</v>
      </c>
      <c r="AN225" s="19">
        <f t="shared" si="4589"/>
        <v>0</v>
      </c>
      <c r="AO225" s="19">
        <f t="shared" si="4589"/>
        <v>0</v>
      </c>
      <c r="AP225" s="19">
        <f t="shared" si="4589"/>
        <v>0</v>
      </c>
      <c r="AQ225" s="19">
        <f t="shared" si="4589"/>
        <v>0</v>
      </c>
      <c r="AR225" s="19">
        <f t="shared" si="4589"/>
        <v>0</v>
      </c>
      <c r="AS225" s="19">
        <f t="shared" si="4589"/>
        <v>0</v>
      </c>
      <c r="AT225" s="19">
        <f t="shared" si="4589"/>
        <v>0</v>
      </c>
      <c r="AU225" s="19">
        <f t="shared" si="4589"/>
        <v>0</v>
      </c>
      <c r="AV225" s="19">
        <f t="shared" si="4589"/>
        <v>0</v>
      </c>
      <c r="AW225" s="19">
        <f t="shared" si="4589"/>
        <v>0</v>
      </c>
      <c r="AX225" s="19">
        <f t="shared" si="4589"/>
        <v>0</v>
      </c>
      <c r="AY225" s="19">
        <f t="shared" si="4589"/>
        <v>0</v>
      </c>
      <c r="AZ225" s="19">
        <f t="shared" si="4589"/>
        <v>0</v>
      </c>
      <c r="BA225" s="19">
        <f t="shared" si="4589"/>
        <v>0</v>
      </c>
      <c r="BB225" s="19">
        <f t="shared" si="4589"/>
        <v>0</v>
      </c>
      <c r="BC225" s="19">
        <f t="shared" si="4589"/>
        <v>0</v>
      </c>
      <c r="BD225" s="19">
        <f t="shared" si="4589"/>
        <v>0</v>
      </c>
      <c r="BE225" s="19">
        <f t="shared" si="4589"/>
        <v>0</v>
      </c>
      <c r="BF225" s="19">
        <f t="shared" si="4589"/>
        <v>0</v>
      </c>
      <c r="BG225" s="19">
        <f t="shared" si="4589"/>
        <v>0</v>
      </c>
      <c r="BH225" s="19">
        <f t="shared" si="4589"/>
        <v>0</v>
      </c>
      <c r="BI225" s="19">
        <f t="shared" si="4589"/>
        <v>0</v>
      </c>
      <c r="BJ225" s="19">
        <f t="shared" si="4589"/>
        <v>0</v>
      </c>
      <c r="BK225" s="19">
        <f t="shared" si="4589"/>
        <v>0</v>
      </c>
      <c r="BL225" s="19">
        <f t="shared" si="4589"/>
        <v>0</v>
      </c>
      <c r="BM225" s="19">
        <f t="shared" si="4589"/>
        <v>0</v>
      </c>
      <c r="BN225" s="19">
        <f t="shared" si="4589"/>
        <v>0</v>
      </c>
      <c r="BO225" s="19">
        <f t="shared" si="4589"/>
        <v>0</v>
      </c>
      <c r="BP225" s="19">
        <f t="shared" si="4589"/>
        <v>312.77646442722164</v>
      </c>
      <c r="BQ225" s="19">
        <f t="shared" si="4589"/>
        <v>291.92470013207355</v>
      </c>
      <c r="BR225" s="19">
        <f t="shared" si="4589"/>
        <v>271.07293583692547</v>
      </c>
      <c r="BS225" s="19">
        <f t="shared" si="4589"/>
        <v>250.22117154177735</v>
      </c>
      <c r="BT225" s="19">
        <f t="shared" si="4589"/>
        <v>229.36940724662924</v>
      </c>
      <c r="BU225" s="19">
        <f t="shared" si="4589"/>
        <v>208.51764295148112</v>
      </c>
      <c r="BV225" s="19">
        <f t="shared" si="4589"/>
        <v>187.66587865633301</v>
      </c>
      <c r="BW225" s="19">
        <f t="shared" si="4589"/>
        <v>166.81411436118489</v>
      </c>
      <c r="BX225" s="19">
        <f t="shared" ref="BX225:CG225" si="4590">IF($B225=BX$10-1,$C225,BW226)</f>
        <v>145.96235006603678</v>
      </c>
      <c r="BY225" s="19">
        <f t="shared" si="4590"/>
        <v>125.11058577088866</v>
      </c>
      <c r="BZ225" s="19">
        <f t="shared" si="4590"/>
        <v>104.25882147574055</v>
      </c>
      <c r="CA225" s="19">
        <f t="shared" si="4590"/>
        <v>83.407057180592432</v>
      </c>
      <c r="CB225" s="19">
        <f t="shared" si="4590"/>
        <v>62.555292885444324</v>
      </c>
      <c r="CC225" s="19">
        <f t="shared" si="4590"/>
        <v>41.703528590296216</v>
      </c>
      <c r="CD225" s="19">
        <f t="shared" si="4590"/>
        <v>20.851764295148108</v>
      </c>
      <c r="CE225" s="19">
        <f t="shared" si="4590"/>
        <v>0</v>
      </c>
      <c r="CF225" s="19">
        <f t="shared" si="4590"/>
        <v>0</v>
      </c>
      <c r="CG225" s="19">
        <f t="shared" si="4590"/>
        <v>0</v>
      </c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</row>
    <row r="226" spans="1:115" ht="15" x14ac:dyDescent="0.2">
      <c r="A226" s="17"/>
      <c r="B226" s="48"/>
      <c r="C226" s="48"/>
      <c r="D226" s="48"/>
      <c r="E226" s="48"/>
      <c r="F226" s="48"/>
      <c r="G226" s="48"/>
      <c r="H226" s="48"/>
      <c r="I226" s="48"/>
      <c r="J226" s="42">
        <f t="shared" ref="J226" si="4591">MAX(0,+J225-J227)</f>
        <v>0</v>
      </c>
      <c r="K226" s="19">
        <f t="shared" ref="K226" si="4592">MAX(0,+K225-K227)</f>
        <v>0</v>
      </c>
      <c r="L226" s="19">
        <f t="shared" ref="L226" si="4593">MAX(0,+L225-L227)</f>
        <v>0</v>
      </c>
      <c r="M226" s="19">
        <f t="shared" ref="M226" si="4594">MAX(0,+M225-M227)</f>
        <v>0</v>
      </c>
      <c r="N226" s="19">
        <f t="shared" ref="N226" si="4595">MAX(0,+N225-N227)</f>
        <v>0</v>
      </c>
      <c r="O226" s="19">
        <f t="shared" ref="O226" si="4596">MAX(0,+O225-O227)</f>
        <v>0</v>
      </c>
      <c r="P226" s="19">
        <f t="shared" ref="P226" si="4597">MAX(0,+P225-P227)</f>
        <v>0</v>
      </c>
      <c r="Q226" s="19">
        <f t="shared" ref="Q226" si="4598">MAX(0,+Q225-Q227)</f>
        <v>0</v>
      </c>
      <c r="R226" s="19">
        <f t="shared" ref="R226" si="4599">MAX(0,+R225-R227)</f>
        <v>0</v>
      </c>
      <c r="S226" s="19">
        <f t="shared" ref="S226" si="4600">MAX(0,+S225-S227)</f>
        <v>0</v>
      </c>
      <c r="T226" s="19">
        <f t="shared" ref="T226" si="4601">MAX(0,+T225-T227)</f>
        <v>0</v>
      </c>
      <c r="U226" s="19">
        <f t="shared" ref="U226" si="4602">MAX(0,+U225-U227)</f>
        <v>0</v>
      </c>
      <c r="V226" s="19">
        <f t="shared" ref="V226" si="4603">MAX(0,+V225-V227)</f>
        <v>0</v>
      </c>
      <c r="W226" s="42">
        <f t="shared" ref="W226" si="4604">MAX(0,+W225-W227)</f>
        <v>0</v>
      </c>
      <c r="X226" s="42">
        <f t="shared" ref="X226" si="4605">MAX(0,+X225-X227)</f>
        <v>0</v>
      </c>
      <c r="Y226" s="42">
        <f t="shared" ref="Y226" si="4606">MAX(0,+Y225-Y227)</f>
        <v>0</v>
      </c>
      <c r="Z226" s="42">
        <f t="shared" ref="Z226" si="4607">MAX(0,+Z225-Z227)</f>
        <v>0</v>
      </c>
      <c r="AA226" s="42">
        <f t="shared" ref="AA226" si="4608">MAX(0,+AA225-AA227)</f>
        <v>0</v>
      </c>
      <c r="AB226" s="42">
        <f t="shared" ref="AB226" si="4609">MAX(0,+AB225-AB227)</f>
        <v>0</v>
      </c>
      <c r="AC226" s="42">
        <f t="shared" ref="AC226" si="4610">MAX(0,+AC225-AC227)</f>
        <v>0</v>
      </c>
      <c r="AD226" s="42">
        <f t="shared" ref="AD226" si="4611">MAX(0,+AD225-AD227)</f>
        <v>0</v>
      </c>
      <c r="AE226" s="42">
        <f t="shared" ref="AE226" si="4612">MAX(0,+AE225-AE227)</f>
        <v>0</v>
      </c>
      <c r="AF226" s="42">
        <f t="shared" ref="AF226" si="4613">MAX(0,+AF225-AF227)</f>
        <v>0</v>
      </c>
      <c r="AG226" s="42">
        <f t="shared" ref="AG226" si="4614">MAX(0,+AG225-AG227)</f>
        <v>0</v>
      </c>
      <c r="AH226" s="42">
        <f t="shared" ref="AH226" si="4615">MAX(0,+AH225-AH227)</f>
        <v>0</v>
      </c>
      <c r="AI226" s="42">
        <f t="shared" ref="AI226" si="4616">MAX(0,+AI225-AI227)</f>
        <v>0</v>
      </c>
      <c r="AJ226" s="42">
        <f t="shared" ref="AJ226" si="4617">MAX(0,+AJ225-AJ227)</f>
        <v>0</v>
      </c>
      <c r="AK226" s="42">
        <f t="shared" ref="AK226" si="4618">MAX(0,+AK225-AK227)</f>
        <v>0</v>
      </c>
      <c r="AL226" s="42">
        <f t="shared" ref="AL226" si="4619">MAX(0,+AL225-AL227)</f>
        <v>0</v>
      </c>
      <c r="AM226" s="42">
        <f t="shared" ref="AM226" si="4620">MAX(0,+AM225-AM227)</f>
        <v>0</v>
      </c>
      <c r="AN226" s="42">
        <f t="shared" ref="AN226" si="4621">MAX(0,+AN225-AN227)</f>
        <v>0</v>
      </c>
      <c r="AO226" s="42">
        <f t="shared" ref="AO226" si="4622">MAX(0,+AO225-AO227)</f>
        <v>0</v>
      </c>
      <c r="AP226" s="42">
        <f t="shared" ref="AP226" si="4623">MAX(0,+AP225-AP227)</f>
        <v>0</v>
      </c>
      <c r="AQ226" s="42">
        <f t="shared" ref="AQ226" si="4624">MAX(0,+AQ225-AQ227)</f>
        <v>0</v>
      </c>
      <c r="AR226" s="42">
        <f t="shared" ref="AR226" si="4625">MAX(0,+AR225-AR227)</f>
        <v>0</v>
      </c>
      <c r="AS226" s="42">
        <f t="shared" ref="AS226" si="4626">MAX(0,+AS225-AS227)</f>
        <v>0</v>
      </c>
      <c r="AT226" s="42">
        <f t="shared" ref="AT226" si="4627">MAX(0,+AT225-AT227)</f>
        <v>0</v>
      </c>
      <c r="AU226" s="42">
        <f t="shared" ref="AU226" si="4628">MAX(0,+AU225-AU227)</f>
        <v>0</v>
      </c>
      <c r="AV226" s="42">
        <f t="shared" ref="AV226" si="4629">MAX(0,+AV225-AV227)</f>
        <v>0</v>
      </c>
      <c r="AW226" s="42">
        <f t="shared" ref="AW226" si="4630">MAX(0,+AW225-AW227)</f>
        <v>0</v>
      </c>
      <c r="AX226" s="42">
        <f t="shared" ref="AX226" si="4631">MAX(0,+AX225-AX227)</f>
        <v>0</v>
      </c>
      <c r="AY226" s="42">
        <f t="shared" ref="AY226" si="4632">MAX(0,+AY225-AY227)</f>
        <v>0</v>
      </c>
      <c r="AZ226" s="42">
        <f t="shared" ref="AZ226" si="4633">MAX(0,+AZ225-AZ227)</f>
        <v>0</v>
      </c>
      <c r="BA226" s="42">
        <f t="shared" ref="BA226" si="4634">MAX(0,+BA225-BA227)</f>
        <v>0</v>
      </c>
      <c r="BB226" s="42">
        <f t="shared" ref="BB226" si="4635">MAX(0,+BB225-BB227)</f>
        <v>0</v>
      </c>
      <c r="BC226" s="42">
        <f t="shared" ref="BC226" si="4636">MAX(0,+BC225-BC227)</f>
        <v>0</v>
      </c>
      <c r="BD226" s="42">
        <f t="shared" ref="BD226" si="4637">MAX(0,+BD225-BD227)</f>
        <v>0</v>
      </c>
      <c r="BE226" s="42">
        <f t="shared" ref="BE226" si="4638">MAX(0,+BE225-BE227)</f>
        <v>0</v>
      </c>
      <c r="BF226" s="42">
        <f t="shared" ref="BF226" si="4639">MAX(0,+BF225-BF227)</f>
        <v>0</v>
      </c>
      <c r="BG226" s="42">
        <f t="shared" ref="BG226" si="4640">MAX(0,+BG225-BG227)</f>
        <v>0</v>
      </c>
      <c r="BH226" s="42">
        <f t="shared" ref="BH226" si="4641">MAX(0,+BH225-BH227)</f>
        <v>0</v>
      </c>
      <c r="BI226" s="42">
        <f t="shared" ref="BI226" si="4642">MAX(0,+BI225-BI227)</f>
        <v>0</v>
      </c>
      <c r="BJ226" s="42">
        <f t="shared" ref="BJ226" si="4643">MAX(0,+BJ225-BJ227)</f>
        <v>0</v>
      </c>
      <c r="BK226" s="42">
        <f t="shared" ref="BK226" si="4644">MAX(0,+BK225-BK227)</f>
        <v>0</v>
      </c>
      <c r="BL226" s="42">
        <f t="shared" ref="BL226" si="4645">MAX(0,+BL225-BL227)</f>
        <v>0</v>
      </c>
      <c r="BM226" s="42">
        <f t="shared" ref="BM226" si="4646">MAX(0,+BM225-BM227)</f>
        <v>0</v>
      </c>
      <c r="BN226" s="42">
        <f t="shared" ref="BN226" si="4647">MAX(0,+BN225-BN227)</f>
        <v>0</v>
      </c>
      <c r="BO226" s="42">
        <f t="shared" ref="BO226" si="4648">MAX(0,+BO225-BO227)</f>
        <v>0</v>
      </c>
      <c r="BP226" s="42">
        <f t="shared" ref="BP226" si="4649">MAX(0,+BP225-BP227)</f>
        <v>291.92470013207355</v>
      </c>
      <c r="BQ226" s="42">
        <f t="shared" ref="BQ226" si="4650">MAX(0,+BQ225-BQ227)</f>
        <v>271.07293583692547</v>
      </c>
      <c r="BR226" s="42">
        <f t="shared" ref="BR226" si="4651">MAX(0,+BR225-BR227)</f>
        <v>250.22117154177735</v>
      </c>
      <c r="BS226" s="42">
        <f t="shared" ref="BS226" si="4652">MAX(0,+BS225-BS227)</f>
        <v>229.36940724662924</v>
      </c>
      <c r="BT226" s="42">
        <f t="shared" ref="BT226" si="4653">MAX(0,+BT225-BT227)</f>
        <v>208.51764295148112</v>
      </c>
      <c r="BU226" s="42">
        <f t="shared" ref="BU226" si="4654">MAX(0,+BU225-BU227)</f>
        <v>187.66587865633301</v>
      </c>
      <c r="BV226" s="42">
        <f t="shared" ref="BV226" si="4655">MAX(0,+BV225-BV227)</f>
        <v>166.81411436118489</v>
      </c>
      <c r="BW226" s="42">
        <f t="shared" ref="BW226" si="4656">MAX(0,+BW225-BW227)</f>
        <v>145.96235006603678</v>
      </c>
      <c r="BX226" s="42">
        <f t="shared" ref="BX226" si="4657">MAX(0,+BX225-BX227)</f>
        <v>125.11058577088866</v>
      </c>
      <c r="BY226" s="42">
        <f t="shared" ref="BY226" si="4658">MAX(0,+BY225-BY227)</f>
        <v>104.25882147574055</v>
      </c>
      <c r="BZ226" s="42">
        <f t="shared" ref="BZ226" si="4659">MAX(0,+BZ225-BZ227)</f>
        <v>83.407057180592432</v>
      </c>
      <c r="CA226" s="42">
        <f t="shared" ref="CA226" si="4660">MAX(0,+CA225-CA227)</f>
        <v>62.555292885444324</v>
      </c>
      <c r="CB226" s="42">
        <f t="shared" ref="CB226" si="4661">MAX(0,+CB225-CB227)</f>
        <v>41.703528590296216</v>
      </c>
      <c r="CC226" s="42">
        <f t="shared" ref="CC226" si="4662">MAX(0,+CC225-CC227)</f>
        <v>20.851764295148108</v>
      </c>
      <c r="CD226" s="42">
        <f t="shared" ref="CD226" si="4663">MAX(0,+CD225-CD227)</f>
        <v>0</v>
      </c>
      <c r="CE226" s="42">
        <f t="shared" ref="CE226" si="4664">MAX(0,+CE225-CE227)</f>
        <v>0</v>
      </c>
      <c r="CF226" s="42">
        <f t="shared" ref="CF226" si="4665">MAX(0,+CF225-CF227)</f>
        <v>0</v>
      </c>
      <c r="CG226" s="42">
        <f t="shared" ref="CG226" si="4666">MAX(0,+CG225-CG227)</f>
        <v>0</v>
      </c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</row>
    <row r="227" spans="1:115" ht="15" x14ac:dyDescent="0.2">
      <c r="A227" s="17"/>
      <c r="B227" s="48"/>
      <c r="C227" s="48"/>
      <c r="D227" s="48"/>
      <c r="E227" s="48"/>
      <c r="F227" s="48"/>
      <c r="G227" s="48"/>
      <c r="H227" s="48"/>
      <c r="I227" s="48"/>
      <c r="J227" s="42">
        <f>IF(J225&gt;0.5,IF($B225=J$10,$C225/$D225,I227),0)</f>
        <v>0</v>
      </c>
      <c r="K227" s="19">
        <f>IF(K225&gt;0.5,IF($B225=K$10-1,$C225/$D225,J227),0)</f>
        <v>0</v>
      </c>
      <c r="L227" s="19">
        <f t="shared" ref="L227:BW227" si="4667">IF(L225&gt;0.5,IF($B225=L$10-1,$C225/$D225,K227),0)</f>
        <v>0</v>
      </c>
      <c r="M227" s="19">
        <f t="shared" si="4667"/>
        <v>0</v>
      </c>
      <c r="N227" s="19">
        <f t="shared" si="4667"/>
        <v>0</v>
      </c>
      <c r="O227" s="19">
        <f t="shared" si="4667"/>
        <v>0</v>
      </c>
      <c r="P227" s="19">
        <f t="shared" si="4667"/>
        <v>0</v>
      </c>
      <c r="Q227" s="19">
        <f t="shared" si="4667"/>
        <v>0</v>
      </c>
      <c r="R227" s="19">
        <f t="shared" si="4667"/>
        <v>0</v>
      </c>
      <c r="S227" s="19">
        <f t="shared" si="4667"/>
        <v>0</v>
      </c>
      <c r="T227" s="19">
        <f t="shared" si="4667"/>
        <v>0</v>
      </c>
      <c r="U227" s="19">
        <f t="shared" si="4667"/>
        <v>0</v>
      </c>
      <c r="V227" s="19">
        <f t="shared" si="4667"/>
        <v>0</v>
      </c>
      <c r="W227" s="19">
        <f t="shared" si="4667"/>
        <v>0</v>
      </c>
      <c r="X227" s="19">
        <f t="shared" si="4667"/>
        <v>0</v>
      </c>
      <c r="Y227" s="19">
        <f t="shared" si="4667"/>
        <v>0</v>
      </c>
      <c r="Z227" s="19">
        <f t="shared" si="4667"/>
        <v>0</v>
      </c>
      <c r="AA227" s="19">
        <f t="shared" si="4667"/>
        <v>0</v>
      </c>
      <c r="AB227" s="19">
        <f t="shared" si="4667"/>
        <v>0</v>
      </c>
      <c r="AC227" s="19">
        <f t="shared" si="4667"/>
        <v>0</v>
      </c>
      <c r="AD227" s="19">
        <f t="shared" si="4667"/>
        <v>0</v>
      </c>
      <c r="AE227" s="19">
        <f t="shared" si="4667"/>
        <v>0</v>
      </c>
      <c r="AF227" s="19">
        <f t="shared" si="4667"/>
        <v>0</v>
      </c>
      <c r="AG227" s="19">
        <f t="shared" si="4667"/>
        <v>0</v>
      </c>
      <c r="AH227" s="19">
        <f t="shared" si="4667"/>
        <v>0</v>
      </c>
      <c r="AI227" s="19">
        <f t="shared" si="4667"/>
        <v>0</v>
      </c>
      <c r="AJ227" s="19">
        <f t="shared" si="4667"/>
        <v>0</v>
      </c>
      <c r="AK227" s="19">
        <f t="shared" si="4667"/>
        <v>0</v>
      </c>
      <c r="AL227" s="19">
        <f t="shared" si="4667"/>
        <v>0</v>
      </c>
      <c r="AM227" s="19">
        <f t="shared" si="4667"/>
        <v>0</v>
      </c>
      <c r="AN227" s="19">
        <f t="shared" si="4667"/>
        <v>0</v>
      </c>
      <c r="AO227" s="19">
        <f t="shared" si="4667"/>
        <v>0</v>
      </c>
      <c r="AP227" s="19">
        <f t="shared" si="4667"/>
        <v>0</v>
      </c>
      <c r="AQ227" s="19">
        <f t="shared" si="4667"/>
        <v>0</v>
      </c>
      <c r="AR227" s="19">
        <f t="shared" si="4667"/>
        <v>0</v>
      </c>
      <c r="AS227" s="19">
        <f t="shared" si="4667"/>
        <v>0</v>
      </c>
      <c r="AT227" s="19">
        <f t="shared" si="4667"/>
        <v>0</v>
      </c>
      <c r="AU227" s="19">
        <f t="shared" si="4667"/>
        <v>0</v>
      </c>
      <c r="AV227" s="19">
        <f t="shared" si="4667"/>
        <v>0</v>
      </c>
      <c r="AW227" s="19">
        <f t="shared" si="4667"/>
        <v>0</v>
      </c>
      <c r="AX227" s="19">
        <f t="shared" si="4667"/>
        <v>0</v>
      </c>
      <c r="AY227" s="19">
        <f t="shared" si="4667"/>
        <v>0</v>
      </c>
      <c r="AZ227" s="19">
        <f t="shared" si="4667"/>
        <v>0</v>
      </c>
      <c r="BA227" s="19">
        <f t="shared" si="4667"/>
        <v>0</v>
      </c>
      <c r="BB227" s="19">
        <f t="shared" si="4667"/>
        <v>0</v>
      </c>
      <c r="BC227" s="19">
        <f t="shared" si="4667"/>
        <v>0</v>
      </c>
      <c r="BD227" s="19">
        <f t="shared" si="4667"/>
        <v>0</v>
      </c>
      <c r="BE227" s="19">
        <f t="shared" si="4667"/>
        <v>0</v>
      </c>
      <c r="BF227" s="19">
        <f t="shared" si="4667"/>
        <v>0</v>
      </c>
      <c r="BG227" s="19">
        <f t="shared" si="4667"/>
        <v>0</v>
      </c>
      <c r="BH227" s="19">
        <f t="shared" si="4667"/>
        <v>0</v>
      </c>
      <c r="BI227" s="19">
        <f t="shared" si="4667"/>
        <v>0</v>
      </c>
      <c r="BJ227" s="19">
        <f t="shared" si="4667"/>
        <v>0</v>
      </c>
      <c r="BK227" s="19">
        <f t="shared" si="4667"/>
        <v>0</v>
      </c>
      <c r="BL227" s="19">
        <f t="shared" si="4667"/>
        <v>0</v>
      </c>
      <c r="BM227" s="19">
        <f t="shared" si="4667"/>
        <v>0</v>
      </c>
      <c r="BN227" s="19">
        <f t="shared" si="4667"/>
        <v>0</v>
      </c>
      <c r="BO227" s="19">
        <f t="shared" si="4667"/>
        <v>0</v>
      </c>
      <c r="BP227" s="19">
        <f t="shared" si="4667"/>
        <v>20.851764295148108</v>
      </c>
      <c r="BQ227" s="19">
        <f t="shared" si="4667"/>
        <v>20.851764295148108</v>
      </c>
      <c r="BR227" s="19">
        <f t="shared" si="4667"/>
        <v>20.851764295148108</v>
      </c>
      <c r="BS227" s="19">
        <f t="shared" si="4667"/>
        <v>20.851764295148108</v>
      </c>
      <c r="BT227" s="19">
        <f t="shared" si="4667"/>
        <v>20.851764295148108</v>
      </c>
      <c r="BU227" s="19">
        <f t="shared" si="4667"/>
        <v>20.851764295148108</v>
      </c>
      <c r="BV227" s="19">
        <f t="shared" si="4667"/>
        <v>20.851764295148108</v>
      </c>
      <c r="BW227" s="19">
        <f t="shared" si="4667"/>
        <v>20.851764295148108</v>
      </c>
      <c r="BX227" s="19">
        <f t="shared" ref="BX227:CG227" si="4668">IF(BX225&gt;0.5,IF($B225=BX$10-1,$C225/$D225,BW227),0)</f>
        <v>20.851764295148108</v>
      </c>
      <c r="BY227" s="19">
        <f t="shared" si="4668"/>
        <v>20.851764295148108</v>
      </c>
      <c r="BZ227" s="19">
        <f t="shared" si="4668"/>
        <v>20.851764295148108</v>
      </c>
      <c r="CA227" s="19">
        <f t="shared" si="4668"/>
        <v>20.851764295148108</v>
      </c>
      <c r="CB227" s="19">
        <f t="shared" si="4668"/>
        <v>20.851764295148108</v>
      </c>
      <c r="CC227" s="19">
        <f t="shared" si="4668"/>
        <v>20.851764295148108</v>
      </c>
      <c r="CD227" s="19">
        <f t="shared" si="4668"/>
        <v>20.851764295148108</v>
      </c>
      <c r="CE227" s="19">
        <f t="shared" si="4668"/>
        <v>0</v>
      </c>
      <c r="CF227" s="19">
        <f t="shared" si="4668"/>
        <v>0</v>
      </c>
      <c r="CG227" s="19">
        <f t="shared" si="4668"/>
        <v>0</v>
      </c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</row>
    <row r="228" spans="1:115" ht="15" x14ac:dyDescent="0.2">
      <c r="A228" s="17" t="s">
        <v>181</v>
      </c>
      <c r="B228" s="104">
        <f>B225+1</f>
        <v>2077</v>
      </c>
      <c r="C228" s="82">
        <f>HLOOKUP(B228,$J$10:$CG$23,14)</f>
        <v>319.03199371576602</v>
      </c>
      <c r="D228" s="52">
        <f>$D$52</f>
        <v>15</v>
      </c>
      <c r="E228" s="48"/>
      <c r="F228" s="48"/>
      <c r="G228" s="48"/>
      <c r="H228" s="48"/>
      <c r="I228" s="48"/>
      <c r="J228" s="42">
        <f>IF($B228=J$10,$C228,I229)</f>
        <v>0</v>
      </c>
      <c r="K228" s="19">
        <f>IF($B228=K$10-1,$C228,J229)</f>
        <v>0</v>
      </c>
      <c r="L228" s="19">
        <f t="shared" ref="L228:BW228" si="4669">IF($B228=L$10-1,$C228,K229)</f>
        <v>0</v>
      </c>
      <c r="M228" s="19">
        <f t="shared" si="4669"/>
        <v>0</v>
      </c>
      <c r="N228" s="19">
        <f t="shared" si="4669"/>
        <v>0</v>
      </c>
      <c r="O228" s="19">
        <f t="shared" si="4669"/>
        <v>0</v>
      </c>
      <c r="P228" s="19">
        <f t="shared" si="4669"/>
        <v>0</v>
      </c>
      <c r="Q228" s="19">
        <f t="shared" si="4669"/>
        <v>0</v>
      </c>
      <c r="R228" s="19">
        <f t="shared" si="4669"/>
        <v>0</v>
      </c>
      <c r="S228" s="19">
        <f t="shared" si="4669"/>
        <v>0</v>
      </c>
      <c r="T228" s="19">
        <f t="shared" si="4669"/>
        <v>0</v>
      </c>
      <c r="U228" s="19">
        <f t="shared" si="4669"/>
        <v>0</v>
      </c>
      <c r="V228" s="19">
        <f t="shared" si="4669"/>
        <v>0</v>
      </c>
      <c r="W228" s="19">
        <f t="shared" si="4669"/>
        <v>0</v>
      </c>
      <c r="X228" s="19">
        <f t="shared" si="4669"/>
        <v>0</v>
      </c>
      <c r="Y228" s="19">
        <f t="shared" si="4669"/>
        <v>0</v>
      </c>
      <c r="Z228" s="19">
        <f t="shared" si="4669"/>
        <v>0</v>
      </c>
      <c r="AA228" s="19">
        <f t="shared" si="4669"/>
        <v>0</v>
      </c>
      <c r="AB228" s="19">
        <f t="shared" si="4669"/>
        <v>0</v>
      </c>
      <c r="AC228" s="19">
        <f t="shared" si="4669"/>
        <v>0</v>
      </c>
      <c r="AD228" s="19">
        <f t="shared" si="4669"/>
        <v>0</v>
      </c>
      <c r="AE228" s="19">
        <f t="shared" si="4669"/>
        <v>0</v>
      </c>
      <c r="AF228" s="19">
        <f t="shared" si="4669"/>
        <v>0</v>
      </c>
      <c r="AG228" s="19">
        <f t="shared" si="4669"/>
        <v>0</v>
      </c>
      <c r="AH228" s="19">
        <f t="shared" si="4669"/>
        <v>0</v>
      </c>
      <c r="AI228" s="19">
        <f t="shared" si="4669"/>
        <v>0</v>
      </c>
      <c r="AJ228" s="19">
        <f t="shared" si="4669"/>
        <v>0</v>
      </c>
      <c r="AK228" s="19">
        <f t="shared" si="4669"/>
        <v>0</v>
      </c>
      <c r="AL228" s="19">
        <f t="shared" si="4669"/>
        <v>0</v>
      </c>
      <c r="AM228" s="19">
        <f t="shared" si="4669"/>
        <v>0</v>
      </c>
      <c r="AN228" s="19">
        <f t="shared" si="4669"/>
        <v>0</v>
      </c>
      <c r="AO228" s="19">
        <f t="shared" si="4669"/>
        <v>0</v>
      </c>
      <c r="AP228" s="19">
        <f t="shared" si="4669"/>
        <v>0</v>
      </c>
      <c r="AQ228" s="19">
        <f t="shared" si="4669"/>
        <v>0</v>
      </c>
      <c r="AR228" s="19">
        <f t="shared" si="4669"/>
        <v>0</v>
      </c>
      <c r="AS228" s="19">
        <f t="shared" si="4669"/>
        <v>0</v>
      </c>
      <c r="AT228" s="19">
        <f t="shared" si="4669"/>
        <v>0</v>
      </c>
      <c r="AU228" s="19">
        <f t="shared" si="4669"/>
        <v>0</v>
      </c>
      <c r="AV228" s="19">
        <f t="shared" si="4669"/>
        <v>0</v>
      </c>
      <c r="AW228" s="19">
        <f t="shared" si="4669"/>
        <v>0</v>
      </c>
      <c r="AX228" s="19">
        <f t="shared" si="4669"/>
        <v>0</v>
      </c>
      <c r="AY228" s="19">
        <f t="shared" si="4669"/>
        <v>0</v>
      </c>
      <c r="AZ228" s="19">
        <f t="shared" si="4669"/>
        <v>0</v>
      </c>
      <c r="BA228" s="19">
        <f t="shared" si="4669"/>
        <v>0</v>
      </c>
      <c r="BB228" s="19">
        <f t="shared" si="4669"/>
        <v>0</v>
      </c>
      <c r="BC228" s="19">
        <f t="shared" si="4669"/>
        <v>0</v>
      </c>
      <c r="BD228" s="19">
        <f t="shared" si="4669"/>
        <v>0</v>
      </c>
      <c r="BE228" s="19">
        <f t="shared" si="4669"/>
        <v>0</v>
      </c>
      <c r="BF228" s="19">
        <f t="shared" si="4669"/>
        <v>0</v>
      </c>
      <c r="BG228" s="19">
        <f t="shared" si="4669"/>
        <v>0</v>
      </c>
      <c r="BH228" s="19">
        <f t="shared" si="4669"/>
        <v>0</v>
      </c>
      <c r="BI228" s="19">
        <f t="shared" si="4669"/>
        <v>0</v>
      </c>
      <c r="BJ228" s="19">
        <f t="shared" si="4669"/>
        <v>0</v>
      </c>
      <c r="BK228" s="19">
        <f t="shared" si="4669"/>
        <v>0</v>
      </c>
      <c r="BL228" s="19">
        <f t="shared" si="4669"/>
        <v>0</v>
      </c>
      <c r="BM228" s="19">
        <f t="shared" si="4669"/>
        <v>0</v>
      </c>
      <c r="BN228" s="19">
        <f t="shared" si="4669"/>
        <v>0</v>
      </c>
      <c r="BO228" s="19">
        <f t="shared" si="4669"/>
        <v>0</v>
      </c>
      <c r="BP228" s="19">
        <f t="shared" si="4669"/>
        <v>0</v>
      </c>
      <c r="BQ228" s="19">
        <f t="shared" si="4669"/>
        <v>319.03199371576602</v>
      </c>
      <c r="BR228" s="19">
        <f t="shared" si="4669"/>
        <v>297.76319413471498</v>
      </c>
      <c r="BS228" s="19">
        <f t="shared" si="4669"/>
        <v>276.49439455366394</v>
      </c>
      <c r="BT228" s="19">
        <f t="shared" si="4669"/>
        <v>255.22559497261287</v>
      </c>
      <c r="BU228" s="19">
        <f t="shared" si="4669"/>
        <v>233.9567953915618</v>
      </c>
      <c r="BV228" s="19">
        <f t="shared" si="4669"/>
        <v>212.68799581051073</v>
      </c>
      <c r="BW228" s="19">
        <f t="shared" si="4669"/>
        <v>191.41919622945966</v>
      </c>
      <c r="BX228" s="19">
        <f t="shared" ref="BX228:CG228" si="4670">IF($B228=BX$10-1,$C228,BW229)</f>
        <v>170.15039664840859</v>
      </c>
      <c r="BY228" s="19">
        <f t="shared" si="4670"/>
        <v>148.88159706735752</v>
      </c>
      <c r="BZ228" s="19">
        <f t="shared" si="4670"/>
        <v>127.61279748630645</v>
      </c>
      <c r="CA228" s="19">
        <f t="shared" si="4670"/>
        <v>106.34399790525538</v>
      </c>
      <c r="CB228" s="19">
        <f t="shared" si="4670"/>
        <v>85.075198324204308</v>
      </c>
      <c r="CC228" s="19">
        <f t="shared" si="4670"/>
        <v>63.806398743153238</v>
      </c>
      <c r="CD228" s="19">
        <f t="shared" si="4670"/>
        <v>42.537599162102168</v>
      </c>
      <c r="CE228" s="19">
        <f t="shared" si="4670"/>
        <v>21.268799581051102</v>
      </c>
      <c r="CF228" s="19">
        <f t="shared" si="4670"/>
        <v>3.5527136788005009E-14</v>
      </c>
      <c r="CG228" s="19">
        <f t="shared" si="4670"/>
        <v>3.5527136788005009E-14</v>
      </c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</row>
    <row r="229" spans="1:115" ht="15" x14ac:dyDescent="0.2">
      <c r="B229" s="48"/>
      <c r="C229" s="48"/>
      <c r="D229" s="48"/>
      <c r="E229" s="48"/>
      <c r="F229" s="48"/>
      <c r="G229" s="48"/>
      <c r="H229" s="48"/>
      <c r="I229" s="48"/>
      <c r="J229" s="42">
        <f t="shared" ref="J229" si="4671">MAX(0,+J228-J230)</f>
        <v>0</v>
      </c>
      <c r="K229" s="19">
        <f t="shared" ref="K229" si="4672">MAX(0,+K228-K230)</f>
        <v>0</v>
      </c>
      <c r="L229" s="19">
        <f t="shared" ref="L229" si="4673">MAX(0,+L228-L230)</f>
        <v>0</v>
      </c>
      <c r="M229" s="19">
        <f t="shared" ref="M229" si="4674">MAX(0,+M228-M230)</f>
        <v>0</v>
      </c>
      <c r="N229" s="19">
        <f t="shared" ref="N229" si="4675">MAX(0,+N228-N230)</f>
        <v>0</v>
      </c>
      <c r="O229" s="19">
        <f t="shared" ref="O229" si="4676">MAX(0,+O228-O230)</f>
        <v>0</v>
      </c>
      <c r="P229" s="19">
        <f t="shared" ref="P229" si="4677">MAX(0,+P228-P230)</f>
        <v>0</v>
      </c>
      <c r="Q229" s="19">
        <f t="shared" ref="Q229" si="4678">MAX(0,+Q228-Q230)</f>
        <v>0</v>
      </c>
      <c r="R229" s="19">
        <f t="shared" ref="R229" si="4679">MAX(0,+R228-R230)</f>
        <v>0</v>
      </c>
      <c r="S229" s="19">
        <f t="shared" ref="S229" si="4680">MAX(0,+S228-S230)</f>
        <v>0</v>
      </c>
      <c r="T229" s="19">
        <f t="shared" ref="T229" si="4681">MAX(0,+T228-T230)</f>
        <v>0</v>
      </c>
      <c r="U229" s="19">
        <f t="shared" ref="U229" si="4682">MAX(0,+U228-U230)</f>
        <v>0</v>
      </c>
      <c r="V229" s="19">
        <f t="shared" ref="V229" si="4683">MAX(0,+V228-V230)</f>
        <v>0</v>
      </c>
      <c r="W229" s="42">
        <f t="shared" ref="W229" si="4684">MAX(0,+W228-W230)</f>
        <v>0</v>
      </c>
      <c r="X229" s="42">
        <f t="shared" ref="X229" si="4685">MAX(0,+X228-X230)</f>
        <v>0</v>
      </c>
      <c r="Y229" s="42">
        <f t="shared" ref="Y229" si="4686">MAX(0,+Y228-Y230)</f>
        <v>0</v>
      </c>
      <c r="Z229" s="42">
        <f t="shared" ref="Z229" si="4687">MAX(0,+Z228-Z230)</f>
        <v>0</v>
      </c>
      <c r="AA229" s="42">
        <f t="shared" ref="AA229" si="4688">MAX(0,+AA228-AA230)</f>
        <v>0</v>
      </c>
      <c r="AB229" s="42">
        <f t="shared" ref="AB229" si="4689">MAX(0,+AB228-AB230)</f>
        <v>0</v>
      </c>
      <c r="AC229" s="42">
        <f t="shared" ref="AC229" si="4690">MAX(0,+AC228-AC230)</f>
        <v>0</v>
      </c>
      <c r="AD229" s="42">
        <f t="shared" ref="AD229" si="4691">MAX(0,+AD228-AD230)</f>
        <v>0</v>
      </c>
      <c r="AE229" s="42">
        <f t="shared" ref="AE229" si="4692">MAX(0,+AE228-AE230)</f>
        <v>0</v>
      </c>
      <c r="AF229" s="42">
        <f t="shared" ref="AF229" si="4693">MAX(0,+AF228-AF230)</f>
        <v>0</v>
      </c>
      <c r="AG229" s="42">
        <f t="shared" ref="AG229" si="4694">MAX(0,+AG228-AG230)</f>
        <v>0</v>
      </c>
      <c r="AH229" s="42">
        <f t="shared" ref="AH229" si="4695">MAX(0,+AH228-AH230)</f>
        <v>0</v>
      </c>
      <c r="AI229" s="42">
        <f t="shared" ref="AI229" si="4696">MAX(0,+AI228-AI230)</f>
        <v>0</v>
      </c>
      <c r="AJ229" s="42">
        <f t="shared" ref="AJ229" si="4697">MAX(0,+AJ228-AJ230)</f>
        <v>0</v>
      </c>
      <c r="AK229" s="42">
        <f t="shared" ref="AK229" si="4698">MAX(0,+AK228-AK230)</f>
        <v>0</v>
      </c>
      <c r="AL229" s="42">
        <f t="shared" ref="AL229" si="4699">MAX(0,+AL228-AL230)</f>
        <v>0</v>
      </c>
      <c r="AM229" s="42">
        <f t="shared" ref="AM229" si="4700">MAX(0,+AM228-AM230)</f>
        <v>0</v>
      </c>
      <c r="AN229" s="42">
        <f t="shared" ref="AN229" si="4701">MAX(0,+AN228-AN230)</f>
        <v>0</v>
      </c>
      <c r="AO229" s="42">
        <f t="shared" ref="AO229" si="4702">MAX(0,+AO228-AO230)</f>
        <v>0</v>
      </c>
      <c r="AP229" s="42">
        <f t="shared" ref="AP229" si="4703">MAX(0,+AP228-AP230)</f>
        <v>0</v>
      </c>
      <c r="AQ229" s="42">
        <f t="shared" ref="AQ229" si="4704">MAX(0,+AQ228-AQ230)</f>
        <v>0</v>
      </c>
      <c r="AR229" s="42">
        <f t="shared" ref="AR229" si="4705">MAX(0,+AR228-AR230)</f>
        <v>0</v>
      </c>
      <c r="AS229" s="42">
        <f t="shared" ref="AS229" si="4706">MAX(0,+AS228-AS230)</f>
        <v>0</v>
      </c>
      <c r="AT229" s="42">
        <f t="shared" ref="AT229" si="4707">MAX(0,+AT228-AT230)</f>
        <v>0</v>
      </c>
      <c r="AU229" s="42">
        <f t="shared" ref="AU229" si="4708">MAX(0,+AU228-AU230)</f>
        <v>0</v>
      </c>
      <c r="AV229" s="42">
        <f t="shared" ref="AV229" si="4709">MAX(0,+AV228-AV230)</f>
        <v>0</v>
      </c>
      <c r="AW229" s="42">
        <f t="shared" ref="AW229" si="4710">MAX(0,+AW228-AW230)</f>
        <v>0</v>
      </c>
      <c r="AX229" s="42">
        <f t="shared" ref="AX229" si="4711">MAX(0,+AX228-AX230)</f>
        <v>0</v>
      </c>
      <c r="AY229" s="42">
        <f t="shared" ref="AY229" si="4712">MAX(0,+AY228-AY230)</f>
        <v>0</v>
      </c>
      <c r="AZ229" s="42">
        <f t="shared" ref="AZ229" si="4713">MAX(0,+AZ228-AZ230)</f>
        <v>0</v>
      </c>
      <c r="BA229" s="42">
        <f t="shared" ref="BA229" si="4714">MAX(0,+BA228-BA230)</f>
        <v>0</v>
      </c>
      <c r="BB229" s="42">
        <f t="shared" ref="BB229" si="4715">MAX(0,+BB228-BB230)</f>
        <v>0</v>
      </c>
      <c r="BC229" s="42">
        <f t="shared" ref="BC229" si="4716">MAX(0,+BC228-BC230)</f>
        <v>0</v>
      </c>
      <c r="BD229" s="42">
        <f t="shared" ref="BD229" si="4717">MAX(0,+BD228-BD230)</f>
        <v>0</v>
      </c>
      <c r="BE229" s="42">
        <f t="shared" ref="BE229" si="4718">MAX(0,+BE228-BE230)</f>
        <v>0</v>
      </c>
      <c r="BF229" s="42">
        <f t="shared" ref="BF229" si="4719">MAX(0,+BF228-BF230)</f>
        <v>0</v>
      </c>
      <c r="BG229" s="42">
        <f t="shared" ref="BG229" si="4720">MAX(0,+BG228-BG230)</f>
        <v>0</v>
      </c>
      <c r="BH229" s="42">
        <f t="shared" ref="BH229" si="4721">MAX(0,+BH228-BH230)</f>
        <v>0</v>
      </c>
      <c r="BI229" s="42">
        <f t="shared" ref="BI229" si="4722">MAX(0,+BI228-BI230)</f>
        <v>0</v>
      </c>
      <c r="BJ229" s="42">
        <f t="shared" ref="BJ229" si="4723">MAX(0,+BJ228-BJ230)</f>
        <v>0</v>
      </c>
      <c r="BK229" s="42">
        <f t="shared" ref="BK229" si="4724">MAX(0,+BK228-BK230)</f>
        <v>0</v>
      </c>
      <c r="BL229" s="42">
        <f t="shared" ref="BL229" si="4725">MAX(0,+BL228-BL230)</f>
        <v>0</v>
      </c>
      <c r="BM229" s="42">
        <f t="shared" ref="BM229" si="4726">MAX(0,+BM228-BM230)</f>
        <v>0</v>
      </c>
      <c r="BN229" s="42">
        <f t="shared" ref="BN229" si="4727">MAX(0,+BN228-BN230)</f>
        <v>0</v>
      </c>
      <c r="BO229" s="42">
        <f t="shared" ref="BO229" si="4728">MAX(0,+BO228-BO230)</f>
        <v>0</v>
      </c>
      <c r="BP229" s="42">
        <f t="shared" ref="BP229" si="4729">MAX(0,+BP228-BP230)</f>
        <v>0</v>
      </c>
      <c r="BQ229" s="42">
        <f t="shared" ref="BQ229" si="4730">MAX(0,+BQ228-BQ230)</f>
        <v>297.76319413471498</v>
      </c>
      <c r="BR229" s="42">
        <f t="shared" ref="BR229" si="4731">MAX(0,+BR228-BR230)</f>
        <v>276.49439455366394</v>
      </c>
      <c r="BS229" s="42">
        <f t="shared" ref="BS229" si="4732">MAX(0,+BS228-BS230)</f>
        <v>255.22559497261287</v>
      </c>
      <c r="BT229" s="42">
        <f t="shared" ref="BT229" si="4733">MAX(0,+BT228-BT230)</f>
        <v>233.9567953915618</v>
      </c>
      <c r="BU229" s="42">
        <f t="shared" ref="BU229" si="4734">MAX(0,+BU228-BU230)</f>
        <v>212.68799581051073</v>
      </c>
      <c r="BV229" s="42">
        <f t="shared" ref="BV229" si="4735">MAX(0,+BV228-BV230)</f>
        <v>191.41919622945966</v>
      </c>
      <c r="BW229" s="42">
        <f t="shared" ref="BW229" si="4736">MAX(0,+BW228-BW230)</f>
        <v>170.15039664840859</v>
      </c>
      <c r="BX229" s="42">
        <f t="shared" ref="BX229" si="4737">MAX(0,+BX228-BX230)</f>
        <v>148.88159706735752</v>
      </c>
      <c r="BY229" s="42">
        <f t="shared" ref="BY229" si="4738">MAX(0,+BY228-BY230)</f>
        <v>127.61279748630645</v>
      </c>
      <c r="BZ229" s="42">
        <f t="shared" ref="BZ229" si="4739">MAX(0,+BZ228-BZ230)</f>
        <v>106.34399790525538</v>
      </c>
      <c r="CA229" s="42">
        <f t="shared" ref="CA229" si="4740">MAX(0,+CA228-CA230)</f>
        <v>85.075198324204308</v>
      </c>
      <c r="CB229" s="42">
        <f t="shared" ref="CB229" si="4741">MAX(0,+CB228-CB230)</f>
        <v>63.806398743153238</v>
      </c>
      <c r="CC229" s="42">
        <f t="shared" ref="CC229" si="4742">MAX(0,+CC228-CC230)</f>
        <v>42.537599162102168</v>
      </c>
      <c r="CD229" s="42">
        <f t="shared" ref="CD229" si="4743">MAX(0,+CD228-CD230)</f>
        <v>21.268799581051102</v>
      </c>
      <c r="CE229" s="42">
        <f t="shared" ref="CE229" si="4744">MAX(0,+CE228-CE230)</f>
        <v>3.5527136788005009E-14</v>
      </c>
      <c r="CF229" s="42">
        <f t="shared" ref="CF229" si="4745">MAX(0,+CF228-CF230)</f>
        <v>3.5527136788005009E-14</v>
      </c>
      <c r="CG229" s="42">
        <f t="shared" ref="CG229" si="4746">MAX(0,+CG228-CG230)</f>
        <v>3.5527136788005009E-14</v>
      </c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</row>
    <row r="230" spans="1:115" ht="15" x14ac:dyDescent="0.2">
      <c r="A230" s="17"/>
      <c r="B230" s="48"/>
      <c r="C230" s="48"/>
      <c r="D230" s="48"/>
      <c r="E230" s="48"/>
      <c r="F230" s="48"/>
      <c r="G230" s="48"/>
      <c r="H230" s="48"/>
      <c r="I230" s="48"/>
      <c r="J230" s="42">
        <f>IF(J228&gt;0.5,IF($B228=J$10,$C228/$D228,I230),0)</f>
        <v>0</v>
      </c>
      <c r="K230" s="19">
        <f>IF(K228&gt;0.5,IF($B228=K$10-1,$C228/$D228,J230),0)</f>
        <v>0</v>
      </c>
      <c r="L230" s="19">
        <f t="shared" ref="L230:BW230" si="4747">IF(L228&gt;0.5,IF($B228=L$10-1,$C228/$D228,K230),0)</f>
        <v>0</v>
      </c>
      <c r="M230" s="19">
        <f t="shared" si="4747"/>
        <v>0</v>
      </c>
      <c r="N230" s="19">
        <f t="shared" si="4747"/>
        <v>0</v>
      </c>
      <c r="O230" s="19">
        <f t="shared" si="4747"/>
        <v>0</v>
      </c>
      <c r="P230" s="19">
        <f t="shared" si="4747"/>
        <v>0</v>
      </c>
      <c r="Q230" s="19">
        <f t="shared" si="4747"/>
        <v>0</v>
      </c>
      <c r="R230" s="19">
        <f t="shared" si="4747"/>
        <v>0</v>
      </c>
      <c r="S230" s="19">
        <f t="shared" si="4747"/>
        <v>0</v>
      </c>
      <c r="T230" s="19">
        <f t="shared" si="4747"/>
        <v>0</v>
      </c>
      <c r="U230" s="19">
        <f t="shared" si="4747"/>
        <v>0</v>
      </c>
      <c r="V230" s="19">
        <f t="shared" si="4747"/>
        <v>0</v>
      </c>
      <c r="W230" s="19">
        <f t="shared" si="4747"/>
        <v>0</v>
      </c>
      <c r="X230" s="19">
        <f t="shared" si="4747"/>
        <v>0</v>
      </c>
      <c r="Y230" s="19">
        <f t="shared" si="4747"/>
        <v>0</v>
      </c>
      <c r="Z230" s="19">
        <f t="shared" si="4747"/>
        <v>0</v>
      </c>
      <c r="AA230" s="19">
        <f t="shared" si="4747"/>
        <v>0</v>
      </c>
      <c r="AB230" s="19">
        <f t="shared" si="4747"/>
        <v>0</v>
      </c>
      <c r="AC230" s="19">
        <f t="shared" si="4747"/>
        <v>0</v>
      </c>
      <c r="AD230" s="19">
        <f t="shared" si="4747"/>
        <v>0</v>
      </c>
      <c r="AE230" s="19">
        <f t="shared" si="4747"/>
        <v>0</v>
      </c>
      <c r="AF230" s="19">
        <f t="shared" si="4747"/>
        <v>0</v>
      </c>
      <c r="AG230" s="19">
        <f t="shared" si="4747"/>
        <v>0</v>
      </c>
      <c r="AH230" s="19">
        <f t="shared" si="4747"/>
        <v>0</v>
      </c>
      <c r="AI230" s="19">
        <f t="shared" si="4747"/>
        <v>0</v>
      </c>
      <c r="AJ230" s="19">
        <f t="shared" si="4747"/>
        <v>0</v>
      </c>
      <c r="AK230" s="19">
        <f t="shared" si="4747"/>
        <v>0</v>
      </c>
      <c r="AL230" s="19">
        <f t="shared" si="4747"/>
        <v>0</v>
      </c>
      <c r="AM230" s="19">
        <f t="shared" si="4747"/>
        <v>0</v>
      </c>
      <c r="AN230" s="19">
        <f t="shared" si="4747"/>
        <v>0</v>
      </c>
      <c r="AO230" s="19">
        <f t="shared" si="4747"/>
        <v>0</v>
      </c>
      <c r="AP230" s="19">
        <f t="shared" si="4747"/>
        <v>0</v>
      </c>
      <c r="AQ230" s="19">
        <f t="shared" si="4747"/>
        <v>0</v>
      </c>
      <c r="AR230" s="19">
        <f t="shared" si="4747"/>
        <v>0</v>
      </c>
      <c r="AS230" s="19">
        <f t="shared" si="4747"/>
        <v>0</v>
      </c>
      <c r="AT230" s="19">
        <f t="shared" si="4747"/>
        <v>0</v>
      </c>
      <c r="AU230" s="19">
        <f t="shared" si="4747"/>
        <v>0</v>
      </c>
      <c r="AV230" s="19">
        <f t="shared" si="4747"/>
        <v>0</v>
      </c>
      <c r="AW230" s="19">
        <f t="shared" si="4747"/>
        <v>0</v>
      </c>
      <c r="AX230" s="19">
        <f t="shared" si="4747"/>
        <v>0</v>
      </c>
      <c r="AY230" s="19">
        <f t="shared" si="4747"/>
        <v>0</v>
      </c>
      <c r="AZ230" s="19">
        <f t="shared" si="4747"/>
        <v>0</v>
      </c>
      <c r="BA230" s="19">
        <f t="shared" si="4747"/>
        <v>0</v>
      </c>
      <c r="BB230" s="19">
        <f t="shared" si="4747"/>
        <v>0</v>
      </c>
      <c r="BC230" s="19">
        <f t="shared" si="4747"/>
        <v>0</v>
      </c>
      <c r="BD230" s="19">
        <f t="shared" si="4747"/>
        <v>0</v>
      </c>
      <c r="BE230" s="19">
        <f t="shared" si="4747"/>
        <v>0</v>
      </c>
      <c r="BF230" s="19">
        <f t="shared" si="4747"/>
        <v>0</v>
      </c>
      <c r="BG230" s="19">
        <f t="shared" si="4747"/>
        <v>0</v>
      </c>
      <c r="BH230" s="19">
        <f t="shared" si="4747"/>
        <v>0</v>
      </c>
      <c r="BI230" s="19">
        <f t="shared" si="4747"/>
        <v>0</v>
      </c>
      <c r="BJ230" s="19">
        <f t="shared" si="4747"/>
        <v>0</v>
      </c>
      <c r="BK230" s="19">
        <f t="shared" si="4747"/>
        <v>0</v>
      </c>
      <c r="BL230" s="19">
        <f t="shared" si="4747"/>
        <v>0</v>
      </c>
      <c r="BM230" s="19">
        <f t="shared" si="4747"/>
        <v>0</v>
      </c>
      <c r="BN230" s="19">
        <f t="shared" si="4747"/>
        <v>0</v>
      </c>
      <c r="BO230" s="19">
        <f t="shared" si="4747"/>
        <v>0</v>
      </c>
      <c r="BP230" s="19">
        <f t="shared" si="4747"/>
        <v>0</v>
      </c>
      <c r="BQ230" s="19">
        <f t="shared" si="4747"/>
        <v>21.268799581051066</v>
      </c>
      <c r="BR230" s="19">
        <f t="shared" si="4747"/>
        <v>21.268799581051066</v>
      </c>
      <c r="BS230" s="19">
        <f t="shared" si="4747"/>
        <v>21.268799581051066</v>
      </c>
      <c r="BT230" s="19">
        <f t="shared" si="4747"/>
        <v>21.268799581051066</v>
      </c>
      <c r="BU230" s="19">
        <f t="shared" si="4747"/>
        <v>21.268799581051066</v>
      </c>
      <c r="BV230" s="19">
        <f t="shared" si="4747"/>
        <v>21.268799581051066</v>
      </c>
      <c r="BW230" s="19">
        <f t="shared" si="4747"/>
        <v>21.268799581051066</v>
      </c>
      <c r="BX230" s="19">
        <f t="shared" ref="BX230:CG230" si="4748">IF(BX228&gt;0.5,IF($B228=BX$10-1,$C228/$D228,BW230),0)</f>
        <v>21.268799581051066</v>
      </c>
      <c r="BY230" s="19">
        <f t="shared" si="4748"/>
        <v>21.268799581051066</v>
      </c>
      <c r="BZ230" s="19">
        <f t="shared" si="4748"/>
        <v>21.268799581051066</v>
      </c>
      <c r="CA230" s="19">
        <f t="shared" si="4748"/>
        <v>21.268799581051066</v>
      </c>
      <c r="CB230" s="19">
        <f t="shared" si="4748"/>
        <v>21.268799581051066</v>
      </c>
      <c r="CC230" s="19">
        <f t="shared" si="4748"/>
        <v>21.268799581051066</v>
      </c>
      <c r="CD230" s="19">
        <f t="shared" si="4748"/>
        <v>21.268799581051066</v>
      </c>
      <c r="CE230" s="19">
        <f t="shared" si="4748"/>
        <v>21.268799581051066</v>
      </c>
      <c r="CF230" s="19">
        <f t="shared" si="4748"/>
        <v>0</v>
      </c>
      <c r="CG230" s="19">
        <f t="shared" si="4748"/>
        <v>0</v>
      </c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</row>
    <row r="231" spans="1:115" ht="15" x14ac:dyDescent="0.2">
      <c r="A231" s="17" t="s">
        <v>182</v>
      </c>
      <c r="B231" s="104">
        <f>B228+1</f>
        <v>2078</v>
      </c>
      <c r="C231" s="82">
        <f>HLOOKUP(B231,$J$10:$CG$23,14)</f>
        <v>325.41263359008138</v>
      </c>
      <c r="D231" s="52">
        <f>$D$52</f>
        <v>15</v>
      </c>
      <c r="E231" s="48"/>
      <c r="F231" s="48"/>
      <c r="G231" s="48"/>
      <c r="H231" s="48"/>
      <c r="I231" s="48"/>
      <c r="J231" s="42">
        <f>IF($B231=J$10,$C231,I232)</f>
        <v>0</v>
      </c>
      <c r="K231" s="19">
        <f>IF($B231=K$10-1,$C231,J232)</f>
        <v>0</v>
      </c>
      <c r="L231" s="19">
        <f t="shared" ref="L231:BW231" si="4749">IF($B231=L$10-1,$C231,K232)</f>
        <v>0</v>
      </c>
      <c r="M231" s="19">
        <f t="shared" si="4749"/>
        <v>0</v>
      </c>
      <c r="N231" s="19">
        <f t="shared" si="4749"/>
        <v>0</v>
      </c>
      <c r="O231" s="19">
        <f t="shared" si="4749"/>
        <v>0</v>
      </c>
      <c r="P231" s="19">
        <f t="shared" si="4749"/>
        <v>0</v>
      </c>
      <c r="Q231" s="19">
        <f t="shared" si="4749"/>
        <v>0</v>
      </c>
      <c r="R231" s="19">
        <f t="shared" si="4749"/>
        <v>0</v>
      </c>
      <c r="S231" s="19">
        <f t="shared" si="4749"/>
        <v>0</v>
      </c>
      <c r="T231" s="19">
        <f t="shared" si="4749"/>
        <v>0</v>
      </c>
      <c r="U231" s="19">
        <f t="shared" si="4749"/>
        <v>0</v>
      </c>
      <c r="V231" s="19">
        <f t="shared" si="4749"/>
        <v>0</v>
      </c>
      <c r="W231" s="19">
        <f t="shared" si="4749"/>
        <v>0</v>
      </c>
      <c r="X231" s="19">
        <f t="shared" si="4749"/>
        <v>0</v>
      </c>
      <c r="Y231" s="19">
        <f t="shared" si="4749"/>
        <v>0</v>
      </c>
      <c r="Z231" s="19">
        <f t="shared" si="4749"/>
        <v>0</v>
      </c>
      <c r="AA231" s="19">
        <f t="shared" si="4749"/>
        <v>0</v>
      </c>
      <c r="AB231" s="19">
        <f t="shared" si="4749"/>
        <v>0</v>
      </c>
      <c r="AC231" s="19">
        <f t="shared" si="4749"/>
        <v>0</v>
      </c>
      <c r="AD231" s="19">
        <f t="shared" si="4749"/>
        <v>0</v>
      </c>
      <c r="AE231" s="19">
        <f t="shared" si="4749"/>
        <v>0</v>
      </c>
      <c r="AF231" s="19">
        <f t="shared" si="4749"/>
        <v>0</v>
      </c>
      <c r="AG231" s="19">
        <f t="shared" si="4749"/>
        <v>0</v>
      </c>
      <c r="AH231" s="19">
        <f t="shared" si="4749"/>
        <v>0</v>
      </c>
      <c r="AI231" s="19">
        <f t="shared" si="4749"/>
        <v>0</v>
      </c>
      <c r="AJ231" s="19">
        <f t="shared" si="4749"/>
        <v>0</v>
      </c>
      <c r="AK231" s="19">
        <f t="shared" si="4749"/>
        <v>0</v>
      </c>
      <c r="AL231" s="19">
        <f t="shared" si="4749"/>
        <v>0</v>
      </c>
      <c r="AM231" s="19">
        <f t="shared" si="4749"/>
        <v>0</v>
      </c>
      <c r="AN231" s="19">
        <f t="shared" si="4749"/>
        <v>0</v>
      </c>
      <c r="AO231" s="19">
        <f t="shared" si="4749"/>
        <v>0</v>
      </c>
      <c r="AP231" s="19">
        <f t="shared" si="4749"/>
        <v>0</v>
      </c>
      <c r="AQ231" s="19">
        <f t="shared" si="4749"/>
        <v>0</v>
      </c>
      <c r="AR231" s="19">
        <f t="shared" si="4749"/>
        <v>0</v>
      </c>
      <c r="AS231" s="19">
        <f t="shared" si="4749"/>
        <v>0</v>
      </c>
      <c r="AT231" s="19">
        <f t="shared" si="4749"/>
        <v>0</v>
      </c>
      <c r="AU231" s="19">
        <f t="shared" si="4749"/>
        <v>0</v>
      </c>
      <c r="AV231" s="19">
        <f t="shared" si="4749"/>
        <v>0</v>
      </c>
      <c r="AW231" s="19">
        <f t="shared" si="4749"/>
        <v>0</v>
      </c>
      <c r="AX231" s="19">
        <f t="shared" si="4749"/>
        <v>0</v>
      </c>
      <c r="AY231" s="19">
        <f t="shared" si="4749"/>
        <v>0</v>
      </c>
      <c r="AZ231" s="19">
        <f t="shared" si="4749"/>
        <v>0</v>
      </c>
      <c r="BA231" s="19">
        <f t="shared" si="4749"/>
        <v>0</v>
      </c>
      <c r="BB231" s="19">
        <f t="shared" si="4749"/>
        <v>0</v>
      </c>
      <c r="BC231" s="19">
        <f t="shared" si="4749"/>
        <v>0</v>
      </c>
      <c r="BD231" s="19">
        <f t="shared" si="4749"/>
        <v>0</v>
      </c>
      <c r="BE231" s="19">
        <f t="shared" si="4749"/>
        <v>0</v>
      </c>
      <c r="BF231" s="19">
        <f t="shared" si="4749"/>
        <v>0</v>
      </c>
      <c r="BG231" s="19">
        <f t="shared" si="4749"/>
        <v>0</v>
      </c>
      <c r="BH231" s="19">
        <f t="shared" si="4749"/>
        <v>0</v>
      </c>
      <c r="BI231" s="19">
        <f t="shared" si="4749"/>
        <v>0</v>
      </c>
      <c r="BJ231" s="19">
        <f t="shared" si="4749"/>
        <v>0</v>
      </c>
      <c r="BK231" s="19">
        <f t="shared" si="4749"/>
        <v>0</v>
      </c>
      <c r="BL231" s="19">
        <f t="shared" si="4749"/>
        <v>0</v>
      </c>
      <c r="BM231" s="19">
        <f t="shared" si="4749"/>
        <v>0</v>
      </c>
      <c r="BN231" s="19">
        <f t="shared" si="4749"/>
        <v>0</v>
      </c>
      <c r="BO231" s="19">
        <f t="shared" si="4749"/>
        <v>0</v>
      </c>
      <c r="BP231" s="19">
        <f t="shared" si="4749"/>
        <v>0</v>
      </c>
      <c r="BQ231" s="19">
        <f t="shared" si="4749"/>
        <v>0</v>
      </c>
      <c r="BR231" s="19">
        <f t="shared" si="4749"/>
        <v>325.41263359008138</v>
      </c>
      <c r="BS231" s="19">
        <f t="shared" si="4749"/>
        <v>303.71845801740932</v>
      </c>
      <c r="BT231" s="19">
        <f t="shared" si="4749"/>
        <v>282.02428244473725</v>
      </c>
      <c r="BU231" s="19">
        <f t="shared" si="4749"/>
        <v>260.33010687206519</v>
      </c>
      <c r="BV231" s="19">
        <f t="shared" si="4749"/>
        <v>238.63593129939309</v>
      </c>
      <c r="BW231" s="19">
        <f t="shared" si="4749"/>
        <v>216.941755726721</v>
      </c>
      <c r="BX231" s="19">
        <f t="shared" ref="BX231:CG231" si="4750">IF($B231=BX$10-1,$C231,BW232)</f>
        <v>195.2475801540489</v>
      </c>
      <c r="BY231" s="19">
        <f t="shared" si="4750"/>
        <v>173.55340458137681</v>
      </c>
      <c r="BZ231" s="19">
        <f t="shared" si="4750"/>
        <v>151.85922900870472</v>
      </c>
      <c r="CA231" s="19">
        <f t="shared" si="4750"/>
        <v>130.16505343603262</v>
      </c>
      <c r="CB231" s="19">
        <f t="shared" si="4750"/>
        <v>108.47087786336053</v>
      </c>
      <c r="CC231" s="19">
        <f t="shared" si="4750"/>
        <v>86.776702290688434</v>
      </c>
      <c r="CD231" s="19">
        <f t="shared" si="4750"/>
        <v>65.082526718016339</v>
      </c>
      <c r="CE231" s="19">
        <f t="shared" si="4750"/>
        <v>43.388351145344245</v>
      </c>
      <c r="CF231" s="19">
        <f t="shared" si="4750"/>
        <v>21.694175572672155</v>
      </c>
      <c r="CG231" s="19">
        <f t="shared" si="4750"/>
        <v>6.3948846218409017E-14</v>
      </c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</row>
    <row r="232" spans="1:115" ht="15" x14ac:dyDescent="0.2">
      <c r="A232" s="17"/>
      <c r="B232" s="48"/>
      <c r="C232" s="48"/>
      <c r="D232" s="48"/>
      <c r="E232" s="48"/>
      <c r="F232" s="48"/>
      <c r="G232" s="48"/>
      <c r="H232" s="48"/>
      <c r="I232" s="48"/>
      <c r="J232" s="42">
        <f t="shared" ref="J232" si="4751">MAX(0,+J231-J233)</f>
        <v>0</v>
      </c>
      <c r="K232" s="19">
        <f t="shared" ref="K232" si="4752">MAX(0,+K231-K233)</f>
        <v>0</v>
      </c>
      <c r="L232" s="19">
        <f t="shared" ref="L232" si="4753">MAX(0,+L231-L233)</f>
        <v>0</v>
      </c>
      <c r="M232" s="19">
        <f t="shared" ref="M232" si="4754">MAX(0,+M231-M233)</f>
        <v>0</v>
      </c>
      <c r="N232" s="19">
        <f t="shared" ref="N232" si="4755">MAX(0,+N231-N233)</f>
        <v>0</v>
      </c>
      <c r="O232" s="19">
        <f t="shared" ref="O232" si="4756">MAX(0,+O231-O233)</f>
        <v>0</v>
      </c>
      <c r="P232" s="19">
        <f t="shared" ref="P232" si="4757">MAX(0,+P231-P233)</f>
        <v>0</v>
      </c>
      <c r="Q232" s="19">
        <f t="shared" ref="Q232" si="4758">MAX(0,+Q231-Q233)</f>
        <v>0</v>
      </c>
      <c r="R232" s="19">
        <f t="shared" ref="R232" si="4759">MAX(0,+R231-R233)</f>
        <v>0</v>
      </c>
      <c r="S232" s="19">
        <f t="shared" ref="S232" si="4760">MAX(0,+S231-S233)</f>
        <v>0</v>
      </c>
      <c r="T232" s="19">
        <f t="shared" ref="T232" si="4761">MAX(0,+T231-T233)</f>
        <v>0</v>
      </c>
      <c r="U232" s="19">
        <f t="shared" ref="U232" si="4762">MAX(0,+U231-U233)</f>
        <v>0</v>
      </c>
      <c r="V232" s="19">
        <f t="shared" ref="V232" si="4763">MAX(0,+V231-V233)</f>
        <v>0</v>
      </c>
      <c r="W232" s="42">
        <f t="shared" ref="W232" si="4764">MAX(0,+W231-W233)</f>
        <v>0</v>
      </c>
      <c r="X232" s="42">
        <f t="shared" ref="X232" si="4765">MAX(0,+X231-X233)</f>
        <v>0</v>
      </c>
      <c r="Y232" s="42">
        <f t="shared" ref="Y232" si="4766">MAX(0,+Y231-Y233)</f>
        <v>0</v>
      </c>
      <c r="Z232" s="42">
        <f t="shared" ref="Z232" si="4767">MAX(0,+Z231-Z233)</f>
        <v>0</v>
      </c>
      <c r="AA232" s="42">
        <f t="shared" ref="AA232" si="4768">MAX(0,+AA231-AA233)</f>
        <v>0</v>
      </c>
      <c r="AB232" s="42">
        <f t="shared" ref="AB232" si="4769">MAX(0,+AB231-AB233)</f>
        <v>0</v>
      </c>
      <c r="AC232" s="42">
        <f t="shared" ref="AC232" si="4770">MAX(0,+AC231-AC233)</f>
        <v>0</v>
      </c>
      <c r="AD232" s="42">
        <f t="shared" ref="AD232" si="4771">MAX(0,+AD231-AD233)</f>
        <v>0</v>
      </c>
      <c r="AE232" s="42">
        <f t="shared" ref="AE232" si="4772">MAX(0,+AE231-AE233)</f>
        <v>0</v>
      </c>
      <c r="AF232" s="42">
        <f t="shared" ref="AF232" si="4773">MAX(0,+AF231-AF233)</f>
        <v>0</v>
      </c>
      <c r="AG232" s="42">
        <f t="shared" ref="AG232" si="4774">MAX(0,+AG231-AG233)</f>
        <v>0</v>
      </c>
      <c r="AH232" s="42">
        <f t="shared" ref="AH232" si="4775">MAX(0,+AH231-AH233)</f>
        <v>0</v>
      </c>
      <c r="AI232" s="42">
        <f t="shared" ref="AI232" si="4776">MAX(0,+AI231-AI233)</f>
        <v>0</v>
      </c>
      <c r="AJ232" s="42">
        <f t="shared" ref="AJ232" si="4777">MAX(0,+AJ231-AJ233)</f>
        <v>0</v>
      </c>
      <c r="AK232" s="42">
        <f t="shared" ref="AK232" si="4778">MAX(0,+AK231-AK233)</f>
        <v>0</v>
      </c>
      <c r="AL232" s="42">
        <f t="shared" ref="AL232" si="4779">MAX(0,+AL231-AL233)</f>
        <v>0</v>
      </c>
      <c r="AM232" s="42">
        <f t="shared" ref="AM232" si="4780">MAX(0,+AM231-AM233)</f>
        <v>0</v>
      </c>
      <c r="AN232" s="42">
        <f t="shared" ref="AN232" si="4781">MAX(0,+AN231-AN233)</f>
        <v>0</v>
      </c>
      <c r="AO232" s="42">
        <f t="shared" ref="AO232" si="4782">MAX(0,+AO231-AO233)</f>
        <v>0</v>
      </c>
      <c r="AP232" s="42">
        <f t="shared" ref="AP232" si="4783">MAX(0,+AP231-AP233)</f>
        <v>0</v>
      </c>
      <c r="AQ232" s="42">
        <f t="shared" ref="AQ232" si="4784">MAX(0,+AQ231-AQ233)</f>
        <v>0</v>
      </c>
      <c r="AR232" s="42">
        <f t="shared" ref="AR232" si="4785">MAX(0,+AR231-AR233)</f>
        <v>0</v>
      </c>
      <c r="AS232" s="42">
        <f t="shared" ref="AS232" si="4786">MAX(0,+AS231-AS233)</f>
        <v>0</v>
      </c>
      <c r="AT232" s="42">
        <f t="shared" ref="AT232" si="4787">MAX(0,+AT231-AT233)</f>
        <v>0</v>
      </c>
      <c r="AU232" s="42">
        <f t="shared" ref="AU232" si="4788">MAX(0,+AU231-AU233)</f>
        <v>0</v>
      </c>
      <c r="AV232" s="42">
        <f t="shared" ref="AV232" si="4789">MAX(0,+AV231-AV233)</f>
        <v>0</v>
      </c>
      <c r="AW232" s="42">
        <f t="shared" ref="AW232" si="4790">MAX(0,+AW231-AW233)</f>
        <v>0</v>
      </c>
      <c r="AX232" s="42">
        <f t="shared" ref="AX232" si="4791">MAX(0,+AX231-AX233)</f>
        <v>0</v>
      </c>
      <c r="AY232" s="42">
        <f t="shared" ref="AY232" si="4792">MAX(0,+AY231-AY233)</f>
        <v>0</v>
      </c>
      <c r="AZ232" s="42">
        <f t="shared" ref="AZ232" si="4793">MAX(0,+AZ231-AZ233)</f>
        <v>0</v>
      </c>
      <c r="BA232" s="42">
        <f t="shared" ref="BA232" si="4794">MAX(0,+BA231-BA233)</f>
        <v>0</v>
      </c>
      <c r="BB232" s="42">
        <f t="shared" ref="BB232" si="4795">MAX(0,+BB231-BB233)</f>
        <v>0</v>
      </c>
      <c r="BC232" s="42">
        <f t="shared" ref="BC232" si="4796">MAX(0,+BC231-BC233)</f>
        <v>0</v>
      </c>
      <c r="BD232" s="42">
        <f t="shared" ref="BD232" si="4797">MAX(0,+BD231-BD233)</f>
        <v>0</v>
      </c>
      <c r="BE232" s="42">
        <f t="shared" ref="BE232" si="4798">MAX(0,+BE231-BE233)</f>
        <v>0</v>
      </c>
      <c r="BF232" s="42">
        <f t="shared" ref="BF232" si="4799">MAX(0,+BF231-BF233)</f>
        <v>0</v>
      </c>
      <c r="BG232" s="42">
        <f t="shared" ref="BG232" si="4800">MAX(0,+BG231-BG233)</f>
        <v>0</v>
      </c>
      <c r="BH232" s="42">
        <f t="shared" ref="BH232" si="4801">MAX(0,+BH231-BH233)</f>
        <v>0</v>
      </c>
      <c r="BI232" s="42">
        <f t="shared" ref="BI232" si="4802">MAX(0,+BI231-BI233)</f>
        <v>0</v>
      </c>
      <c r="BJ232" s="42">
        <f t="shared" ref="BJ232" si="4803">MAX(0,+BJ231-BJ233)</f>
        <v>0</v>
      </c>
      <c r="BK232" s="42">
        <f t="shared" ref="BK232" si="4804">MAX(0,+BK231-BK233)</f>
        <v>0</v>
      </c>
      <c r="BL232" s="42">
        <f t="shared" ref="BL232" si="4805">MAX(0,+BL231-BL233)</f>
        <v>0</v>
      </c>
      <c r="BM232" s="42">
        <f t="shared" ref="BM232" si="4806">MAX(0,+BM231-BM233)</f>
        <v>0</v>
      </c>
      <c r="BN232" s="42">
        <f t="shared" ref="BN232" si="4807">MAX(0,+BN231-BN233)</f>
        <v>0</v>
      </c>
      <c r="BO232" s="42">
        <f t="shared" ref="BO232" si="4808">MAX(0,+BO231-BO233)</f>
        <v>0</v>
      </c>
      <c r="BP232" s="42">
        <f t="shared" ref="BP232" si="4809">MAX(0,+BP231-BP233)</f>
        <v>0</v>
      </c>
      <c r="BQ232" s="42">
        <f t="shared" ref="BQ232" si="4810">MAX(0,+BQ231-BQ233)</f>
        <v>0</v>
      </c>
      <c r="BR232" s="42">
        <f t="shared" ref="BR232" si="4811">MAX(0,+BR231-BR233)</f>
        <v>303.71845801740932</v>
      </c>
      <c r="BS232" s="42">
        <f t="shared" ref="BS232" si="4812">MAX(0,+BS231-BS233)</f>
        <v>282.02428244473725</v>
      </c>
      <c r="BT232" s="42">
        <f t="shared" ref="BT232" si="4813">MAX(0,+BT231-BT233)</f>
        <v>260.33010687206519</v>
      </c>
      <c r="BU232" s="42">
        <f t="shared" ref="BU232" si="4814">MAX(0,+BU231-BU233)</f>
        <v>238.63593129939309</v>
      </c>
      <c r="BV232" s="42">
        <f t="shared" ref="BV232" si="4815">MAX(0,+BV231-BV233)</f>
        <v>216.941755726721</v>
      </c>
      <c r="BW232" s="42">
        <f t="shared" ref="BW232" si="4816">MAX(0,+BW231-BW233)</f>
        <v>195.2475801540489</v>
      </c>
      <c r="BX232" s="42">
        <f t="shared" ref="BX232" si="4817">MAX(0,+BX231-BX233)</f>
        <v>173.55340458137681</v>
      </c>
      <c r="BY232" s="42">
        <f t="shared" ref="BY232" si="4818">MAX(0,+BY231-BY233)</f>
        <v>151.85922900870472</v>
      </c>
      <c r="BZ232" s="42">
        <f t="shared" ref="BZ232" si="4819">MAX(0,+BZ231-BZ233)</f>
        <v>130.16505343603262</v>
      </c>
      <c r="CA232" s="42">
        <f t="shared" ref="CA232" si="4820">MAX(0,+CA231-CA233)</f>
        <v>108.47087786336053</v>
      </c>
      <c r="CB232" s="42">
        <f t="shared" ref="CB232" si="4821">MAX(0,+CB231-CB233)</f>
        <v>86.776702290688434</v>
      </c>
      <c r="CC232" s="42">
        <f t="shared" ref="CC232" si="4822">MAX(0,+CC231-CC233)</f>
        <v>65.082526718016339</v>
      </c>
      <c r="CD232" s="42">
        <f t="shared" ref="CD232" si="4823">MAX(0,+CD231-CD233)</f>
        <v>43.388351145344245</v>
      </c>
      <c r="CE232" s="42">
        <f t="shared" ref="CE232" si="4824">MAX(0,+CE231-CE233)</f>
        <v>21.694175572672155</v>
      </c>
      <c r="CF232" s="42">
        <f t="shared" ref="CF232" si="4825">MAX(0,+CF231-CF233)</f>
        <v>6.3948846218409017E-14</v>
      </c>
      <c r="CG232" s="42">
        <f t="shared" ref="CG232" si="4826">MAX(0,+CG231-CG233)</f>
        <v>6.3948846218409017E-14</v>
      </c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</row>
    <row r="233" spans="1:115" ht="15" x14ac:dyDescent="0.2">
      <c r="A233" s="17"/>
      <c r="B233" s="48"/>
      <c r="C233" s="48"/>
      <c r="D233" s="48"/>
      <c r="E233" s="48"/>
      <c r="F233" s="48"/>
      <c r="G233" s="48"/>
      <c r="H233" s="48"/>
      <c r="I233" s="48"/>
      <c r="J233" s="42">
        <f>IF(J231&gt;0.5,IF($B231=J$10,$C231/$D231,I233),0)</f>
        <v>0</v>
      </c>
      <c r="K233" s="19">
        <f>IF(K231&gt;0.5,IF($B231=K$10-1,$C231/$D231,J233),0)</f>
        <v>0</v>
      </c>
      <c r="L233" s="19">
        <f t="shared" ref="L233:BW233" si="4827">IF(L231&gt;0.5,IF($B231=L$10-1,$C231/$D231,K233),0)</f>
        <v>0</v>
      </c>
      <c r="M233" s="19">
        <f t="shared" si="4827"/>
        <v>0</v>
      </c>
      <c r="N233" s="19">
        <f t="shared" si="4827"/>
        <v>0</v>
      </c>
      <c r="O233" s="19">
        <f t="shared" si="4827"/>
        <v>0</v>
      </c>
      <c r="P233" s="19">
        <f t="shared" si="4827"/>
        <v>0</v>
      </c>
      <c r="Q233" s="19">
        <f t="shared" si="4827"/>
        <v>0</v>
      </c>
      <c r="R233" s="19">
        <f t="shared" si="4827"/>
        <v>0</v>
      </c>
      <c r="S233" s="19">
        <f t="shared" si="4827"/>
        <v>0</v>
      </c>
      <c r="T233" s="19">
        <f t="shared" si="4827"/>
        <v>0</v>
      </c>
      <c r="U233" s="19">
        <f t="shared" si="4827"/>
        <v>0</v>
      </c>
      <c r="V233" s="19">
        <f t="shared" si="4827"/>
        <v>0</v>
      </c>
      <c r="W233" s="19">
        <f t="shared" si="4827"/>
        <v>0</v>
      </c>
      <c r="X233" s="19">
        <f t="shared" si="4827"/>
        <v>0</v>
      </c>
      <c r="Y233" s="19">
        <f t="shared" si="4827"/>
        <v>0</v>
      </c>
      <c r="Z233" s="19">
        <f t="shared" si="4827"/>
        <v>0</v>
      </c>
      <c r="AA233" s="19">
        <f t="shared" si="4827"/>
        <v>0</v>
      </c>
      <c r="AB233" s="19">
        <f t="shared" si="4827"/>
        <v>0</v>
      </c>
      <c r="AC233" s="19">
        <f t="shared" si="4827"/>
        <v>0</v>
      </c>
      <c r="AD233" s="19">
        <f t="shared" si="4827"/>
        <v>0</v>
      </c>
      <c r="AE233" s="19">
        <f t="shared" si="4827"/>
        <v>0</v>
      </c>
      <c r="AF233" s="19">
        <f t="shared" si="4827"/>
        <v>0</v>
      </c>
      <c r="AG233" s="19">
        <f t="shared" si="4827"/>
        <v>0</v>
      </c>
      <c r="AH233" s="19">
        <f t="shared" si="4827"/>
        <v>0</v>
      </c>
      <c r="AI233" s="19">
        <f t="shared" si="4827"/>
        <v>0</v>
      </c>
      <c r="AJ233" s="19">
        <f t="shared" si="4827"/>
        <v>0</v>
      </c>
      <c r="AK233" s="19">
        <f t="shared" si="4827"/>
        <v>0</v>
      </c>
      <c r="AL233" s="19">
        <f t="shared" si="4827"/>
        <v>0</v>
      </c>
      <c r="AM233" s="19">
        <f t="shared" si="4827"/>
        <v>0</v>
      </c>
      <c r="AN233" s="19">
        <f t="shared" si="4827"/>
        <v>0</v>
      </c>
      <c r="AO233" s="19">
        <f t="shared" si="4827"/>
        <v>0</v>
      </c>
      <c r="AP233" s="19">
        <f t="shared" si="4827"/>
        <v>0</v>
      </c>
      <c r="AQ233" s="19">
        <f t="shared" si="4827"/>
        <v>0</v>
      </c>
      <c r="AR233" s="19">
        <f t="shared" si="4827"/>
        <v>0</v>
      </c>
      <c r="AS233" s="19">
        <f t="shared" si="4827"/>
        <v>0</v>
      </c>
      <c r="AT233" s="19">
        <f t="shared" si="4827"/>
        <v>0</v>
      </c>
      <c r="AU233" s="19">
        <f t="shared" si="4827"/>
        <v>0</v>
      </c>
      <c r="AV233" s="19">
        <f t="shared" si="4827"/>
        <v>0</v>
      </c>
      <c r="AW233" s="19">
        <f t="shared" si="4827"/>
        <v>0</v>
      </c>
      <c r="AX233" s="19">
        <f t="shared" si="4827"/>
        <v>0</v>
      </c>
      <c r="AY233" s="19">
        <f t="shared" si="4827"/>
        <v>0</v>
      </c>
      <c r="AZ233" s="19">
        <f t="shared" si="4827"/>
        <v>0</v>
      </c>
      <c r="BA233" s="19">
        <f t="shared" si="4827"/>
        <v>0</v>
      </c>
      <c r="BB233" s="19">
        <f t="shared" si="4827"/>
        <v>0</v>
      </c>
      <c r="BC233" s="19">
        <f t="shared" si="4827"/>
        <v>0</v>
      </c>
      <c r="BD233" s="19">
        <f t="shared" si="4827"/>
        <v>0</v>
      </c>
      <c r="BE233" s="19">
        <f t="shared" si="4827"/>
        <v>0</v>
      </c>
      <c r="BF233" s="19">
        <f t="shared" si="4827"/>
        <v>0</v>
      </c>
      <c r="BG233" s="19">
        <f t="shared" si="4827"/>
        <v>0</v>
      </c>
      <c r="BH233" s="19">
        <f t="shared" si="4827"/>
        <v>0</v>
      </c>
      <c r="BI233" s="19">
        <f t="shared" si="4827"/>
        <v>0</v>
      </c>
      <c r="BJ233" s="19">
        <f t="shared" si="4827"/>
        <v>0</v>
      </c>
      <c r="BK233" s="19">
        <f t="shared" si="4827"/>
        <v>0</v>
      </c>
      <c r="BL233" s="19">
        <f t="shared" si="4827"/>
        <v>0</v>
      </c>
      <c r="BM233" s="19">
        <f t="shared" si="4827"/>
        <v>0</v>
      </c>
      <c r="BN233" s="19">
        <f t="shared" si="4827"/>
        <v>0</v>
      </c>
      <c r="BO233" s="19">
        <f t="shared" si="4827"/>
        <v>0</v>
      </c>
      <c r="BP233" s="19">
        <f t="shared" si="4827"/>
        <v>0</v>
      </c>
      <c r="BQ233" s="19">
        <f t="shared" si="4827"/>
        <v>0</v>
      </c>
      <c r="BR233" s="19">
        <f t="shared" si="4827"/>
        <v>21.694175572672091</v>
      </c>
      <c r="BS233" s="19">
        <f t="shared" si="4827"/>
        <v>21.694175572672091</v>
      </c>
      <c r="BT233" s="19">
        <f t="shared" si="4827"/>
        <v>21.694175572672091</v>
      </c>
      <c r="BU233" s="19">
        <f t="shared" si="4827"/>
        <v>21.694175572672091</v>
      </c>
      <c r="BV233" s="19">
        <f t="shared" si="4827"/>
        <v>21.694175572672091</v>
      </c>
      <c r="BW233" s="19">
        <f t="shared" si="4827"/>
        <v>21.694175572672091</v>
      </c>
      <c r="BX233" s="19">
        <f t="shared" ref="BX233:CG233" si="4828">IF(BX231&gt;0.5,IF($B231=BX$10-1,$C231/$D231,BW233),0)</f>
        <v>21.694175572672091</v>
      </c>
      <c r="BY233" s="19">
        <f t="shared" si="4828"/>
        <v>21.694175572672091</v>
      </c>
      <c r="BZ233" s="19">
        <f t="shared" si="4828"/>
        <v>21.694175572672091</v>
      </c>
      <c r="CA233" s="19">
        <f t="shared" si="4828"/>
        <v>21.694175572672091</v>
      </c>
      <c r="CB233" s="19">
        <f t="shared" si="4828"/>
        <v>21.694175572672091</v>
      </c>
      <c r="CC233" s="19">
        <f t="shared" si="4828"/>
        <v>21.694175572672091</v>
      </c>
      <c r="CD233" s="19">
        <f t="shared" si="4828"/>
        <v>21.694175572672091</v>
      </c>
      <c r="CE233" s="19">
        <f t="shared" si="4828"/>
        <v>21.694175572672091</v>
      </c>
      <c r="CF233" s="19">
        <f t="shared" si="4828"/>
        <v>21.694175572672091</v>
      </c>
      <c r="CG233" s="19">
        <f t="shared" si="4828"/>
        <v>0</v>
      </c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</row>
    <row r="234" spans="1:115" ht="15" x14ac:dyDescent="0.2">
      <c r="A234" s="17" t="s">
        <v>183</v>
      </c>
      <c r="B234" s="104">
        <f>B231+1</f>
        <v>2079</v>
      </c>
      <c r="C234" s="82">
        <f>HLOOKUP(B234,$J$10:$CG$23,14)</f>
        <v>331.92088626188297</v>
      </c>
      <c r="D234" s="52">
        <f>$D$52</f>
        <v>15</v>
      </c>
      <c r="E234" s="48"/>
      <c r="F234" s="48"/>
      <c r="G234" s="48"/>
      <c r="H234" s="48"/>
      <c r="I234" s="48"/>
      <c r="J234" s="42">
        <f>IF($B234=J$10,$C234,I235)</f>
        <v>0</v>
      </c>
      <c r="K234" s="19">
        <f>IF($B234=K$10-1,$C234,J235)</f>
        <v>0</v>
      </c>
      <c r="L234" s="19">
        <f t="shared" ref="L234:BW234" si="4829">IF($B234=L$10-1,$C234,K235)</f>
        <v>0</v>
      </c>
      <c r="M234" s="19">
        <f t="shared" si="4829"/>
        <v>0</v>
      </c>
      <c r="N234" s="19">
        <f t="shared" si="4829"/>
        <v>0</v>
      </c>
      <c r="O234" s="19">
        <f t="shared" si="4829"/>
        <v>0</v>
      </c>
      <c r="P234" s="19">
        <f t="shared" si="4829"/>
        <v>0</v>
      </c>
      <c r="Q234" s="19">
        <f t="shared" si="4829"/>
        <v>0</v>
      </c>
      <c r="R234" s="19">
        <f t="shared" si="4829"/>
        <v>0</v>
      </c>
      <c r="S234" s="19">
        <f t="shared" si="4829"/>
        <v>0</v>
      </c>
      <c r="T234" s="19">
        <f t="shared" si="4829"/>
        <v>0</v>
      </c>
      <c r="U234" s="19">
        <f t="shared" si="4829"/>
        <v>0</v>
      </c>
      <c r="V234" s="19">
        <f t="shared" si="4829"/>
        <v>0</v>
      </c>
      <c r="W234" s="19">
        <f t="shared" si="4829"/>
        <v>0</v>
      </c>
      <c r="X234" s="19">
        <f t="shared" si="4829"/>
        <v>0</v>
      </c>
      <c r="Y234" s="19">
        <f t="shared" si="4829"/>
        <v>0</v>
      </c>
      <c r="Z234" s="19">
        <f t="shared" si="4829"/>
        <v>0</v>
      </c>
      <c r="AA234" s="19">
        <f t="shared" si="4829"/>
        <v>0</v>
      </c>
      <c r="AB234" s="19">
        <f t="shared" si="4829"/>
        <v>0</v>
      </c>
      <c r="AC234" s="19">
        <f t="shared" si="4829"/>
        <v>0</v>
      </c>
      <c r="AD234" s="19">
        <f t="shared" si="4829"/>
        <v>0</v>
      </c>
      <c r="AE234" s="19">
        <f t="shared" si="4829"/>
        <v>0</v>
      </c>
      <c r="AF234" s="19">
        <f t="shared" si="4829"/>
        <v>0</v>
      </c>
      <c r="AG234" s="19">
        <f t="shared" si="4829"/>
        <v>0</v>
      </c>
      <c r="AH234" s="19">
        <f t="shared" si="4829"/>
        <v>0</v>
      </c>
      <c r="AI234" s="19">
        <f t="shared" si="4829"/>
        <v>0</v>
      </c>
      <c r="AJ234" s="19">
        <f t="shared" si="4829"/>
        <v>0</v>
      </c>
      <c r="AK234" s="19">
        <f t="shared" si="4829"/>
        <v>0</v>
      </c>
      <c r="AL234" s="19">
        <f t="shared" si="4829"/>
        <v>0</v>
      </c>
      <c r="AM234" s="19">
        <f t="shared" si="4829"/>
        <v>0</v>
      </c>
      <c r="AN234" s="19">
        <f t="shared" si="4829"/>
        <v>0</v>
      </c>
      <c r="AO234" s="19">
        <f t="shared" si="4829"/>
        <v>0</v>
      </c>
      <c r="AP234" s="19">
        <f t="shared" si="4829"/>
        <v>0</v>
      </c>
      <c r="AQ234" s="19">
        <f t="shared" si="4829"/>
        <v>0</v>
      </c>
      <c r="AR234" s="19">
        <f t="shared" si="4829"/>
        <v>0</v>
      </c>
      <c r="AS234" s="19">
        <f t="shared" si="4829"/>
        <v>0</v>
      </c>
      <c r="AT234" s="19">
        <f t="shared" si="4829"/>
        <v>0</v>
      </c>
      <c r="AU234" s="19">
        <f t="shared" si="4829"/>
        <v>0</v>
      </c>
      <c r="AV234" s="19">
        <f t="shared" si="4829"/>
        <v>0</v>
      </c>
      <c r="AW234" s="19">
        <f t="shared" si="4829"/>
        <v>0</v>
      </c>
      <c r="AX234" s="19">
        <f t="shared" si="4829"/>
        <v>0</v>
      </c>
      <c r="AY234" s="19">
        <f t="shared" si="4829"/>
        <v>0</v>
      </c>
      <c r="AZ234" s="19">
        <f t="shared" si="4829"/>
        <v>0</v>
      </c>
      <c r="BA234" s="19">
        <f t="shared" si="4829"/>
        <v>0</v>
      </c>
      <c r="BB234" s="19">
        <f t="shared" si="4829"/>
        <v>0</v>
      </c>
      <c r="BC234" s="19">
        <f t="shared" si="4829"/>
        <v>0</v>
      </c>
      <c r="BD234" s="19">
        <f t="shared" si="4829"/>
        <v>0</v>
      </c>
      <c r="BE234" s="19">
        <f t="shared" si="4829"/>
        <v>0</v>
      </c>
      <c r="BF234" s="19">
        <f t="shared" si="4829"/>
        <v>0</v>
      </c>
      <c r="BG234" s="19">
        <f t="shared" si="4829"/>
        <v>0</v>
      </c>
      <c r="BH234" s="19">
        <f t="shared" si="4829"/>
        <v>0</v>
      </c>
      <c r="BI234" s="19">
        <f t="shared" si="4829"/>
        <v>0</v>
      </c>
      <c r="BJ234" s="19">
        <f t="shared" si="4829"/>
        <v>0</v>
      </c>
      <c r="BK234" s="19">
        <f t="shared" si="4829"/>
        <v>0</v>
      </c>
      <c r="BL234" s="19">
        <f t="shared" si="4829"/>
        <v>0</v>
      </c>
      <c r="BM234" s="19">
        <f t="shared" si="4829"/>
        <v>0</v>
      </c>
      <c r="BN234" s="19">
        <f t="shared" si="4829"/>
        <v>0</v>
      </c>
      <c r="BO234" s="19">
        <f t="shared" si="4829"/>
        <v>0</v>
      </c>
      <c r="BP234" s="19">
        <f t="shared" si="4829"/>
        <v>0</v>
      </c>
      <c r="BQ234" s="19">
        <f t="shared" si="4829"/>
        <v>0</v>
      </c>
      <c r="BR234" s="19">
        <f t="shared" si="4829"/>
        <v>0</v>
      </c>
      <c r="BS234" s="19">
        <f t="shared" si="4829"/>
        <v>331.92088626188297</v>
      </c>
      <c r="BT234" s="19">
        <f t="shared" si="4829"/>
        <v>309.79282717775743</v>
      </c>
      <c r="BU234" s="19">
        <f t="shared" si="4829"/>
        <v>287.66476809363189</v>
      </c>
      <c r="BV234" s="19">
        <f t="shared" si="4829"/>
        <v>265.53670900950635</v>
      </c>
      <c r="BW234" s="19">
        <f t="shared" si="4829"/>
        <v>243.40864992538081</v>
      </c>
      <c r="BX234" s="19">
        <f t="shared" ref="BX234:CG234" si="4830">IF($B234=BX$10-1,$C234,BW235)</f>
        <v>221.28059084125528</v>
      </c>
      <c r="BY234" s="19">
        <f t="shared" si="4830"/>
        <v>199.15253175712974</v>
      </c>
      <c r="BZ234" s="19">
        <f t="shared" si="4830"/>
        <v>177.0244726730042</v>
      </c>
      <c r="CA234" s="19">
        <f t="shared" si="4830"/>
        <v>154.89641358887866</v>
      </c>
      <c r="CB234" s="19">
        <f t="shared" si="4830"/>
        <v>132.76835450475312</v>
      </c>
      <c r="CC234" s="19">
        <f t="shared" si="4830"/>
        <v>110.64029542062758</v>
      </c>
      <c r="CD234" s="19">
        <f t="shared" si="4830"/>
        <v>88.512236336502042</v>
      </c>
      <c r="CE234" s="19">
        <f t="shared" si="4830"/>
        <v>66.384177252376503</v>
      </c>
      <c r="CF234" s="19">
        <f t="shared" si="4830"/>
        <v>44.256118168250971</v>
      </c>
      <c r="CG234" s="19">
        <f t="shared" si="4830"/>
        <v>22.128059084125439</v>
      </c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</row>
    <row r="235" spans="1:115" ht="15" x14ac:dyDescent="0.2">
      <c r="B235" s="48"/>
      <c r="C235" s="48"/>
      <c r="D235" s="48"/>
      <c r="E235" s="48"/>
      <c r="F235" s="48"/>
      <c r="G235" s="48"/>
      <c r="H235" s="48"/>
      <c r="I235" s="48"/>
      <c r="J235" s="42">
        <f t="shared" ref="J235" si="4831">MAX(0,+J234-J236)</f>
        <v>0</v>
      </c>
      <c r="K235" s="19">
        <f t="shared" ref="K235" si="4832">MAX(0,+K234-K236)</f>
        <v>0</v>
      </c>
      <c r="L235" s="19">
        <f t="shared" ref="L235" si="4833">MAX(0,+L234-L236)</f>
        <v>0</v>
      </c>
      <c r="M235" s="19">
        <f t="shared" ref="M235" si="4834">MAX(0,+M234-M236)</f>
        <v>0</v>
      </c>
      <c r="N235" s="19">
        <f t="shared" ref="N235" si="4835">MAX(0,+N234-N236)</f>
        <v>0</v>
      </c>
      <c r="O235" s="19">
        <f t="shared" ref="O235" si="4836">MAX(0,+O234-O236)</f>
        <v>0</v>
      </c>
      <c r="P235" s="19">
        <f t="shared" ref="P235" si="4837">MAX(0,+P234-P236)</f>
        <v>0</v>
      </c>
      <c r="Q235" s="19">
        <f t="shared" ref="Q235" si="4838">MAX(0,+Q234-Q236)</f>
        <v>0</v>
      </c>
      <c r="R235" s="19">
        <f t="shared" ref="R235" si="4839">MAX(0,+R234-R236)</f>
        <v>0</v>
      </c>
      <c r="S235" s="19">
        <f t="shared" ref="S235" si="4840">MAX(0,+S234-S236)</f>
        <v>0</v>
      </c>
      <c r="T235" s="19">
        <f t="shared" ref="T235" si="4841">MAX(0,+T234-T236)</f>
        <v>0</v>
      </c>
      <c r="U235" s="19">
        <f t="shared" ref="U235" si="4842">MAX(0,+U234-U236)</f>
        <v>0</v>
      </c>
      <c r="V235" s="19">
        <f t="shared" ref="V235" si="4843">MAX(0,+V234-V236)</f>
        <v>0</v>
      </c>
      <c r="W235" s="42">
        <f t="shared" ref="W235" si="4844">MAX(0,+W234-W236)</f>
        <v>0</v>
      </c>
      <c r="X235" s="42">
        <f t="shared" ref="X235" si="4845">MAX(0,+X234-X236)</f>
        <v>0</v>
      </c>
      <c r="Y235" s="42">
        <f t="shared" ref="Y235" si="4846">MAX(0,+Y234-Y236)</f>
        <v>0</v>
      </c>
      <c r="Z235" s="42">
        <f t="shared" ref="Z235" si="4847">MAX(0,+Z234-Z236)</f>
        <v>0</v>
      </c>
      <c r="AA235" s="42">
        <f t="shared" ref="AA235" si="4848">MAX(0,+AA234-AA236)</f>
        <v>0</v>
      </c>
      <c r="AB235" s="42">
        <f t="shared" ref="AB235" si="4849">MAX(0,+AB234-AB236)</f>
        <v>0</v>
      </c>
      <c r="AC235" s="42">
        <f t="shared" ref="AC235" si="4850">MAX(0,+AC234-AC236)</f>
        <v>0</v>
      </c>
      <c r="AD235" s="42">
        <f t="shared" ref="AD235" si="4851">MAX(0,+AD234-AD236)</f>
        <v>0</v>
      </c>
      <c r="AE235" s="42">
        <f t="shared" ref="AE235" si="4852">MAX(0,+AE234-AE236)</f>
        <v>0</v>
      </c>
      <c r="AF235" s="42">
        <f t="shared" ref="AF235" si="4853">MAX(0,+AF234-AF236)</f>
        <v>0</v>
      </c>
      <c r="AG235" s="42">
        <f t="shared" ref="AG235" si="4854">MAX(0,+AG234-AG236)</f>
        <v>0</v>
      </c>
      <c r="AH235" s="42">
        <f t="shared" ref="AH235" si="4855">MAX(0,+AH234-AH236)</f>
        <v>0</v>
      </c>
      <c r="AI235" s="42">
        <f t="shared" ref="AI235" si="4856">MAX(0,+AI234-AI236)</f>
        <v>0</v>
      </c>
      <c r="AJ235" s="42">
        <f t="shared" ref="AJ235" si="4857">MAX(0,+AJ234-AJ236)</f>
        <v>0</v>
      </c>
      <c r="AK235" s="42">
        <f t="shared" ref="AK235" si="4858">MAX(0,+AK234-AK236)</f>
        <v>0</v>
      </c>
      <c r="AL235" s="42">
        <f t="shared" ref="AL235" si="4859">MAX(0,+AL234-AL236)</f>
        <v>0</v>
      </c>
      <c r="AM235" s="42">
        <f t="shared" ref="AM235" si="4860">MAX(0,+AM234-AM236)</f>
        <v>0</v>
      </c>
      <c r="AN235" s="42">
        <f t="shared" ref="AN235" si="4861">MAX(0,+AN234-AN236)</f>
        <v>0</v>
      </c>
      <c r="AO235" s="42">
        <f t="shared" ref="AO235" si="4862">MAX(0,+AO234-AO236)</f>
        <v>0</v>
      </c>
      <c r="AP235" s="42">
        <f t="shared" ref="AP235" si="4863">MAX(0,+AP234-AP236)</f>
        <v>0</v>
      </c>
      <c r="AQ235" s="42">
        <f t="shared" ref="AQ235" si="4864">MAX(0,+AQ234-AQ236)</f>
        <v>0</v>
      </c>
      <c r="AR235" s="42">
        <f t="shared" ref="AR235" si="4865">MAX(0,+AR234-AR236)</f>
        <v>0</v>
      </c>
      <c r="AS235" s="42">
        <f t="shared" ref="AS235" si="4866">MAX(0,+AS234-AS236)</f>
        <v>0</v>
      </c>
      <c r="AT235" s="42">
        <f t="shared" ref="AT235" si="4867">MAX(0,+AT234-AT236)</f>
        <v>0</v>
      </c>
      <c r="AU235" s="42">
        <f t="shared" ref="AU235" si="4868">MAX(0,+AU234-AU236)</f>
        <v>0</v>
      </c>
      <c r="AV235" s="42">
        <f t="shared" ref="AV235" si="4869">MAX(0,+AV234-AV236)</f>
        <v>0</v>
      </c>
      <c r="AW235" s="42">
        <f t="shared" ref="AW235" si="4870">MAX(0,+AW234-AW236)</f>
        <v>0</v>
      </c>
      <c r="AX235" s="42">
        <f t="shared" ref="AX235" si="4871">MAX(0,+AX234-AX236)</f>
        <v>0</v>
      </c>
      <c r="AY235" s="42">
        <f t="shared" ref="AY235" si="4872">MAX(0,+AY234-AY236)</f>
        <v>0</v>
      </c>
      <c r="AZ235" s="42">
        <f t="shared" ref="AZ235" si="4873">MAX(0,+AZ234-AZ236)</f>
        <v>0</v>
      </c>
      <c r="BA235" s="42">
        <f t="shared" ref="BA235" si="4874">MAX(0,+BA234-BA236)</f>
        <v>0</v>
      </c>
      <c r="BB235" s="42">
        <f t="shared" ref="BB235" si="4875">MAX(0,+BB234-BB236)</f>
        <v>0</v>
      </c>
      <c r="BC235" s="42">
        <f t="shared" ref="BC235" si="4876">MAX(0,+BC234-BC236)</f>
        <v>0</v>
      </c>
      <c r="BD235" s="42">
        <f t="shared" ref="BD235" si="4877">MAX(0,+BD234-BD236)</f>
        <v>0</v>
      </c>
      <c r="BE235" s="42">
        <f t="shared" ref="BE235" si="4878">MAX(0,+BE234-BE236)</f>
        <v>0</v>
      </c>
      <c r="BF235" s="42">
        <f t="shared" ref="BF235" si="4879">MAX(0,+BF234-BF236)</f>
        <v>0</v>
      </c>
      <c r="BG235" s="42">
        <f t="shared" ref="BG235" si="4880">MAX(0,+BG234-BG236)</f>
        <v>0</v>
      </c>
      <c r="BH235" s="42">
        <f t="shared" ref="BH235" si="4881">MAX(0,+BH234-BH236)</f>
        <v>0</v>
      </c>
      <c r="BI235" s="42">
        <f t="shared" ref="BI235" si="4882">MAX(0,+BI234-BI236)</f>
        <v>0</v>
      </c>
      <c r="BJ235" s="42">
        <f t="shared" ref="BJ235" si="4883">MAX(0,+BJ234-BJ236)</f>
        <v>0</v>
      </c>
      <c r="BK235" s="42">
        <f t="shared" ref="BK235" si="4884">MAX(0,+BK234-BK236)</f>
        <v>0</v>
      </c>
      <c r="BL235" s="42">
        <f t="shared" ref="BL235" si="4885">MAX(0,+BL234-BL236)</f>
        <v>0</v>
      </c>
      <c r="BM235" s="42">
        <f t="shared" ref="BM235" si="4886">MAX(0,+BM234-BM236)</f>
        <v>0</v>
      </c>
      <c r="BN235" s="42">
        <f t="shared" ref="BN235" si="4887">MAX(0,+BN234-BN236)</f>
        <v>0</v>
      </c>
      <c r="BO235" s="42">
        <f t="shared" ref="BO235" si="4888">MAX(0,+BO234-BO236)</f>
        <v>0</v>
      </c>
      <c r="BP235" s="42">
        <f t="shared" ref="BP235" si="4889">MAX(0,+BP234-BP236)</f>
        <v>0</v>
      </c>
      <c r="BQ235" s="42">
        <f t="shared" ref="BQ235" si="4890">MAX(0,+BQ234-BQ236)</f>
        <v>0</v>
      </c>
      <c r="BR235" s="42">
        <f t="shared" ref="BR235" si="4891">MAX(0,+BR234-BR236)</f>
        <v>0</v>
      </c>
      <c r="BS235" s="42">
        <f t="shared" ref="BS235" si="4892">MAX(0,+BS234-BS236)</f>
        <v>309.79282717775743</v>
      </c>
      <c r="BT235" s="42">
        <f t="shared" ref="BT235" si="4893">MAX(0,+BT234-BT236)</f>
        <v>287.66476809363189</v>
      </c>
      <c r="BU235" s="42">
        <f t="shared" ref="BU235" si="4894">MAX(0,+BU234-BU236)</f>
        <v>265.53670900950635</v>
      </c>
      <c r="BV235" s="42">
        <f t="shared" ref="BV235" si="4895">MAX(0,+BV234-BV236)</f>
        <v>243.40864992538081</v>
      </c>
      <c r="BW235" s="42">
        <f t="shared" ref="BW235" si="4896">MAX(0,+BW234-BW236)</f>
        <v>221.28059084125528</v>
      </c>
      <c r="BX235" s="42">
        <f t="shared" ref="BX235" si="4897">MAX(0,+BX234-BX236)</f>
        <v>199.15253175712974</v>
      </c>
      <c r="BY235" s="42">
        <f t="shared" ref="BY235" si="4898">MAX(0,+BY234-BY236)</f>
        <v>177.0244726730042</v>
      </c>
      <c r="BZ235" s="42">
        <f t="shared" ref="BZ235" si="4899">MAX(0,+BZ234-BZ236)</f>
        <v>154.89641358887866</v>
      </c>
      <c r="CA235" s="42">
        <f t="shared" ref="CA235" si="4900">MAX(0,+CA234-CA236)</f>
        <v>132.76835450475312</v>
      </c>
      <c r="CB235" s="42">
        <f t="shared" ref="CB235" si="4901">MAX(0,+CB234-CB236)</f>
        <v>110.64029542062758</v>
      </c>
      <c r="CC235" s="42">
        <f t="shared" ref="CC235" si="4902">MAX(0,+CC234-CC236)</f>
        <v>88.512236336502042</v>
      </c>
      <c r="CD235" s="42">
        <f t="shared" ref="CD235" si="4903">MAX(0,+CD234-CD236)</f>
        <v>66.384177252376503</v>
      </c>
      <c r="CE235" s="42">
        <f t="shared" ref="CE235" si="4904">MAX(0,+CE234-CE236)</f>
        <v>44.256118168250971</v>
      </c>
      <c r="CF235" s="42">
        <f t="shared" ref="CF235" si="4905">MAX(0,+CF234-CF236)</f>
        <v>22.128059084125439</v>
      </c>
      <c r="CG235" s="42">
        <f t="shared" ref="CG235" si="4906">MAX(0,+CG234-CG236)</f>
        <v>0</v>
      </c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</row>
    <row r="236" spans="1:115" ht="15" x14ac:dyDescent="0.2">
      <c r="A236" s="17"/>
      <c r="B236" s="48"/>
      <c r="C236" s="48"/>
      <c r="D236" s="48"/>
      <c r="E236" s="48"/>
      <c r="F236" s="48"/>
      <c r="G236" s="48"/>
      <c r="H236" s="48"/>
      <c r="I236" s="48"/>
      <c r="J236" s="42">
        <f>IF(J234&gt;0.5,IF($B234=J$10,$C234/$D234,I236),0)</f>
        <v>0</v>
      </c>
      <c r="K236" s="19">
        <f>IF(K234&gt;0.5,IF($B234=K$10-1,$C234/$D234,J236),0)</f>
        <v>0</v>
      </c>
      <c r="L236" s="19">
        <f t="shared" ref="L236:BW236" si="4907">IF(L234&gt;0.5,IF($B234=L$10-1,$C234/$D234,K236),0)</f>
        <v>0</v>
      </c>
      <c r="M236" s="19">
        <f t="shared" si="4907"/>
        <v>0</v>
      </c>
      <c r="N236" s="19">
        <f t="shared" si="4907"/>
        <v>0</v>
      </c>
      <c r="O236" s="19">
        <f t="shared" si="4907"/>
        <v>0</v>
      </c>
      <c r="P236" s="19">
        <f t="shared" si="4907"/>
        <v>0</v>
      </c>
      <c r="Q236" s="19">
        <f t="shared" si="4907"/>
        <v>0</v>
      </c>
      <c r="R236" s="19">
        <f t="shared" si="4907"/>
        <v>0</v>
      </c>
      <c r="S236" s="19">
        <f t="shared" si="4907"/>
        <v>0</v>
      </c>
      <c r="T236" s="19">
        <f t="shared" si="4907"/>
        <v>0</v>
      </c>
      <c r="U236" s="19">
        <f t="shared" si="4907"/>
        <v>0</v>
      </c>
      <c r="V236" s="19">
        <f t="shared" si="4907"/>
        <v>0</v>
      </c>
      <c r="W236" s="19">
        <f t="shared" si="4907"/>
        <v>0</v>
      </c>
      <c r="X236" s="19">
        <f t="shared" si="4907"/>
        <v>0</v>
      </c>
      <c r="Y236" s="19">
        <f t="shared" si="4907"/>
        <v>0</v>
      </c>
      <c r="Z236" s="19">
        <f t="shared" si="4907"/>
        <v>0</v>
      </c>
      <c r="AA236" s="19">
        <f t="shared" si="4907"/>
        <v>0</v>
      </c>
      <c r="AB236" s="19">
        <f t="shared" si="4907"/>
        <v>0</v>
      </c>
      <c r="AC236" s="19">
        <f t="shared" si="4907"/>
        <v>0</v>
      </c>
      <c r="AD236" s="19">
        <f t="shared" si="4907"/>
        <v>0</v>
      </c>
      <c r="AE236" s="19">
        <f t="shared" si="4907"/>
        <v>0</v>
      </c>
      <c r="AF236" s="19">
        <f t="shared" si="4907"/>
        <v>0</v>
      </c>
      <c r="AG236" s="19">
        <f t="shared" si="4907"/>
        <v>0</v>
      </c>
      <c r="AH236" s="19">
        <f t="shared" si="4907"/>
        <v>0</v>
      </c>
      <c r="AI236" s="19">
        <f t="shared" si="4907"/>
        <v>0</v>
      </c>
      <c r="AJ236" s="19">
        <f t="shared" si="4907"/>
        <v>0</v>
      </c>
      <c r="AK236" s="19">
        <f t="shared" si="4907"/>
        <v>0</v>
      </c>
      <c r="AL236" s="19">
        <f t="shared" si="4907"/>
        <v>0</v>
      </c>
      <c r="AM236" s="19">
        <f t="shared" si="4907"/>
        <v>0</v>
      </c>
      <c r="AN236" s="19">
        <f t="shared" si="4907"/>
        <v>0</v>
      </c>
      <c r="AO236" s="19">
        <f t="shared" si="4907"/>
        <v>0</v>
      </c>
      <c r="AP236" s="19">
        <f t="shared" si="4907"/>
        <v>0</v>
      </c>
      <c r="AQ236" s="19">
        <f t="shared" si="4907"/>
        <v>0</v>
      </c>
      <c r="AR236" s="19">
        <f t="shared" si="4907"/>
        <v>0</v>
      </c>
      <c r="AS236" s="19">
        <f t="shared" si="4907"/>
        <v>0</v>
      </c>
      <c r="AT236" s="19">
        <f t="shared" si="4907"/>
        <v>0</v>
      </c>
      <c r="AU236" s="19">
        <f t="shared" si="4907"/>
        <v>0</v>
      </c>
      <c r="AV236" s="19">
        <f t="shared" si="4907"/>
        <v>0</v>
      </c>
      <c r="AW236" s="19">
        <f t="shared" si="4907"/>
        <v>0</v>
      </c>
      <c r="AX236" s="19">
        <f t="shared" si="4907"/>
        <v>0</v>
      </c>
      <c r="AY236" s="19">
        <f t="shared" si="4907"/>
        <v>0</v>
      </c>
      <c r="AZ236" s="19">
        <f t="shared" si="4907"/>
        <v>0</v>
      </c>
      <c r="BA236" s="19">
        <f t="shared" si="4907"/>
        <v>0</v>
      </c>
      <c r="BB236" s="19">
        <f t="shared" si="4907"/>
        <v>0</v>
      </c>
      <c r="BC236" s="19">
        <f t="shared" si="4907"/>
        <v>0</v>
      </c>
      <c r="BD236" s="19">
        <f t="shared" si="4907"/>
        <v>0</v>
      </c>
      <c r="BE236" s="19">
        <f t="shared" si="4907"/>
        <v>0</v>
      </c>
      <c r="BF236" s="19">
        <f t="shared" si="4907"/>
        <v>0</v>
      </c>
      <c r="BG236" s="19">
        <f t="shared" si="4907"/>
        <v>0</v>
      </c>
      <c r="BH236" s="19">
        <f t="shared" si="4907"/>
        <v>0</v>
      </c>
      <c r="BI236" s="19">
        <f t="shared" si="4907"/>
        <v>0</v>
      </c>
      <c r="BJ236" s="19">
        <f t="shared" si="4907"/>
        <v>0</v>
      </c>
      <c r="BK236" s="19">
        <f t="shared" si="4907"/>
        <v>0</v>
      </c>
      <c r="BL236" s="19">
        <f t="shared" si="4907"/>
        <v>0</v>
      </c>
      <c r="BM236" s="19">
        <f t="shared" si="4907"/>
        <v>0</v>
      </c>
      <c r="BN236" s="19">
        <f t="shared" si="4907"/>
        <v>0</v>
      </c>
      <c r="BO236" s="19">
        <f t="shared" si="4907"/>
        <v>0</v>
      </c>
      <c r="BP236" s="19">
        <f t="shared" si="4907"/>
        <v>0</v>
      </c>
      <c r="BQ236" s="19">
        <f t="shared" si="4907"/>
        <v>0</v>
      </c>
      <c r="BR236" s="19">
        <f t="shared" si="4907"/>
        <v>0</v>
      </c>
      <c r="BS236" s="19">
        <f t="shared" si="4907"/>
        <v>22.128059084125532</v>
      </c>
      <c r="BT236" s="19">
        <f t="shared" si="4907"/>
        <v>22.128059084125532</v>
      </c>
      <c r="BU236" s="19">
        <f t="shared" si="4907"/>
        <v>22.128059084125532</v>
      </c>
      <c r="BV236" s="19">
        <f t="shared" si="4907"/>
        <v>22.128059084125532</v>
      </c>
      <c r="BW236" s="19">
        <f t="shared" si="4907"/>
        <v>22.128059084125532</v>
      </c>
      <c r="BX236" s="19">
        <f t="shared" ref="BX236:CG236" si="4908">IF(BX234&gt;0.5,IF($B234=BX$10-1,$C234/$D234,BW236),0)</f>
        <v>22.128059084125532</v>
      </c>
      <c r="BY236" s="19">
        <f t="shared" si="4908"/>
        <v>22.128059084125532</v>
      </c>
      <c r="BZ236" s="19">
        <f t="shared" si="4908"/>
        <v>22.128059084125532</v>
      </c>
      <c r="CA236" s="19">
        <f t="shared" si="4908"/>
        <v>22.128059084125532</v>
      </c>
      <c r="CB236" s="19">
        <f t="shared" si="4908"/>
        <v>22.128059084125532</v>
      </c>
      <c r="CC236" s="19">
        <f t="shared" si="4908"/>
        <v>22.128059084125532</v>
      </c>
      <c r="CD236" s="19">
        <f t="shared" si="4908"/>
        <v>22.128059084125532</v>
      </c>
      <c r="CE236" s="19">
        <f t="shared" si="4908"/>
        <v>22.128059084125532</v>
      </c>
      <c r="CF236" s="19">
        <f t="shared" si="4908"/>
        <v>22.128059084125532</v>
      </c>
      <c r="CG236" s="19">
        <f t="shared" si="4908"/>
        <v>22.128059084125532</v>
      </c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</row>
    <row r="237" spans="1:115" ht="15" x14ac:dyDescent="0.2">
      <c r="A237" s="17" t="s">
        <v>184</v>
      </c>
      <c r="B237" s="104">
        <f>B234+1</f>
        <v>2080</v>
      </c>
      <c r="C237" s="82">
        <f>HLOOKUP(B237,$J$10:$CG$23,14)</f>
        <v>338.5593039871207</v>
      </c>
      <c r="D237" s="52">
        <f>$D$52</f>
        <v>15</v>
      </c>
      <c r="E237" s="48"/>
      <c r="F237" s="48"/>
      <c r="G237" s="48"/>
      <c r="H237" s="48"/>
      <c r="I237" s="48"/>
      <c r="J237" s="42">
        <f>IF($B237=J$10,$C237,I238)</f>
        <v>0</v>
      </c>
      <c r="K237" s="19">
        <f>IF($B237=K$10-1,$C237,J238)</f>
        <v>0</v>
      </c>
      <c r="L237" s="19">
        <f t="shared" ref="L237:BW237" si="4909">IF($B237=L$10-1,$C237,K238)</f>
        <v>0</v>
      </c>
      <c r="M237" s="19">
        <f t="shared" si="4909"/>
        <v>0</v>
      </c>
      <c r="N237" s="19">
        <f t="shared" si="4909"/>
        <v>0</v>
      </c>
      <c r="O237" s="19">
        <f t="shared" si="4909"/>
        <v>0</v>
      </c>
      <c r="P237" s="19">
        <f t="shared" si="4909"/>
        <v>0</v>
      </c>
      <c r="Q237" s="19">
        <f t="shared" si="4909"/>
        <v>0</v>
      </c>
      <c r="R237" s="19">
        <f t="shared" si="4909"/>
        <v>0</v>
      </c>
      <c r="S237" s="19">
        <f t="shared" si="4909"/>
        <v>0</v>
      </c>
      <c r="T237" s="19">
        <f t="shared" si="4909"/>
        <v>0</v>
      </c>
      <c r="U237" s="19">
        <f t="shared" si="4909"/>
        <v>0</v>
      </c>
      <c r="V237" s="19">
        <f t="shared" si="4909"/>
        <v>0</v>
      </c>
      <c r="W237" s="19">
        <f t="shared" si="4909"/>
        <v>0</v>
      </c>
      <c r="X237" s="19">
        <f t="shared" si="4909"/>
        <v>0</v>
      </c>
      <c r="Y237" s="19">
        <f t="shared" si="4909"/>
        <v>0</v>
      </c>
      <c r="Z237" s="19">
        <f t="shared" si="4909"/>
        <v>0</v>
      </c>
      <c r="AA237" s="19">
        <f t="shared" si="4909"/>
        <v>0</v>
      </c>
      <c r="AB237" s="19">
        <f t="shared" si="4909"/>
        <v>0</v>
      </c>
      <c r="AC237" s="19">
        <f t="shared" si="4909"/>
        <v>0</v>
      </c>
      <c r="AD237" s="19">
        <f t="shared" si="4909"/>
        <v>0</v>
      </c>
      <c r="AE237" s="19">
        <f t="shared" si="4909"/>
        <v>0</v>
      </c>
      <c r="AF237" s="19">
        <f t="shared" si="4909"/>
        <v>0</v>
      </c>
      <c r="AG237" s="19">
        <f t="shared" si="4909"/>
        <v>0</v>
      </c>
      <c r="AH237" s="19">
        <f t="shared" si="4909"/>
        <v>0</v>
      </c>
      <c r="AI237" s="19">
        <f t="shared" si="4909"/>
        <v>0</v>
      </c>
      <c r="AJ237" s="19">
        <f t="shared" si="4909"/>
        <v>0</v>
      </c>
      <c r="AK237" s="19">
        <f t="shared" si="4909"/>
        <v>0</v>
      </c>
      <c r="AL237" s="19">
        <f t="shared" si="4909"/>
        <v>0</v>
      </c>
      <c r="AM237" s="19">
        <f t="shared" si="4909"/>
        <v>0</v>
      </c>
      <c r="AN237" s="19">
        <f t="shared" si="4909"/>
        <v>0</v>
      </c>
      <c r="AO237" s="19">
        <f t="shared" si="4909"/>
        <v>0</v>
      </c>
      <c r="AP237" s="19">
        <f t="shared" si="4909"/>
        <v>0</v>
      </c>
      <c r="AQ237" s="19">
        <f t="shared" si="4909"/>
        <v>0</v>
      </c>
      <c r="AR237" s="19">
        <f t="shared" si="4909"/>
        <v>0</v>
      </c>
      <c r="AS237" s="19">
        <f t="shared" si="4909"/>
        <v>0</v>
      </c>
      <c r="AT237" s="19">
        <f t="shared" si="4909"/>
        <v>0</v>
      </c>
      <c r="AU237" s="19">
        <f t="shared" si="4909"/>
        <v>0</v>
      </c>
      <c r="AV237" s="19">
        <f t="shared" si="4909"/>
        <v>0</v>
      </c>
      <c r="AW237" s="19">
        <f t="shared" si="4909"/>
        <v>0</v>
      </c>
      <c r="AX237" s="19">
        <f t="shared" si="4909"/>
        <v>0</v>
      </c>
      <c r="AY237" s="19">
        <f t="shared" si="4909"/>
        <v>0</v>
      </c>
      <c r="AZ237" s="19">
        <f t="shared" si="4909"/>
        <v>0</v>
      </c>
      <c r="BA237" s="19">
        <f t="shared" si="4909"/>
        <v>0</v>
      </c>
      <c r="BB237" s="19">
        <f t="shared" si="4909"/>
        <v>0</v>
      </c>
      <c r="BC237" s="19">
        <f t="shared" si="4909"/>
        <v>0</v>
      </c>
      <c r="BD237" s="19">
        <f t="shared" si="4909"/>
        <v>0</v>
      </c>
      <c r="BE237" s="19">
        <f t="shared" si="4909"/>
        <v>0</v>
      </c>
      <c r="BF237" s="19">
        <f t="shared" si="4909"/>
        <v>0</v>
      </c>
      <c r="BG237" s="19">
        <f t="shared" si="4909"/>
        <v>0</v>
      </c>
      <c r="BH237" s="19">
        <f t="shared" si="4909"/>
        <v>0</v>
      </c>
      <c r="BI237" s="19">
        <f t="shared" si="4909"/>
        <v>0</v>
      </c>
      <c r="BJ237" s="19">
        <f t="shared" si="4909"/>
        <v>0</v>
      </c>
      <c r="BK237" s="19">
        <f t="shared" si="4909"/>
        <v>0</v>
      </c>
      <c r="BL237" s="19">
        <f t="shared" si="4909"/>
        <v>0</v>
      </c>
      <c r="BM237" s="19">
        <f t="shared" si="4909"/>
        <v>0</v>
      </c>
      <c r="BN237" s="19">
        <f t="shared" si="4909"/>
        <v>0</v>
      </c>
      <c r="BO237" s="19">
        <f t="shared" si="4909"/>
        <v>0</v>
      </c>
      <c r="BP237" s="19">
        <f t="shared" si="4909"/>
        <v>0</v>
      </c>
      <c r="BQ237" s="19">
        <f t="shared" si="4909"/>
        <v>0</v>
      </c>
      <c r="BR237" s="19">
        <f t="shared" si="4909"/>
        <v>0</v>
      </c>
      <c r="BS237" s="19">
        <f t="shared" si="4909"/>
        <v>0</v>
      </c>
      <c r="BT237" s="19">
        <f t="shared" si="4909"/>
        <v>338.5593039871207</v>
      </c>
      <c r="BU237" s="19">
        <f t="shared" si="4909"/>
        <v>315.98868372131267</v>
      </c>
      <c r="BV237" s="19">
        <f t="shared" si="4909"/>
        <v>293.41806345550464</v>
      </c>
      <c r="BW237" s="19">
        <f t="shared" si="4909"/>
        <v>270.84744318969661</v>
      </c>
      <c r="BX237" s="19">
        <f t="shared" ref="BX237:CG237" si="4910">IF($B237=BX$10-1,$C237,BW238)</f>
        <v>248.27682292388857</v>
      </c>
      <c r="BY237" s="19">
        <f t="shared" si="4910"/>
        <v>225.70620265808054</v>
      </c>
      <c r="BZ237" s="19">
        <f t="shared" si="4910"/>
        <v>203.13558239227251</v>
      </c>
      <c r="CA237" s="19">
        <f t="shared" si="4910"/>
        <v>180.56496212646448</v>
      </c>
      <c r="CB237" s="19">
        <f t="shared" si="4910"/>
        <v>157.99434186065645</v>
      </c>
      <c r="CC237" s="19">
        <f t="shared" si="4910"/>
        <v>135.42372159484842</v>
      </c>
      <c r="CD237" s="19">
        <f t="shared" si="4910"/>
        <v>112.85310132904037</v>
      </c>
      <c r="CE237" s="19">
        <f t="shared" si="4910"/>
        <v>90.282481063232325</v>
      </c>
      <c r="CF237" s="19">
        <f t="shared" si="4910"/>
        <v>67.711860797424279</v>
      </c>
      <c r="CG237" s="19">
        <f t="shared" si="4910"/>
        <v>45.141240531616234</v>
      </c>
      <c r="CH237" s="48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</row>
    <row r="238" spans="1:115" ht="15" x14ac:dyDescent="0.2">
      <c r="A238" s="17"/>
      <c r="B238" s="48"/>
      <c r="C238" s="48"/>
      <c r="D238" s="48"/>
      <c r="E238" s="48"/>
      <c r="F238" s="48"/>
      <c r="G238" s="48"/>
      <c r="H238" s="48"/>
      <c r="I238" s="48"/>
      <c r="J238" s="42">
        <f t="shared" ref="J238" si="4911">MAX(0,+J237-J239)</f>
        <v>0</v>
      </c>
      <c r="K238" s="19">
        <f t="shared" ref="K238" si="4912">MAX(0,+K237-K239)</f>
        <v>0</v>
      </c>
      <c r="L238" s="19">
        <f t="shared" ref="L238" si="4913">MAX(0,+L237-L239)</f>
        <v>0</v>
      </c>
      <c r="M238" s="19">
        <f t="shared" ref="M238" si="4914">MAX(0,+M237-M239)</f>
        <v>0</v>
      </c>
      <c r="N238" s="19">
        <f t="shared" ref="N238" si="4915">MAX(0,+N237-N239)</f>
        <v>0</v>
      </c>
      <c r="O238" s="19">
        <f t="shared" ref="O238" si="4916">MAX(0,+O237-O239)</f>
        <v>0</v>
      </c>
      <c r="P238" s="19">
        <f t="shared" ref="P238" si="4917">MAX(0,+P237-P239)</f>
        <v>0</v>
      </c>
      <c r="Q238" s="19">
        <f t="shared" ref="Q238" si="4918">MAX(0,+Q237-Q239)</f>
        <v>0</v>
      </c>
      <c r="R238" s="19">
        <f t="shared" ref="R238" si="4919">MAX(0,+R237-R239)</f>
        <v>0</v>
      </c>
      <c r="S238" s="19">
        <f t="shared" ref="S238" si="4920">MAX(0,+S237-S239)</f>
        <v>0</v>
      </c>
      <c r="T238" s="19">
        <f t="shared" ref="T238" si="4921">MAX(0,+T237-T239)</f>
        <v>0</v>
      </c>
      <c r="U238" s="19">
        <f t="shared" ref="U238" si="4922">MAX(0,+U237-U239)</f>
        <v>0</v>
      </c>
      <c r="V238" s="19">
        <f t="shared" ref="V238" si="4923">MAX(0,+V237-V239)</f>
        <v>0</v>
      </c>
      <c r="W238" s="42">
        <f t="shared" ref="W238" si="4924">MAX(0,+W237-W239)</f>
        <v>0</v>
      </c>
      <c r="X238" s="42">
        <f t="shared" ref="X238" si="4925">MAX(0,+X237-X239)</f>
        <v>0</v>
      </c>
      <c r="Y238" s="42">
        <f t="shared" ref="Y238" si="4926">MAX(0,+Y237-Y239)</f>
        <v>0</v>
      </c>
      <c r="Z238" s="42">
        <f t="shared" ref="Z238" si="4927">MAX(0,+Z237-Z239)</f>
        <v>0</v>
      </c>
      <c r="AA238" s="42">
        <f t="shared" ref="AA238" si="4928">MAX(0,+AA237-AA239)</f>
        <v>0</v>
      </c>
      <c r="AB238" s="42">
        <f t="shared" ref="AB238" si="4929">MAX(0,+AB237-AB239)</f>
        <v>0</v>
      </c>
      <c r="AC238" s="42">
        <f t="shared" ref="AC238" si="4930">MAX(0,+AC237-AC239)</f>
        <v>0</v>
      </c>
      <c r="AD238" s="42">
        <f t="shared" ref="AD238" si="4931">MAX(0,+AD237-AD239)</f>
        <v>0</v>
      </c>
      <c r="AE238" s="42">
        <f t="shared" ref="AE238" si="4932">MAX(0,+AE237-AE239)</f>
        <v>0</v>
      </c>
      <c r="AF238" s="42">
        <f t="shared" ref="AF238" si="4933">MAX(0,+AF237-AF239)</f>
        <v>0</v>
      </c>
      <c r="AG238" s="42">
        <f t="shared" ref="AG238" si="4934">MAX(0,+AG237-AG239)</f>
        <v>0</v>
      </c>
      <c r="AH238" s="42">
        <f t="shared" ref="AH238" si="4935">MAX(0,+AH237-AH239)</f>
        <v>0</v>
      </c>
      <c r="AI238" s="42">
        <f t="shared" ref="AI238" si="4936">MAX(0,+AI237-AI239)</f>
        <v>0</v>
      </c>
      <c r="AJ238" s="42">
        <f t="shared" ref="AJ238" si="4937">MAX(0,+AJ237-AJ239)</f>
        <v>0</v>
      </c>
      <c r="AK238" s="42">
        <f t="shared" ref="AK238" si="4938">MAX(0,+AK237-AK239)</f>
        <v>0</v>
      </c>
      <c r="AL238" s="42">
        <f t="shared" ref="AL238" si="4939">MAX(0,+AL237-AL239)</f>
        <v>0</v>
      </c>
      <c r="AM238" s="42">
        <f t="shared" ref="AM238" si="4940">MAX(0,+AM237-AM239)</f>
        <v>0</v>
      </c>
      <c r="AN238" s="42">
        <f t="shared" ref="AN238" si="4941">MAX(0,+AN237-AN239)</f>
        <v>0</v>
      </c>
      <c r="AO238" s="42">
        <f t="shared" ref="AO238" si="4942">MAX(0,+AO237-AO239)</f>
        <v>0</v>
      </c>
      <c r="AP238" s="42">
        <f t="shared" ref="AP238" si="4943">MAX(0,+AP237-AP239)</f>
        <v>0</v>
      </c>
      <c r="AQ238" s="42">
        <f t="shared" ref="AQ238" si="4944">MAX(0,+AQ237-AQ239)</f>
        <v>0</v>
      </c>
      <c r="AR238" s="42">
        <f t="shared" ref="AR238" si="4945">MAX(0,+AR237-AR239)</f>
        <v>0</v>
      </c>
      <c r="AS238" s="42">
        <f t="shared" ref="AS238" si="4946">MAX(0,+AS237-AS239)</f>
        <v>0</v>
      </c>
      <c r="AT238" s="42">
        <f t="shared" ref="AT238" si="4947">MAX(0,+AT237-AT239)</f>
        <v>0</v>
      </c>
      <c r="AU238" s="42">
        <f t="shared" ref="AU238" si="4948">MAX(0,+AU237-AU239)</f>
        <v>0</v>
      </c>
      <c r="AV238" s="42">
        <f t="shared" ref="AV238" si="4949">MAX(0,+AV237-AV239)</f>
        <v>0</v>
      </c>
      <c r="AW238" s="42">
        <f t="shared" ref="AW238" si="4950">MAX(0,+AW237-AW239)</f>
        <v>0</v>
      </c>
      <c r="AX238" s="42">
        <f t="shared" ref="AX238" si="4951">MAX(0,+AX237-AX239)</f>
        <v>0</v>
      </c>
      <c r="AY238" s="42">
        <f t="shared" ref="AY238" si="4952">MAX(0,+AY237-AY239)</f>
        <v>0</v>
      </c>
      <c r="AZ238" s="42">
        <f t="shared" ref="AZ238" si="4953">MAX(0,+AZ237-AZ239)</f>
        <v>0</v>
      </c>
      <c r="BA238" s="42">
        <f t="shared" ref="BA238" si="4954">MAX(0,+BA237-BA239)</f>
        <v>0</v>
      </c>
      <c r="BB238" s="42">
        <f t="shared" ref="BB238" si="4955">MAX(0,+BB237-BB239)</f>
        <v>0</v>
      </c>
      <c r="BC238" s="42">
        <f t="shared" ref="BC238" si="4956">MAX(0,+BC237-BC239)</f>
        <v>0</v>
      </c>
      <c r="BD238" s="42">
        <f t="shared" ref="BD238" si="4957">MAX(0,+BD237-BD239)</f>
        <v>0</v>
      </c>
      <c r="BE238" s="42">
        <f t="shared" ref="BE238" si="4958">MAX(0,+BE237-BE239)</f>
        <v>0</v>
      </c>
      <c r="BF238" s="42">
        <f t="shared" ref="BF238" si="4959">MAX(0,+BF237-BF239)</f>
        <v>0</v>
      </c>
      <c r="BG238" s="42">
        <f t="shared" ref="BG238" si="4960">MAX(0,+BG237-BG239)</f>
        <v>0</v>
      </c>
      <c r="BH238" s="42">
        <f t="shared" ref="BH238" si="4961">MAX(0,+BH237-BH239)</f>
        <v>0</v>
      </c>
      <c r="BI238" s="42">
        <f t="shared" ref="BI238" si="4962">MAX(0,+BI237-BI239)</f>
        <v>0</v>
      </c>
      <c r="BJ238" s="42">
        <f t="shared" ref="BJ238" si="4963">MAX(0,+BJ237-BJ239)</f>
        <v>0</v>
      </c>
      <c r="BK238" s="42">
        <f t="shared" ref="BK238" si="4964">MAX(0,+BK237-BK239)</f>
        <v>0</v>
      </c>
      <c r="BL238" s="42">
        <f t="shared" ref="BL238" si="4965">MAX(0,+BL237-BL239)</f>
        <v>0</v>
      </c>
      <c r="BM238" s="42">
        <f t="shared" ref="BM238" si="4966">MAX(0,+BM237-BM239)</f>
        <v>0</v>
      </c>
      <c r="BN238" s="42">
        <f t="shared" ref="BN238" si="4967">MAX(0,+BN237-BN239)</f>
        <v>0</v>
      </c>
      <c r="BO238" s="42">
        <f t="shared" ref="BO238" si="4968">MAX(0,+BO237-BO239)</f>
        <v>0</v>
      </c>
      <c r="BP238" s="42">
        <f t="shared" ref="BP238" si="4969">MAX(0,+BP237-BP239)</f>
        <v>0</v>
      </c>
      <c r="BQ238" s="42">
        <f t="shared" ref="BQ238" si="4970">MAX(0,+BQ237-BQ239)</f>
        <v>0</v>
      </c>
      <c r="BR238" s="42">
        <f t="shared" ref="BR238" si="4971">MAX(0,+BR237-BR239)</f>
        <v>0</v>
      </c>
      <c r="BS238" s="42">
        <f t="shared" ref="BS238" si="4972">MAX(0,+BS237-BS239)</f>
        <v>0</v>
      </c>
      <c r="BT238" s="42">
        <f t="shared" ref="BT238" si="4973">MAX(0,+BT237-BT239)</f>
        <v>315.98868372131267</v>
      </c>
      <c r="BU238" s="42">
        <f t="shared" ref="BU238" si="4974">MAX(0,+BU237-BU239)</f>
        <v>293.41806345550464</v>
      </c>
      <c r="BV238" s="42">
        <f t="shared" ref="BV238" si="4975">MAX(0,+BV237-BV239)</f>
        <v>270.84744318969661</v>
      </c>
      <c r="BW238" s="42">
        <f t="shared" ref="BW238" si="4976">MAX(0,+BW237-BW239)</f>
        <v>248.27682292388857</v>
      </c>
      <c r="BX238" s="42">
        <f t="shared" ref="BX238" si="4977">MAX(0,+BX237-BX239)</f>
        <v>225.70620265808054</v>
      </c>
      <c r="BY238" s="42">
        <f t="shared" ref="BY238" si="4978">MAX(0,+BY237-BY239)</f>
        <v>203.13558239227251</v>
      </c>
      <c r="BZ238" s="42">
        <f t="shared" ref="BZ238" si="4979">MAX(0,+BZ237-BZ239)</f>
        <v>180.56496212646448</v>
      </c>
      <c r="CA238" s="42">
        <f t="shared" ref="CA238" si="4980">MAX(0,+CA237-CA239)</f>
        <v>157.99434186065645</v>
      </c>
      <c r="CB238" s="42">
        <f t="shared" ref="CB238" si="4981">MAX(0,+CB237-CB239)</f>
        <v>135.42372159484842</v>
      </c>
      <c r="CC238" s="42">
        <f t="shared" ref="CC238" si="4982">MAX(0,+CC237-CC239)</f>
        <v>112.85310132904037</v>
      </c>
      <c r="CD238" s="42">
        <f t="shared" ref="CD238" si="4983">MAX(0,+CD237-CD239)</f>
        <v>90.282481063232325</v>
      </c>
      <c r="CE238" s="42">
        <f t="shared" ref="CE238" si="4984">MAX(0,+CE237-CE239)</f>
        <v>67.711860797424279</v>
      </c>
      <c r="CF238" s="42">
        <f t="shared" ref="CF238" si="4985">MAX(0,+CF237-CF239)</f>
        <v>45.141240531616234</v>
      </c>
      <c r="CG238" s="42">
        <f t="shared" ref="CG238" si="4986">MAX(0,+CG237-CG239)</f>
        <v>22.570620265808188</v>
      </c>
      <c r="CH238" s="48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</row>
    <row r="239" spans="1:115" ht="15" x14ac:dyDescent="0.2">
      <c r="A239" s="17"/>
      <c r="B239" s="48"/>
      <c r="C239" s="48"/>
      <c r="D239" s="48"/>
      <c r="E239" s="48"/>
      <c r="F239" s="48"/>
      <c r="G239" s="48"/>
      <c r="H239" s="48"/>
      <c r="I239" s="48"/>
      <c r="J239" s="42">
        <f>IF(J237&gt;0.5,IF($B237=J$10,$C237/$D237,I239),0)</f>
        <v>0</v>
      </c>
      <c r="K239" s="19">
        <f>IF(K237&gt;0.5,IF($B237=K$10-1,$C237/$D237,J239),0)</f>
        <v>0</v>
      </c>
      <c r="L239" s="19">
        <f t="shared" ref="L239:BW239" si="4987">IF(L237&gt;0.5,IF($B237=L$10-1,$C237/$D237,K239),0)</f>
        <v>0</v>
      </c>
      <c r="M239" s="19">
        <f t="shared" si="4987"/>
        <v>0</v>
      </c>
      <c r="N239" s="19">
        <f t="shared" si="4987"/>
        <v>0</v>
      </c>
      <c r="O239" s="19">
        <f t="shared" si="4987"/>
        <v>0</v>
      </c>
      <c r="P239" s="19">
        <f t="shared" si="4987"/>
        <v>0</v>
      </c>
      <c r="Q239" s="19">
        <f t="shared" si="4987"/>
        <v>0</v>
      </c>
      <c r="R239" s="19">
        <f t="shared" si="4987"/>
        <v>0</v>
      </c>
      <c r="S239" s="19">
        <f t="shared" si="4987"/>
        <v>0</v>
      </c>
      <c r="T239" s="19">
        <f t="shared" si="4987"/>
        <v>0</v>
      </c>
      <c r="U239" s="19">
        <f t="shared" si="4987"/>
        <v>0</v>
      </c>
      <c r="V239" s="19">
        <f t="shared" si="4987"/>
        <v>0</v>
      </c>
      <c r="W239" s="19">
        <f t="shared" si="4987"/>
        <v>0</v>
      </c>
      <c r="X239" s="19">
        <f t="shared" si="4987"/>
        <v>0</v>
      </c>
      <c r="Y239" s="19">
        <f t="shared" si="4987"/>
        <v>0</v>
      </c>
      <c r="Z239" s="19">
        <f t="shared" si="4987"/>
        <v>0</v>
      </c>
      <c r="AA239" s="19">
        <f t="shared" si="4987"/>
        <v>0</v>
      </c>
      <c r="AB239" s="19">
        <f t="shared" si="4987"/>
        <v>0</v>
      </c>
      <c r="AC239" s="19">
        <f t="shared" si="4987"/>
        <v>0</v>
      </c>
      <c r="AD239" s="19">
        <f t="shared" si="4987"/>
        <v>0</v>
      </c>
      <c r="AE239" s="19">
        <f t="shared" si="4987"/>
        <v>0</v>
      </c>
      <c r="AF239" s="19">
        <f t="shared" si="4987"/>
        <v>0</v>
      </c>
      <c r="AG239" s="19">
        <f t="shared" si="4987"/>
        <v>0</v>
      </c>
      <c r="AH239" s="19">
        <f t="shared" si="4987"/>
        <v>0</v>
      </c>
      <c r="AI239" s="19">
        <f t="shared" si="4987"/>
        <v>0</v>
      </c>
      <c r="AJ239" s="19">
        <f t="shared" si="4987"/>
        <v>0</v>
      </c>
      <c r="AK239" s="19">
        <f t="shared" si="4987"/>
        <v>0</v>
      </c>
      <c r="AL239" s="19">
        <f t="shared" si="4987"/>
        <v>0</v>
      </c>
      <c r="AM239" s="19">
        <f t="shared" si="4987"/>
        <v>0</v>
      </c>
      <c r="AN239" s="19">
        <f t="shared" si="4987"/>
        <v>0</v>
      </c>
      <c r="AO239" s="19">
        <f t="shared" si="4987"/>
        <v>0</v>
      </c>
      <c r="AP239" s="19">
        <f t="shared" si="4987"/>
        <v>0</v>
      </c>
      <c r="AQ239" s="19">
        <f t="shared" si="4987"/>
        <v>0</v>
      </c>
      <c r="AR239" s="19">
        <f t="shared" si="4987"/>
        <v>0</v>
      </c>
      <c r="AS239" s="19">
        <f t="shared" si="4987"/>
        <v>0</v>
      </c>
      <c r="AT239" s="19">
        <f t="shared" si="4987"/>
        <v>0</v>
      </c>
      <c r="AU239" s="19">
        <f t="shared" si="4987"/>
        <v>0</v>
      </c>
      <c r="AV239" s="19">
        <f t="shared" si="4987"/>
        <v>0</v>
      </c>
      <c r="AW239" s="19">
        <f t="shared" si="4987"/>
        <v>0</v>
      </c>
      <c r="AX239" s="19">
        <f t="shared" si="4987"/>
        <v>0</v>
      </c>
      <c r="AY239" s="19">
        <f t="shared" si="4987"/>
        <v>0</v>
      </c>
      <c r="AZ239" s="19">
        <f t="shared" si="4987"/>
        <v>0</v>
      </c>
      <c r="BA239" s="19">
        <f t="shared" si="4987"/>
        <v>0</v>
      </c>
      <c r="BB239" s="19">
        <f t="shared" si="4987"/>
        <v>0</v>
      </c>
      <c r="BC239" s="19">
        <f t="shared" si="4987"/>
        <v>0</v>
      </c>
      <c r="BD239" s="19">
        <f t="shared" si="4987"/>
        <v>0</v>
      </c>
      <c r="BE239" s="19">
        <f t="shared" si="4987"/>
        <v>0</v>
      </c>
      <c r="BF239" s="19">
        <f t="shared" si="4987"/>
        <v>0</v>
      </c>
      <c r="BG239" s="19">
        <f t="shared" si="4987"/>
        <v>0</v>
      </c>
      <c r="BH239" s="19">
        <f t="shared" si="4987"/>
        <v>0</v>
      </c>
      <c r="BI239" s="19">
        <f t="shared" si="4987"/>
        <v>0</v>
      </c>
      <c r="BJ239" s="19">
        <f t="shared" si="4987"/>
        <v>0</v>
      </c>
      <c r="BK239" s="19">
        <f t="shared" si="4987"/>
        <v>0</v>
      </c>
      <c r="BL239" s="19">
        <f t="shared" si="4987"/>
        <v>0</v>
      </c>
      <c r="BM239" s="19">
        <f t="shared" si="4987"/>
        <v>0</v>
      </c>
      <c r="BN239" s="19">
        <f t="shared" si="4987"/>
        <v>0</v>
      </c>
      <c r="BO239" s="19">
        <f t="shared" si="4987"/>
        <v>0</v>
      </c>
      <c r="BP239" s="19">
        <f t="shared" si="4987"/>
        <v>0</v>
      </c>
      <c r="BQ239" s="19">
        <f t="shared" si="4987"/>
        <v>0</v>
      </c>
      <c r="BR239" s="19">
        <f t="shared" si="4987"/>
        <v>0</v>
      </c>
      <c r="BS239" s="19">
        <f t="shared" si="4987"/>
        <v>0</v>
      </c>
      <c r="BT239" s="19">
        <f t="shared" si="4987"/>
        <v>22.570620265808046</v>
      </c>
      <c r="BU239" s="19">
        <f t="shared" si="4987"/>
        <v>22.570620265808046</v>
      </c>
      <c r="BV239" s="19">
        <f t="shared" si="4987"/>
        <v>22.570620265808046</v>
      </c>
      <c r="BW239" s="19">
        <f t="shared" si="4987"/>
        <v>22.570620265808046</v>
      </c>
      <c r="BX239" s="19">
        <f t="shared" ref="BX239:CG239" si="4988">IF(BX237&gt;0.5,IF($B237=BX$10-1,$C237/$D237,BW239),0)</f>
        <v>22.570620265808046</v>
      </c>
      <c r="BY239" s="19">
        <f t="shared" si="4988"/>
        <v>22.570620265808046</v>
      </c>
      <c r="BZ239" s="19">
        <f t="shared" si="4988"/>
        <v>22.570620265808046</v>
      </c>
      <c r="CA239" s="19">
        <f t="shared" si="4988"/>
        <v>22.570620265808046</v>
      </c>
      <c r="CB239" s="19">
        <f t="shared" si="4988"/>
        <v>22.570620265808046</v>
      </c>
      <c r="CC239" s="19">
        <f t="shared" si="4988"/>
        <v>22.570620265808046</v>
      </c>
      <c r="CD239" s="19">
        <f t="shared" si="4988"/>
        <v>22.570620265808046</v>
      </c>
      <c r="CE239" s="19">
        <f t="shared" si="4988"/>
        <v>22.570620265808046</v>
      </c>
      <c r="CF239" s="19">
        <f t="shared" si="4988"/>
        <v>22.570620265808046</v>
      </c>
      <c r="CG239" s="19">
        <f t="shared" si="4988"/>
        <v>22.570620265808046</v>
      </c>
      <c r="CH239" s="48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</row>
    <row r="240" spans="1:115" ht="15" x14ac:dyDescent="0.2">
      <c r="A240" s="17" t="s">
        <v>185</v>
      </c>
      <c r="B240" s="104">
        <f>B237+1</f>
        <v>2081</v>
      </c>
      <c r="C240" s="82">
        <f>HLOOKUP(B240,$J$10:$CG$23,14)</f>
        <v>345.33049006686304</v>
      </c>
      <c r="D240" s="52">
        <f>$D$52</f>
        <v>15</v>
      </c>
      <c r="E240" s="48"/>
      <c r="F240" s="48"/>
      <c r="G240" s="48"/>
      <c r="H240" s="48"/>
      <c r="I240" s="48"/>
      <c r="J240" s="42">
        <f>IF($B240=J$10,$C240,I241)</f>
        <v>0</v>
      </c>
      <c r="K240" s="19">
        <f>IF($B240=K$10-1,$C240,J241)</f>
        <v>0</v>
      </c>
      <c r="L240" s="19">
        <f t="shared" ref="L240:BW240" si="4989">IF($B240=L$10-1,$C240,K241)</f>
        <v>0</v>
      </c>
      <c r="M240" s="19">
        <f t="shared" si="4989"/>
        <v>0</v>
      </c>
      <c r="N240" s="19">
        <f t="shared" si="4989"/>
        <v>0</v>
      </c>
      <c r="O240" s="19">
        <f t="shared" si="4989"/>
        <v>0</v>
      </c>
      <c r="P240" s="19">
        <f t="shared" si="4989"/>
        <v>0</v>
      </c>
      <c r="Q240" s="19">
        <f t="shared" si="4989"/>
        <v>0</v>
      </c>
      <c r="R240" s="19">
        <f t="shared" si="4989"/>
        <v>0</v>
      </c>
      <c r="S240" s="19">
        <f t="shared" si="4989"/>
        <v>0</v>
      </c>
      <c r="T240" s="19">
        <f t="shared" si="4989"/>
        <v>0</v>
      </c>
      <c r="U240" s="19">
        <f t="shared" si="4989"/>
        <v>0</v>
      </c>
      <c r="V240" s="19">
        <f t="shared" si="4989"/>
        <v>0</v>
      </c>
      <c r="W240" s="19">
        <f t="shared" si="4989"/>
        <v>0</v>
      </c>
      <c r="X240" s="19">
        <f t="shared" si="4989"/>
        <v>0</v>
      </c>
      <c r="Y240" s="19">
        <f t="shared" si="4989"/>
        <v>0</v>
      </c>
      <c r="Z240" s="19">
        <f t="shared" si="4989"/>
        <v>0</v>
      </c>
      <c r="AA240" s="19">
        <f t="shared" si="4989"/>
        <v>0</v>
      </c>
      <c r="AB240" s="19">
        <f t="shared" si="4989"/>
        <v>0</v>
      </c>
      <c r="AC240" s="19">
        <f t="shared" si="4989"/>
        <v>0</v>
      </c>
      <c r="AD240" s="19">
        <f t="shared" si="4989"/>
        <v>0</v>
      </c>
      <c r="AE240" s="19">
        <f t="shared" si="4989"/>
        <v>0</v>
      </c>
      <c r="AF240" s="19">
        <f t="shared" si="4989"/>
        <v>0</v>
      </c>
      <c r="AG240" s="19">
        <f t="shared" si="4989"/>
        <v>0</v>
      </c>
      <c r="AH240" s="19">
        <f t="shared" si="4989"/>
        <v>0</v>
      </c>
      <c r="AI240" s="19">
        <f t="shared" si="4989"/>
        <v>0</v>
      </c>
      <c r="AJ240" s="19">
        <f t="shared" si="4989"/>
        <v>0</v>
      </c>
      <c r="AK240" s="19">
        <f t="shared" si="4989"/>
        <v>0</v>
      </c>
      <c r="AL240" s="19">
        <f t="shared" si="4989"/>
        <v>0</v>
      </c>
      <c r="AM240" s="19">
        <f t="shared" si="4989"/>
        <v>0</v>
      </c>
      <c r="AN240" s="19">
        <f t="shared" si="4989"/>
        <v>0</v>
      </c>
      <c r="AO240" s="19">
        <f t="shared" si="4989"/>
        <v>0</v>
      </c>
      <c r="AP240" s="19">
        <f t="shared" si="4989"/>
        <v>0</v>
      </c>
      <c r="AQ240" s="19">
        <f t="shared" si="4989"/>
        <v>0</v>
      </c>
      <c r="AR240" s="19">
        <f t="shared" si="4989"/>
        <v>0</v>
      </c>
      <c r="AS240" s="19">
        <f t="shared" si="4989"/>
        <v>0</v>
      </c>
      <c r="AT240" s="19">
        <f t="shared" si="4989"/>
        <v>0</v>
      </c>
      <c r="AU240" s="19">
        <f t="shared" si="4989"/>
        <v>0</v>
      </c>
      <c r="AV240" s="19">
        <f t="shared" si="4989"/>
        <v>0</v>
      </c>
      <c r="AW240" s="19">
        <f t="shared" si="4989"/>
        <v>0</v>
      </c>
      <c r="AX240" s="19">
        <f t="shared" si="4989"/>
        <v>0</v>
      </c>
      <c r="AY240" s="19">
        <f t="shared" si="4989"/>
        <v>0</v>
      </c>
      <c r="AZ240" s="19">
        <f t="shared" si="4989"/>
        <v>0</v>
      </c>
      <c r="BA240" s="19">
        <f t="shared" si="4989"/>
        <v>0</v>
      </c>
      <c r="BB240" s="19">
        <f t="shared" si="4989"/>
        <v>0</v>
      </c>
      <c r="BC240" s="19">
        <f t="shared" si="4989"/>
        <v>0</v>
      </c>
      <c r="BD240" s="19">
        <f t="shared" si="4989"/>
        <v>0</v>
      </c>
      <c r="BE240" s="19">
        <f t="shared" si="4989"/>
        <v>0</v>
      </c>
      <c r="BF240" s="19">
        <f t="shared" si="4989"/>
        <v>0</v>
      </c>
      <c r="BG240" s="19">
        <f t="shared" si="4989"/>
        <v>0</v>
      </c>
      <c r="BH240" s="19">
        <f t="shared" si="4989"/>
        <v>0</v>
      </c>
      <c r="BI240" s="19">
        <f t="shared" si="4989"/>
        <v>0</v>
      </c>
      <c r="BJ240" s="19">
        <f t="shared" si="4989"/>
        <v>0</v>
      </c>
      <c r="BK240" s="19">
        <f t="shared" si="4989"/>
        <v>0</v>
      </c>
      <c r="BL240" s="19">
        <f t="shared" si="4989"/>
        <v>0</v>
      </c>
      <c r="BM240" s="19">
        <f t="shared" si="4989"/>
        <v>0</v>
      </c>
      <c r="BN240" s="19">
        <f t="shared" si="4989"/>
        <v>0</v>
      </c>
      <c r="BO240" s="19">
        <f t="shared" si="4989"/>
        <v>0</v>
      </c>
      <c r="BP240" s="19">
        <f t="shared" si="4989"/>
        <v>0</v>
      </c>
      <c r="BQ240" s="19">
        <f t="shared" si="4989"/>
        <v>0</v>
      </c>
      <c r="BR240" s="19">
        <f t="shared" si="4989"/>
        <v>0</v>
      </c>
      <c r="BS240" s="19">
        <f t="shared" si="4989"/>
        <v>0</v>
      </c>
      <c r="BT240" s="19">
        <f t="shared" si="4989"/>
        <v>0</v>
      </c>
      <c r="BU240" s="19">
        <f t="shared" si="4989"/>
        <v>345.33049006686304</v>
      </c>
      <c r="BV240" s="19">
        <f t="shared" si="4989"/>
        <v>322.30845739573886</v>
      </c>
      <c r="BW240" s="19">
        <f t="shared" si="4989"/>
        <v>299.28642472461468</v>
      </c>
      <c r="BX240" s="19">
        <f t="shared" ref="BX240:CG240" si="4990">IF($B240=BX$10-1,$C240,BW241)</f>
        <v>276.2643920534905</v>
      </c>
      <c r="BY240" s="19">
        <f t="shared" si="4990"/>
        <v>253.24235938236629</v>
      </c>
      <c r="BZ240" s="19">
        <f t="shared" si="4990"/>
        <v>230.22032671124208</v>
      </c>
      <c r="CA240" s="19">
        <f t="shared" si="4990"/>
        <v>207.19829404011787</v>
      </c>
      <c r="CB240" s="19">
        <f t="shared" si="4990"/>
        <v>184.17626136899366</v>
      </c>
      <c r="CC240" s="19">
        <f t="shared" si="4990"/>
        <v>161.15422869786946</v>
      </c>
      <c r="CD240" s="19">
        <f t="shared" si="4990"/>
        <v>138.13219602674525</v>
      </c>
      <c r="CE240" s="19">
        <f t="shared" si="4990"/>
        <v>115.11016335562104</v>
      </c>
      <c r="CF240" s="19">
        <f t="shared" si="4990"/>
        <v>92.088130684496832</v>
      </c>
      <c r="CG240" s="19">
        <f t="shared" si="4990"/>
        <v>69.066098013372624</v>
      </c>
      <c r="CH240" s="48"/>
      <c r="CI240" s="48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</row>
    <row r="241" spans="1:115" ht="15" x14ac:dyDescent="0.2">
      <c r="B241" s="48"/>
      <c r="C241" s="48"/>
      <c r="D241" s="48"/>
      <c r="E241" s="48"/>
      <c r="F241" s="48"/>
      <c r="G241" s="48"/>
      <c r="H241" s="48"/>
      <c r="I241" s="48"/>
      <c r="J241" s="42">
        <f t="shared" ref="J241" si="4991">MAX(0,+J240-J242)</f>
        <v>0</v>
      </c>
      <c r="K241" s="19">
        <f t="shared" ref="K241" si="4992">MAX(0,+K240-K242)</f>
        <v>0</v>
      </c>
      <c r="L241" s="19">
        <f t="shared" ref="L241" si="4993">MAX(0,+L240-L242)</f>
        <v>0</v>
      </c>
      <c r="M241" s="19">
        <f t="shared" ref="M241" si="4994">MAX(0,+M240-M242)</f>
        <v>0</v>
      </c>
      <c r="N241" s="19">
        <f t="shared" ref="N241" si="4995">MAX(0,+N240-N242)</f>
        <v>0</v>
      </c>
      <c r="O241" s="19">
        <f t="shared" ref="O241" si="4996">MAX(0,+O240-O242)</f>
        <v>0</v>
      </c>
      <c r="P241" s="19">
        <f t="shared" ref="P241" si="4997">MAX(0,+P240-P242)</f>
        <v>0</v>
      </c>
      <c r="Q241" s="19">
        <f t="shared" ref="Q241" si="4998">MAX(0,+Q240-Q242)</f>
        <v>0</v>
      </c>
      <c r="R241" s="19">
        <f t="shared" ref="R241" si="4999">MAX(0,+R240-R242)</f>
        <v>0</v>
      </c>
      <c r="S241" s="19">
        <f t="shared" ref="S241" si="5000">MAX(0,+S240-S242)</f>
        <v>0</v>
      </c>
      <c r="T241" s="19">
        <f t="shared" ref="T241" si="5001">MAX(0,+T240-T242)</f>
        <v>0</v>
      </c>
      <c r="U241" s="19">
        <f t="shared" ref="U241" si="5002">MAX(0,+U240-U242)</f>
        <v>0</v>
      </c>
      <c r="V241" s="19">
        <f t="shared" ref="V241" si="5003">MAX(0,+V240-V242)</f>
        <v>0</v>
      </c>
      <c r="W241" s="42">
        <f t="shared" ref="W241" si="5004">MAX(0,+W240-W242)</f>
        <v>0</v>
      </c>
      <c r="X241" s="42">
        <f t="shared" ref="X241" si="5005">MAX(0,+X240-X242)</f>
        <v>0</v>
      </c>
      <c r="Y241" s="42">
        <f t="shared" ref="Y241" si="5006">MAX(0,+Y240-Y242)</f>
        <v>0</v>
      </c>
      <c r="Z241" s="42">
        <f t="shared" ref="Z241" si="5007">MAX(0,+Z240-Z242)</f>
        <v>0</v>
      </c>
      <c r="AA241" s="42">
        <f t="shared" ref="AA241" si="5008">MAX(0,+AA240-AA242)</f>
        <v>0</v>
      </c>
      <c r="AB241" s="42">
        <f t="shared" ref="AB241" si="5009">MAX(0,+AB240-AB242)</f>
        <v>0</v>
      </c>
      <c r="AC241" s="42">
        <f t="shared" ref="AC241" si="5010">MAX(0,+AC240-AC242)</f>
        <v>0</v>
      </c>
      <c r="AD241" s="42">
        <f t="shared" ref="AD241" si="5011">MAX(0,+AD240-AD242)</f>
        <v>0</v>
      </c>
      <c r="AE241" s="42">
        <f t="shared" ref="AE241" si="5012">MAX(0,+AE240-AE242)</f>
        <v>0</v>
      </c>
      <c r="AF241" s="42">
        <f t="shared" ref="AF241" si="5013">MAX(0,+AF240-AF242)</f>
        <v>0</v>
      </c>
      <c r="AG241" s="42">
        <f t="shared" ref="AG241" si="5014">MAX(0,+AG240-AG242)</f>
        <v>0</v>
      </c>
      <c r="AH241" s="42">
        <f t="shared" ref="AH241" si="5015">MAX(0,+AH240-AH242)</f>
        <v>0</v>
      </c>
      <c r="AI241" s="42">
        <f t="shared" ref="AI241" si="5016">MAX(0,+AI240-AI242)</f>
        <v>0</v>
      </c>
      <c r="AJ241" s="42">
        <f t="shared" ref="AJ241" si="5017">MAX(0,+AJ240-AJ242)</f>
        <v>0</v>
      </c>
      <c r="AK241" s="42">
        <f t="shared" ref="AK241" si="5018">MAX(0,+AK240-AK242)</f>
        <v>0</v>
      </c>
      <c r="AL241" s="42">
        <f t="shared" ref="AL241" si="5019">MAX(0,+AL240-AL242)</f>
        <v>0</v>
      </c>
      <c r="AM241" s="42">
        <f t="shared" ref="AM241" si="5020">MAX(0,+AM240-AM242)</f>
        <v>0</v>
      </c>
      <c r="AN241" s="42">
        <f t="shared" ref="AN241" si="5021">MAX(0,+AN240-AN242)</f>
        <v>0</v>
      </c>
      <c r="AO241" s="42">
        <f t="shared" ref="AO241" si="5022">MAX(0,+AO240-AO242)</f>
        <v>0</v>
      </c>
      <c r="AP241" s="42">
        <f t="shared" ref="AP241" si="5023">MAX(0,+AP240-AP242)</f>
        <v>0</v>
      </c>
      <c r="AQ241" s="42">
        <f t="shared" ref="AQ241" si="5024">MAX(0,+AQ240-AQ242)</f>
        <v>0</v>
      </c>
      <c r="AR241" s="42">
        <f t="shared" ref="AR241" si="5025">MAX(0,+AR240-AR242)</f>
        <v>0</v>
      </c>
      <c r="AS241" s="42">
        <f t="shared" ref="AS241" si="5026">MAX(0,+AS240-AS242)</f>
        <v>0</v>
      </c>
      <c r="AT241" s="42">
        <f t="shared" ref="AT241" si="5027">MAX(0,+AT240-AT242)</f>
        <v>0</v>
      </c>
      <c r="AU241" s="42">
        <f t="shared" ref="AU241" si="5028">MAX(0,+AU240-AU242)</f>
        <v>0</v>
      </c>
      <c r="AV241" s="42">
        <f t="shared" ref="AV241" si="5029">MAX(0,+AV240-AV242)</f>
        <v>0</v>
      </c>
      <c r="AW241" s="42">
        <f t="shared" ref="AW241" si="5030">MAX(0,+AW240-AW242)</f>
        <v>0</v>
      </c>
      <c r="AX241" s="42">
        <f t="shared" ref="AX241" si="5031">MAX(0,+AX240-AX242)</f>
        <v>0</v>
      </c>
      <c r="AY241" s="42">
        <f t="shared" ref="AY241" si="5032">MAX(0,+AY240-AY242)</f>
        <v>0</v>
      </c>
      <c r="AZ241" s="42">
        <f t="shared" ref="AZ241" si="5033">MAX(0,+AZ240-AZ242)</f>
        <v>0</v>
      </c>
      <c r="BA241" s="42">
        <f t="shared" ref="BA241" si="5034">MAX(0,+BA240-BA242)</f>
        <v>0</v>
      </c>
      <c r="BB241" s="42">
        <f t="shared" ref="BB241" si="5035">MAX(0,+BB240-BB242)</f>
        <v>0</v>
      </c>
      <c r="BC241" s="42">
        <f t="shared" ref="BC241" si="5036">MAX(0,+BC240-BC242)</f>
        <v>0</v>
      </c>
      <c r="BD241" s="42">
        <f t="shared" ref="BD241" si="5037">MAX(0,+BD240-BD242)</f>
        <v>0</v>
      </c>
      <c r="BE241" s="42">
        <f t="shared" ref="BE241" si="5038">MAX(0,+BE240-BE242)</f>
        <v>0</v>
      </c>
      <c r="BF241" s="42">
        <f t="shared" ref="BF241" si="5039">MAX(0,+BF240-BF242)</f>
        <v>0</v>
      </c>
      <c r="BG241" s="42">
        <f t="shared" ref="BG241" si="5040">MAX(0,+BG240-BG242)</f>
        <v>0</v>
      </c>
      <c r="BH241" s="42">
        <f t="shared" ref="BH241" si="5041">MAX(0,+BH240-BH242)</f>
        <v>0</v>
      </c>
      <c r="BI241" s="42">
        <f t="shared" ref="BI241" si="5042">MAX(0,+BI240-BI242)</f>
        <v>0</v>
      </c>
      <c r="BJ241" s="42">
        <f t="shared" ref="BJ241" si="5043">MAX(0,+BJ240-BJ242)</f>
        <v>0</v>
      </c>
      <c r="BK241" s="42">
        <f t="shared" ref="BK241" si="5044">MAX(0,+BK240-BK242)</f>
        <v>0</v>
      </c>
      <c r="BL241" s="42">
        <f t="shared" ref="BL241" si="5045">MAX(0,+BL240-BL242)</f>
        <v>0</v>
      </c>
      <c r="BM241" s="42">
        <f t="shared" ref="BM241" si="5046">MAX(0,+BM240-BM242)</f>
        <v>0</v>
      </c>
      <c r="BN241" s="42">
        <f t="shared" ref="BN241" si="5047">MAX(0,+BN240-BN242)</f>
        <v>0</v>
      </c>
      <c r="BO241" s="42">
        <f t="shared" ref="BO241" si="5048">MAX(0,+BO240-BO242)</f>
        <v>0</v>
      </c>
      <c r="BP241" s="42">
        <f t="shared" ref="BP241" si="5049">MAX(0,+BP240-BP242)</f>
        <v>0</v>
      </c>
      <c r="BQ241" s="42">
        <f t="shared" ref="BQ241" si="5050">MAX(0,+BQ240-BQ242)</f>
        <v>0</v>
      </c>
      <c r="BR241" s="42">
        <f t="shared" ref="BR241" si="5051">MAX(0,+BR240-BR242)</f>
        <v>0</v>
      </c>
      <c r="BS241" s="42">
        <f t="shared" ref="BS241" si="5052">MAX(0,+BS240-BS242)</f>
        <v>0</v>
      </c>
      <c r="BT241" s="42">
        <f t="shared" ref="BT241" si="5053">MAX(0,+BT240-BT242)</f>
        <v>0</v>
      </c>
      <c r="BU241" s="42">
        <f t="shared" ref="BU241" si="5054">MAX(0,+BU240-BU242)</f>
        <v>322.30845739573886</v>
      </c>
      <c r="BV241" s="42">
        <f t="shared" ref="BV241" si="5055">MAX(0,+BV240-BV242)</f>
        <v>299.28642472461468</v>
      </c>
      <c r="BW241" s="42">
        <f t="shared" ref="BW241" si="5056">MAX(0,+BW240-BW242)</f>
        <v>276.2643920534905</v>
      </c>
      <c r="BX241" s="42">
        <f t="shared" ref="BX241" si="5057">MAX(0,+BX240-BX242)</f>
        <v>253.24235938236629</v>
      </c>
      <c r="BY241" s="42">
        <f t="shared" ref="BY241" si="5058">MAX(0,+BY240-BY242)</f>
        <v>230.22032671124208</v>
      </c>
      <c r="BZ241" s="42">
        <f t="shared" ref="BZ241" si="5059">MAX(0,+BZ240-BZ242)</f>
        <v>207.19829404011787</v>
      </c>
      <c r="CA241" s="42">
        <f t="shared" ref="CA241" si="5060">MAX(0,+CA240-CA242)</f>
        <v>184.17626136899366</v>
      </c>
      <c r="CB241" s="42">
        <f t="shared" ref="CB241" si="5061">MAX(0,+CB240-CB242)</f>
        <v>161.15422869786946</v>
      </c>
      <c r="CC241" s="42">
        <f t="shared" ref="CC241" si="5062">MAX(0,+CC240-CC242)</f>
        <v>138.13219602674525</v>
      </c>
      <c r="CD241" s="42">
        <f t="shared" ref="CD241" si="5063">MAX(0,+CD240-CD242)</f>
        <v>115.11016335562104</v>
      </c>
      <c r="CE241" s="42">
        <f t="shared" ref="CE241" si="5064">MAX(0,+CE240-CE242)</f>
        <v>92.088130684496832</v>
      </c>
      <c r="CF241" s="42">
        <f t="shared" ref="CF241" si="5065">MAX(0,+CF240-CF242)</f>
        <v>69.066098013372624</v>
      </c>
      <c r="CG241" s="42">
        <f t="shared" ref="CG241" si="5066">MAX(0,+CG240-CG242)</f>
        <v>46.044065342248423</v>
      </c>
      <c r="CH241" s="48"/>
      <c r="CI241" s="48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</row>
    <row r="242" spans="1:115" ht="15" x14ac:dyDescent="0.2">
      <c r="A242" s="17"/>
      <c r="B242" s="48"/>
      <c r="C242" s="48"/>
      <c r="D242" s="48"/>
      <c r="E242" s="48"/>
      <c r="F242" s="48"/>
      <c r="G242" s="48"/>
      <c r="H242" s="48"/>
      <c r="I242" s="48"/>
      <c r="J242" s="42">
        <f>IF(J240&gt;0.5,IF($B240=J$10,$C240/$D240,I242),0)</f>
        <v>0</v>
      </c>
      <c r="K242" s="19">
        <f>IF(K240&gt;0.5,IF($B240=K$10-1,$C240/$D240,J242),0)</f>
        <v>0</v>
      </c>
      <c r="L242" s="19">
        <f t="shared" ref="L242:BW242" si="5067">IF(L240&gt;0.5,IF($B240=L$10-1,$C240/$D240,K242),0)</f>
        <v>0</v>
      </c>
      <c r="M242" s="19">
        <f t="shared" si="5067"/>
        <v>0</v>
      </c>
      <c r="N242" s="19">
        <f t="shared" si="5067"/>
        <v>0</v>
      </c>
      <c r="O242" s="19">
        <f t="shared" si="5067"/>
        <v>0</v>
      </c>
      <c r="P242" s="19">
        <f t="shared" si="5067"/>
        <v>0</v>
      </c>
      <c r="Q242" s="19">
        <f t="shared" si="5067"/>
        <v>0</v>
      </c>
      <c r="R242" s="19">
        <f t="shared" si="5067"/>
        <v>0</v>
      </c>
      <c r="S242" s="19">
        <f t="shared" si="5067"/>
        <v>0</v>
      </c>
      <c r="T242" s="19">
        <f t="shared" si="5067"/>
        <v>0</v>
      </c>
      <c r="U242" s="19">
        <f t="shared" si="5067"/>
        <v>0</v>
      </c>
      <c r="V242" s="19">
        <f t="shared" si="5067"/>
        <v>0</v>
      </c>
      <c r="W242" s="19">
        <f t="shared" si="5067"/>
        <v>0</v>
      </c>
      <c r="X242" s="19">
        <f t="shared" si="5067"/>
        <v>0</v>
      </c>
      <c r="Y242" s="19">
        <f t="shared" si="5067"/>
        <v>0</v>
      </c>
      <c r="Z242" s="19">
        <f t="shared" si="5067"/>
        <v>0</v>
      </c>
      <c r="AA242" s="19">
        <f t="shared" si="5067"/>
        <v>0</v>
      </c>
      <c r="AB242" s="19">
        <f t="shared" si="5067"/>
        <v>0</v>
      </c>
      <c r="AC242" s="19">
        <f t="shared" si="5067"/>
        <v>0</v>
      </c>
      <c r="AD242" s="19">
        <f t="shared" si="5067"/>
        <v>0</v>
      </c>
      <c r="AE242" s="19">
        <f t="shared" si="5067"/>
        <v>0</v>
      </c>
      <c r="AF242" s="19">
        <f t="shared" si="5067"/>
        <v>0</v>
      </c>
      <c r="AG242" s="19">
        <f t="shared" si="5067"/>
        <v>0</v>
      </c>
      <c r="AH242" s="19">
        <f t="shared" si="5067"/>
        <v>0</v>
      </c>
      <c r="AI242" s="19">
        <f t="shared" si="5067"/>
        <v>0</v>
      </c>
      <c r="AJ242" s="19">
        <f t="shared" si="5067"/>
        <v>0</v>
      </c>
      <c r="AK242" s="19">
        <f t="shared" si="5067"/>
        <v>0</v>
      </c>
      <c r="AL242" s="19">
        <f t="shared" si="5067"/>
        <v>0</v>
      </c>
      <c r="AM242" s="19">
        <f t="shared" si="5067"/>
        <v>0</v>
      </c>
      <c r="AN242" s="19">
        <f t="shared" si="5067"/>
        <v>0</v>
      </c>
      <c r="AO242" s="19">
        <f t="shared" si="5067"/>
        <v>0</v>
      </c>
      <c r="AP242" s="19">
        <f t="shared" si="5067"/>
        <v>0</v>
      </c>
      <c r="AQ242" s="19">
        <f t="shared" si="5067"/>
        <v>0</v>
      </c>
      <c r="AR242" s="19">
        <f t="shared" si="5067"/>
        <v>0</v>
      </c>
      <c r="AS242" s="19">
        <f t="shared" si="5067"/>
        <v>0</v>
      </c>
      <c r="AT242" s="19">
        <f t="shared" si="5067"/>
        <v>0</v>
      </c>
      <c r="AU242" s="19">
        <f t="shared" si="5067"/>
        <v>0</v>
      </c>
      <c r="AV242" s="19">
        <f t="shared" si="5067"/>
        <v>0</v>
      </c>
      <c r="AW242" s="19">
        <f t="shared" si="5067"/>
        <v>0</v>
      </c>
      <c r="AX242" s="19">
        <f t="shared" si="5067"/>
        <v>0</v>
      </c>
      <c r="AY242" s="19">
        <f t="shared" si="5067"/>
        <v>0</v>
      </c>
      <c r="AZ242" s="19">
        <f t="shared" si="5067"/>
        <v>0</v>
      </c>
      <c r="BA242" s="19">
        <f t="shared" si="5067"/>
        <v>0</v>
      </c>
      <c r="BB242" s="19">
        <f t="shared" si="5067"/>
        <v>0</v>
      </c>
      <c r="BC242" s="19">
        <f t="shared" si="5067"/>
        <v>0</v>
      </c>
      <c r="BD242" s="19">
        <f t="shared" si="5067"/>
        <v>0</v>
      </c>
      <c r="BE242" s="19">
        <f t="shared" si="5067"/>
        <v>0</v>
      </c>
      <c r="BF242" s="19">
        <f t="shared" si="5067"/>
        <v>0</v>
      </c>
      <c r="BG242" s="19">
        <f t="shared" si="5067"/>
        <v>0</v>
      </c>
      <c r="BH242" s="19">
        <f t="shared" si="5067"/>
        <v>0</v>
      </c>
      <c r="BI242" s="19">
        <f t="shared" si="5067"/>
        <v>0</v>
      </c>
      <c r="BJ242" s="19">
        <f t="shared" si="5067"/>
        <v>0</v>
      </c>
      <c r="BK242" s="19">
        <f t="shared" si="5067"/>
        <v>0</v>
      </c>
      <c r="BL242" s="19">
        <f t="shared" si="5067"/>
        <v>0</v>
      </c>
      <c r="BM242" s="19">
        <f t="shared" si="5067"/>
        <v>0</v>
      </c>
      <c r="BN242" s="19">
        <f t="shared" si="5067"/>
        <v>0</v>
      </c>
      <c r="BO242" s="19">
        <f t="shared" si="5067"/>
        <v>0</v>
      </c>
      <c r="BP242" s="19">
        <f t="shared" si="5067"/>
        <v>0</v>
      </c>
      <c r="BQ242" s="19">
        <f t="shared" si="5067"/>
        <v>0</v>
      </c>
      <c r="BR242" s="19">
        <f t="shared" si="5067"/>
        <v>0</v>
      </c>
      <c r="BS242" s="19">
        <f t="shared" si="5067"/>
        <v>0</v>
      </c>
      <c r="BT242" s="19">
        <f t="shared" si="5067"/>
        <v>0</v>
      </c>
      <c r="BU242" s="19">
        <f t="shared" si="5067"/>
        <v>23.022032671124201</v>
      </c>
      <c r="BV242" s="19">
        <f t="shared" si="5067"/>
        <v>23.022032671124201</v>
      </c>
      <c r="BW242" s="19">
        <f t="shared" si="5067"/>
        <v>23.022032671124201</v>
      </c>
      <c r="BX242" s="19">
        <f t="shared" ref="BX242:CG242" si="5068">IF(BX240&gt;0.5,IF($B240=BX$10-1,$C240/$D240,BW242),0)</f>
        <v>23.022032671124201</v>
      </c>
      <c r="BY242" s="19">
        <f t="shared" si="5068"/>
        <v>23.022032671124201</v>
      </c>
      <c r="BZ242" s="19">
        <f t="shared" si="5068"/>
        <v>23.022032671124201</v>
      </c>
      <c r="CA242" s="19">
        <f t="shared" si="5068"/>
        <v>23.022032671124201</v>
      </c>
      <c r="CB242" s="19">
        <f t="shared" si="5068"/>
        <v>23.022032671124201</v>
      </c>
      <c r="CC242" s="19">
        <f t="shared" si="5068"/>
        <v>23.022032671124201</v>
      </c>
      <c r="CD242" s="19">
        <f t="shared" si="5068"/>
        <v>23.022032671124201</v>
      </c>
      <c r="CE242" s="19">
        <f t="shared" si="5068"/>
        <v>23.022032671124201</v>
      </c>
      <c r="CF242" s="19">
        <f t="shared" si="5068"/>
        <v>23.022032671124201</v>
      </c>
      <c r="CG242" s="19">
        <f t="shared" si="5068"/>
        <v>23.022032671124201</v>
      </c>
      <c r="CH242" s="48"/>
      <c r="CI242" s="48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</row>
    <row r="243" spans="1:115" ht="15" x14ac:dyDescent="0.2">
      <c r="A243" s="17" t="s">
        <v>186</v>
      </c>
      <c r="B243" s="104">
        <f>B240+1</f>
        <v>2082</v>
      </c>
      <c r="C243" s="82">
        <f>HLOOKUP(B243,$J$10:$CG$23,14)</f>
        <v>352.23709986820035</v>
      </c>
      <c r="D243" s="52">
        <f>$D$52</f>
        <v>15</v>
      </c>
      <c r="E243" s="48"/>
      <c r="F243" s="48"/>
      <c r="G243" s="48"/>
      <c r="H243" s="48"/>
      <c r="I243" s="48"/>
      <c r="J243" s="42">
        <f>IF($B243=J$10,$C243,I244)</f>
        <v>0</v>
      </c>
      <c r="K243" s="19">
        <f>IF($B243=K$10-1,$C243,J244)</f>
        <v>0</v>
      </c>
      <c r="L243" s="19">
        <f t="shared" ref="L243:BW243" si="5069">IF($B243=L$10-1,$C243,K244)</f>
        <v>0</v>
      </c>
      <c r="M243" s="19">
        <f t="shared" si="5069"/>
        <v>0</v>
      </c>
      <c r="N243" s="19">
        <f t="shared" si="5069"/>
        <v>0</v>
      </c>
      <c r="O243" s="19">
        <f t="shared" si="5069"/>
        <v>0</v>
      </c>
      <c r="P243" s="19">
        <f t="shared" si="5069"/>
        <v>0</v>
      </c>
      <c r="Q243" s="19">
        <f t="shared" si="5069"/>
        <v>0</v>
      </c>
      <c r="R243" s="19">
        <f t="shared" si="5069"/>
        <v>0</v>
      </c>
      <c r="S243" s="19">
        <f t="shared" si="5069"/>
        <v>0</v>
      </c>
      <c r="T243" s="19">
        <f t="shared" si="5069"/>
        <v>0</v>
      </c>
      <c r="U243" s="19">
        <f t="shared" si="5069"/>
        <v>0</v>
      </c>
      <c r="V243" s="19">
        <f t="shared" si="5069"/>
        <v>0</v>
      </c>
      <c r="W243" s="19">
        <f t="shared" si="5069"/>
        <v>0</v>
      </c>
      <c r="X243" s="19">
        <f t="shared" si="5069"/>
        <v>0</v>
      </c>
      <c r="Y243" s="19">
        <f t="shared" si="5069"/>
        <v>0</v>
      </c>
      <c r="Z243" s="19">
        <f t="shared" si="5069"/>
        <v>0</v>
      </c>
      <c r="AA243" s="19">
        <f t="shared" si="5069"/>
        <v>0</v>
      </c>
      <c r="AB243" s="19">
        <f t="shared" si="5069"/>
        <v>0</v>
      </c>
      <c r="AC243" s="19">
        <f t="shared" si="5069"/>
        <v>0</v>
      </c>
      <c r="AD243" s="19">
        <f t="shared" si="5069"/>
        <v>0</v>
      </c>
      <c r="AE243" s="19">
        <f t="shared" si="5069"/>
        <v>0</v>
      </c>
      <c r="AF243" s="19">
        <f t="shared" si="5069"/>
        <v>0</v>
      </c>
      <c r="AG243" s="19">
        <f t="shared" si="5069"/>
        <v>0</v>
      </c>
      <c r="AH243" s="19">
        <f t="shared" si="5069"/>
        <v>0</v>
      </c>
      <c r="AI243" s="19">
        <f t="shared" si="5069"/>
        <v>0</v>
      </c>
      <c r="AJ243" s="19">
        <f t="shared" si="5069"/>
        <v>0</v>
      </c>
      <c r="AK243" s="19">
        <f t="shared" si="5069"/>
        <v>0</v>
      </c>
      <c r="AL243" s="19">
        <f t="shared" si="5069"/>
        <v>0</v>
      </c>
      <c r="AM243" s="19">
        <f t="shared" si="5069"/>
        <v>0</v>
      </c>
      <c r="AN243" s="19">
        <f t="shared" si="5069"/>
        <v>0</v>
      </c>
      <c r="AO243" s="19">
        <f t="shared" si="5069"/>
        <v>0</v>
      </c>
      <c r="AP243" s="19">
        <f t="shared" si="5069"/>
        <v>0</v>
      </c>
      <c r="AQ243" s="19">
        <f t="shared" si="5069"/>
        <v>0</v>
      </c>
      <c r="AR243" s="19">
        <f t="shared" si="5069"/>
        <v>0</v>
      </c>
      <c r="AS243" s="19">
        <f t="shared" si="5069"/>
        <v>0</v>
      </c>
      <c r="AT243" s="19">
        <f t="shared" si="5069"/>
        <v>0</v>
      </c>
      <c r="AU243" s="19">
        <f t="shared" si="5069"/>
        <v>0</v>
      </c>
      <c r="AV243" s="19">
        <f t="shared" si="5069"/>
        <v>0</v>
      </c>
      <c r="AW243" s="19">
        <f t="shared" si="5069"/>
        <v>0</v>
      </c>
      <c r="AX243" s="19">
        <f t="shared" si="5069"/>
        <v>0</v>
      </c>
      <c r="AY243" s="19">
        <f t="shared" si="5069"/>
        <v>0</v>
      </c>
      <c r="AZ243" s="19">
        <f t="shared" si="5069"/>
        <v>0</v>
      </c>
      <c r="BA243" s="19">
        <f t="shared" si="5069"/>
        <v>0</v>
      </c>
      <c r="BB243" s="19">
        <f t="shared" si="5069"/>
        <v>0</v>
      </c>
      <c r="BC243" s="19">
        <f t="shared" si="5069"/>
        <v>0</v>
      </c>
      <c r="BD243" s="19">
        <f t="shared" si="5069"/>
        <v>0</v>
      </c>
      <c r="BE243" s="19">
        <f t="shared" si="5069"/>
        <v>0</v>
      </c>
      <c r="BF243" s="19">
        <f t="shared" si="5069"/>
        <v>0</v>
      </c>
      <c r="BG243" s="19">
        <f t="shared" si="5069"/>
        <v>0</v>
      </c>
      <c r="BH243" s="19">
        <f t="shared" si="5069"/>
        <v>0</v>
      </c>
      <c r="BI243" s="19">
        <f t="shared" si="5069"/>
        <v>0</v>
      </c>
      <c r="BJ243" s="19">
        <f t="shared" si="5069"/>
        <v>0</v>
      </c>
      <c r="BK243" s="19">
        <f t="shared" si="5069"/>
        <v>0</v>
      </c>
      <c r="BL243" s="19">
        <f t="shared" si="5069"/>
        <v>0</v>
      </c>
      <c r="BM243" s="19">
        <f t="shared" si="5069"/>
        <v>0</v>
      </c>
      <c r="BN243" s="19">
        <f t="shared" si="5069"/>
        <v>0</v>
      </c>
      <c r="BO243" s="19">
        <f t="shared" si="5069"/>
        <v>0</v>
      </c>
      <c r="BP243" s="19">
        <f t="shared" si="5069"/>
        <v>0</v>
      </c>
      <c r="BQ243" s="19">
        <f t="shared" si="5069"/>
        <v>0</v>
      </c>
      <c r="BR243" s="19">
        <f t="shared" si="5069"/>
        <v>0</v>
      </c>
      <c r="BS243" s="19">
        <f t="shared" si="5069"/>
        <v>0</v>
      </c>
      <c r="BT243" s="19">
        <f t="shared" si="5069"/>
        <v>0</v>
      </c>
      <c r="BU243" s="19">
        <f t="shared" si="5069"/>
        <v>0</v>
      </c>
      <c r="BV243" s="19">
        <f t="shared" si="5069"/>
        <v>352.23709986820035</v>
      </c>
      <c r="BW243" s="19">
        <f t="shared" si="5069"/>
        <v>328.75462654365367</v>
      </c>
      <c r="BX243" s="19">
        <f t="shared" ref="BX243:CG243" si="5070">IF($B243=BX$10-1,$C243,BW244)</f>
        <v>305.272153219107</v>
      </c>
      <c r="BY243" s="19">
        <f t="shared" si="5070"/>
        <v>281.78967989456032</v>
      </c>
      <c r="BZ243" s="19">
        <f t="shared" si="5070"/>
        <v>258.30720657001365</v>
      </c>
      <c r="CA243" s="19">
        <f t="shared" si="5070"/>
        <v>234.82473324546697</v>
      </c>
      <c r="CB243" s="19">
        <f t="shared" si="5070"/>
        <v>211.3422599209203</v>
      </c>
      <c r="CC243" s="19">
        <f t="shared" si="5070"/>
        <v>187.85978659637362</v>
      </c>
      <c r="CD243" s="19">
        <f t="shared" si="5070"/>
        <v>164.37731327182695</v>
      </c>
      <c r="CE243" s="19">
        <f t="shared" si="5070"/>
        <v>140.89483994728027</v>
      </c>
      <c r="CF243" s="19">
        <f t="shared" si="5070"/>
        <v>117.41236662273359</v>
      </c>
      <c r="CG243" s="19">
        <f t="shared" si="5070"/>
        <v>93.929893298186897</v>
      </c>
      <c r="CH243" s="48"/>
      <c r="CI243" s="48"/>
      <c r="CJ243" s="48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</row>
    <row r="244" spans="1:115" ht="15" x14ac:dyDescent="0.2">
      <c r="A244" s="17"/>
      <c r="B244" s="48"/>
      <c r="C244" s="48"/>
      <c r="D244" s="48"/>
      <c r="E244" s="48"/>
      <c r="F244" s="48"/>
      <c r="G244" s="48"/>
      <c r="H244" s="48"/>
      <c r="I244" s="48"/>
      <c r="J244" s="42">
        <f t="shared" ref="J244" si="5071">MAX(0,+J243-J245)</f>
        <v>0</v>
      </c>
      <c r="K244" s="19">
        <f t="shared" ref="K244" si="5072">MAX(0,+K243-K245)</f>
        <v>0</v>
      </c>
      <c r="L244" s="19">
        <f t="shared" ref="L244" si="5073">MAX(0,+L243-L245)</f>
        <v>0</v>
      </c>
      <c r="M244" s="19">
        <f t="shared" ref="M244" si="5074">MAX(0,+M243-M245)</f>
        <v>0</v>
      </c>
      <c r="N244" s="19">
        <f t="shared" ref="N244" si="5075">MAX(0,+N243-N245)</f>
        <v>0</v>
      </c>
      <c r="O244" s="19">
        <f t="shared" ref="O244" si="5076">MAX(0,+O243-O245)</f>
        <v>0</v>
      </c>
      <c r="P244" s="19">
        <f t="shared" ref="P244" si="5077">MAX(0,+P243-P245)</f>
        <v>0</v>
      </c>
      <c r="Q244" s="19">
        <f t="shared" ref="Q244" si="5078">MAX(0,+Q243-Q245)</f>
        <v>0</v>
      </c>
      <c r="R244" s="19">
        <f t="shared" ref="R244" si="5079">MAX(0,+R243-R245)</f>
        <v>0</v>
      </c>
      <c r="S244" s="19">
        <f t="shared" ref="S244" si="5080">MAX(0,+S243-S245)</f>
        <v>0</v>
      </c>
      <c r="T244" s="19">
        <f t="shared" ref="T244" si="5081">MAX(0,+T243-T245)</f>
        <v>0</v>
      </c>
      <c r="U244" s="19">
        <f t="shared" ref="U244" si="5082">MAX(0,+U243-U245)</f>
        <v>0</v>
      </c>
      <c r="V244" s="19">
        <f t="shared" ref="V244" si="5083">MAX(0,+V243-V245)</f>
        <v>0</v>
      </c>
      <c r="W244" s="42">
        <f t="shared" ref="W244" si="5084">MAX(0,+W243-W245)</f>
        <v>0</v>
      </c>
      <c r="X244" s="42">
        <f t="shared" ref="X244" si="5085">MAX(0,+X243-X245)</f>
        <v>0</v>
      </c>
      <c r="Y244" s="42">
        <f t="shared" ref="Y244" si="5086">MAX(0,+Y243-Y245)</f>
        <v>0</v>
      </c>
      <c r="Z244" s="42">
        <f t="shared" ref="Z244" si="5087">MAX(0,+Z243-Z245)</f>
        <v>0</v>
      </c>
      <c r="AA244" s="42">
        <f t="shared" ref="AA244" si="5088">MAX(0,+AA243-AA245)</f>
        <v>0</v>
      </c>
      <c r="AB244" s="42">
        <f t="shared" ref="AB244" si="5089">MAX(0,+AB243-AB245)</f>
        <v>0</v>
      </c>
      <c r="AC244" s="42">
        <f t="shared" ref="AC244" si="5090">MAX(0,+AC243-AC245)</f>
        <v>0</v>
      </c>
      <c r="AD244" s="42">
        <f t="shared" ref="AD244" si="5091">MAX(0,+AD243-AD245)</f>
        <v>0</v>
      </c>
      <c r="AE244" s="42">
        <f t="shared" ref="AE244" si="5092">MAX(0,+AE243-AE245)</f>
        <v>0</v>
      </c>
      <c r="AF244" s="42">
        <f t="shared" ref="AF244" si="5093">MAX(0,+AF243-AF245)</f>
        <v>0</v>
      </c>
      <c r="AG244" s="42">
        <f t="shared" ref="AG244" si="5094">MAX(0,+AG243-AG245)</f>
        <v>0</v>
      </c>
      <c r="AH244" s="42">
        <f t="shared" ref="AH244" si="5095">MAX(0,+AH243-AH245)</f>
        <v>0</v>
      </c>
      <c r="AI244" s="42">
        <f t="shared" ref="AI244" si="5096">MAX(0,+AI243-AI245)</f>
        <v>0</v>
      </c>
      <c r="AJ244" s="42">
        <f t="shared" ref="AJ244" si="5097">MAX(0,+AJ243-AJ245)</f>
        <v>0</v>
      </c>
      <c r="AK244" s="42">
        <f t="shared" ref="AK244" si="5098">MAX(0,+AK243-AK245)</f>
        <v>0</v>
      </c>
      <c r="AL244" s="42">
        <f t="shared" ref="AL244" si="5099">MAX(0,+AL243-AL245)</f>
        <v>0</v>
      </c>
      <c r="AM244" s="42">
        <f t="shared" ref="AM244" si="5100">MAX(0,+AM243-AM245)</f>
        <v>0</v>
      </c>
      <c r="AN244" s="42">
        <f t="shared" ref="AN244" si="5101">MAX(0,+AN243-AN245)</f>
        <v>0</v>
      </c>
      <c r="AO244" s="42">
        <f t="shared" ref="AO244" si="5102">MAX(0,+AO243-AO245)</f>
        <v>0</v>
      </c>
      <c r="AP244" s="42">
        <f t="shared" ref="AP244" si="5103">MAX(0,+AP243-AP245)</f>
        <v>0</v>
      </c>
      <c r="AQ244" s="42">
        <f t="shared" ref="AQ244" si="5104">MAX(0,+AQ243-AQ245)</f>
        <v>0</v>
      </c>
      <c r="AR244" s="42">
        <f t="shared" ref="AR244" si="5105">MAX(0,+AR243-AR245)</f>
        <v>0</v>
      </c>
      <c r="AS244" s="42">
        <f t="shared" ref="AS244" si="5106">MAX(0,+AS243-AS245)</f>
        <v>0</v>
      </c>
      <c r="AT244" s="42">
        <f t="shared" ref="AT244" si="5107">MAX(0,+AT243-AT245)</f>
        <v>0</v>
      </c>
      <c r="AU244" s="42">
        <f t="shared" ref="AU244" si="5108">MAX(0,+AU243-AU245)</f>
        <v>0</v>
      </c>
      <c r="AV244" s="42">
        <f t="shared" ref="AV244" si="5109">MAX(0,+AV243-AV245)</f>
        <v>0</v>
      </c>
      <c r="AW244" s="42">
        <f t="shared" ref="AW244" si="5110">MAX(0,+AW243-AW245)</f>
        <v>0</v>
      </c>
      <c r="AX244" s="42">
        <f t="shared" ref="AX244" si="5111">MAX(0,+AX243-AX245)</f>
        <v>0</v>
      </c>
      <c r="AY244" s="42">
        <f t="shared" ref="AY244" si="5112">MAX(0,+AY243-AY245)</f>
        <v>0</v>
      </c>
      <c r="AZ244" s="42">
        <f t="shared" ref="AZ244" si="5113">MAX(0,+AZ243-AZ245)</f>
        <v>0</v>
      </c>
      <c r="BA244" s="42">
        <f t="shared" ref="BA244" si="5114">MAX(0,+BA243-BA245)</f>
        <v>0</v>
      </c>
      <c r="BB244" s="42">
        <f t="shared" ref="BB244" si="5115">MAX(0,+BB243-BB245)</f>
        <v>0</v>
      </c>
      <c r="BC244" s="42">
        <f t="shared" ref="BC244" si="5116">MAX(0,+BC243-BC245)</f>
        <v>0</v>
      </c>
      <c r="BD244" s="42">
        <f t="shared" ref="BD244" si="5117">MAX(0,+BD243-BD245)</f>
        <v>0</v>
      </c>
      <c r="BE244" s="42">
        <f t="shared" ref="BE244" si="5118">MAX(0,+BE243-BE245)</f>
        <v>0</v>
      </c>
      <c r="BF244" s="42">
        <f t="shared" ref="BF244" si="5119">MAX(0,+BF243-BF245)</f>
        <v>0</v>
      </c>
      <c r="BG244" s="42">
        <f t="shared" ref="BG244" si="5120">MAX(0,+BG243-BG245)</f>
        <v>0</v>
      </c>
      <c r="BH244" s="42">
        <f t="shared" ref="BH244" si="5121">MAX(0,+BH243-BH245)</f>
        <v>0</v>
      </c>
      <c r="BI244" s="42">
        <f t="shared" ref="BI244" si="5122">MAX(0,+BI243-BI245)</f>
        <v>0</v>
      </c>
      <c r="BJ244" s="42">
        <f t="shared" ref="BJ244" si="5123">MAX(0,+BJ243-BJ245)</f>
        <v>0</v>
      </c>
      <c r="BK244" s="42">
        <f t="shared" ref="BK244" si="5124">MAX(0,+BK243-BK245)</f>
        <v>0</v>
      </c>
      <c r="BL244" s="42">
        <f t="shared" ref="BL244" si="5125">MAX(0,+BL243-BL245)</f>
        <v>0</v>
      </c>
      <c r="BM244" s="42">
        <f t="shared" ref="BM244" si="5126">MAX(0,+BM243-BM245)</f>
        <v>0</v>
      </c>
      <c r="BN244" s="42">
        <f t="shared" ref="BN244" si="5127">MAX(0,+BN243-BN245)</f>
        <v>0</v>
      </c>
      <c r="BO244" s="42">
        <f t="shared" ref="BO244" si="5128">MAX(0,+BO243-BO245)</f>
        <v>0</v>
      </c>
      <c r="BP244" s="42">
        <f t="shared" ref="BP244" si="5129">MAX(0,+BP243-BP245)</f>
        <v>0</v>
      </c>
      <c r="BQ244" s="42">
        <f t="shared" ref="BQ244" si="5130">MAX(0,+BQ243-BQ245)</f>
        <v>0</v>
      </c>
      <c r="BR244" s="42">
        <f t="shared" ref="BR244" si="5131">MAX(0,+BR243-BR245)</f>
        <v>0</v>
      </c>
      <c r="BS244" s="42">
        <f t="shared" ref="BS244" si="5132">MAX(0,+BS243-BS245)</f>
        <v>0</v>
      </c>
      <c r="BT244" s="42">
        <f t="shared" ref="BT244" si="5133">MAX(0,+BT243-BT245)</f>
        <v>0</v>
      </c>
      <c r="BU244" s="42">
        <f t="shared" ref="BU244" si="5134">MAX(0,+BU243-BU245)</f>
        <v>0</v>
      </c>
      <c r="BV244" s="42">
        <f t="shared" ref="BV244" si="5135">MAX(0,+BV243-BV245)</f>
        <v>328.75462654365367</v>
      </c>
      <c r="BW244" s="42">
        <f t="shared" ref="BW244" si="5136">MAX(0,+BW243-BW245)</f>
        <v>305.272153219107</v>
      </c>
      <c r="BX244" s="42">
        <f t="shared" ref="BX244" si="5137">MAX(0,+BX243-BX245)</f>
        <v>281.78967989456032</v>
      </c>
      <c r="BY244" s="42">
        <f t="shared" ref="BY244" si="5138">MAX(0,+BY243-BY245)</f>
        <v>258.30720657001365</v>
      </c>
      <c r="BZ244" s="42">
        <f t="shared" ref="BZ244" si="5139">MAX(0,+BZ243-BZ245)</f>
        <v>234.82473324546697</v>
      </c>
      <c r="CA244" s="42">
        <f t="shared" ref="CA244" si="5140">MAX(0,+CA243-CA245)</f>
        <v>211.3422599209203</v>
      </c>
      <c r="CB244" s="42">
        <f t="shared" ref="CB244" si="5141">MAX(0,+CB243-CB245)</f>
        <v>187.85978659637362</v>
      </c>
      <c r="CC244" s="42">
        <f t="shared" ref="CC244" si="5142">MAX(0,+CC243-CC245)</f>
        <v>164.37731327182695</v>
      </c>
      <c r="CD244" s="42">
        <f t="shared" ref="CD244" si="5143">MAX(0,+CD243-CD245)</f>
        <v>140.89483994728027</v>
      </c>
      <c r="CE244" s="42">
        <f t="shared" ref="CE244" si="5144">MAX(0,+CE243-CE245)</f>
        <v>117.41236662273359</v>
      </c>
      <c r="CF244" s="42">
        <f t="shared" ref="CF244" si="5145">MAX(0,+CF243-CF245)</f>
        <v>93.929893298186897</v>
      </c>
      <c r="CG244" s="42">
        <f t="shared" ref="CG244" si="5146">MAX(0,+CG243-CG245)</f>
        <v>70.447419973640208</v>
      </c>
      <c r="CH244" s="48"/>
      <c r="CI244" s="48"/>
      <c r="CJ244" s="48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</row>
    <row r="245" spans="1:115" ht="15" x14ac:dyDescent="0.2">
      <c r="A245" s="17"/>
      <c r="B245" s="48"/>
      <c r="C245" s="48"/>
      <c r="D245" s="48"/>
      <c r="E245" s="48"/>
      <c r="F245" s="48"/>
      <c r="G245" s="48"/>
      <c r="H245" s="48"/>
      <c r="I245" s="48"/>
      <c r="J245" s="42">
        <f>IF(J243&gt;0.5,IF($B243=J$10,$C243/$D243,I245),0)</f>
        <v>0</v>
      </c>
      <c r="K245" s="19">
        <f>IF(K243&gt;0.5,IF($B243=K$10-1,$C243/$D243,J245),0)</f>
        <v>0</v>
      </c>
      <c r="L245" s="19">
        <f t="shared" ref="L245:BW245" si="5147">IF(L243&gt;0.5,IF($B243=L$10-1,$C243/$D243,K245),0)</f>
        <v>0</v>
      </c>
      <c r="M245" s="19">
        <f t="shared" si="5147"/>
        <v>0</v>
      </c>
      <c r="N245" s="19">
        <f t="shared" si="5147"/>
        <v>0</v>
      </c>
      <c r="O245" s="19">
        <f t="shared" si="5147"/>
        <v>0</v>
      </c>
      <c r="P245" s="19">
        <f t="shared" si="5147"/>
        <v>0</v>
      </c>
      <c r="Q245" s="19">
        <f t="shared" si="5147"/>
        <v>0</v>
      </c>
      <c r="R245" s="19">
        <f t="shared" si="5147"/>
        <v>0</v>
      </c>
      <c r="S245" s="19">
        <f t="shared" si="5147"/>
        <v>0</v>
      </c>
      <c r="T245" s="19">
        <f t="shared" si="5147"/>
        <v>0</v>
      </c>
      <c r="U245" s="19">
        <f t="shared" si="5147"/>
        <v>0</v>
      </c>
      <c r="V245" s="19">
        <f t="shared" si="5147"/>
        <v>0</v>
      </c>
      <c r="W245" s="19">
        <f t="shared" si="5147"/>
        <v>0</v>
      </c>
      <c r="X245" s="19">
        <f t="shared" si="5147"/>
        <v>0</v>
      </c>
      <c r="Y245" s="19">
        <f t="shared" si="5147"/>
        <v>0</v>
      </c>
      <c r="Z245" s="19">
        <f t="shared" si="5147"/>
        <v>0</v>
      </c>
      <c r="AA245" s="19">
        <f t="shared" si="5147"/>
        <v>0</v>
      </c>
      <c r="AB245" s="19">
        <f t="shared" si="5147"/>
        <v>0</v>
      </c>
      <c r="AC245" s="19">
        <f t="shared" si="5147"/>
        <v>0</v>
      </c>
      <c r="AD245" s="19">
        <f t="shared" si="5147"/>
        <v>0</v>
      </c>
      <c r="AE245" s="19">
        <f t="shared" si="5147"/>
        <v>0</v>
      </c>
      <c r="AF245" s="19">
        <f t="shared" si="5147"/>
        <v>0</v>
      </c>
      <c r="AG245" s="19">
        <f t="shared" si="5147"/>
        <v>0</v>
      </c>
      <c r="AH245" s="19">
        <f t="shared" si="5147"/>
        <v>0</v>
      </c>
      <c r="AI245" s="19">
        <f t="shared" si="5147"/>
        <v>0</v>
      </c>
      <c r="AJ245" s="19">
        <f t="shared" si="5147"/>
        <v>0</v>
      </c>
      <c r="AK245" s="19">
        <f t="shared" si="5147"/>
        <v>0</v>
      </c>
      <c r="AL245" s="19">
        <f t="shared" si="5147"/>
        <v>0</v>
      </c>
      <c r="AM245" s="19">
        <f t="shared" si="5147"/>
        <v>0</v>
      </c>
      <c r="AN245" s="19">
        <f t="shared" si="5147"/>
        <v>0</v>
      </c>
      <c r="AO245" s="19">
        <f t="shared" si="5147"/>
        <v>0</v>
      </c>
      <c r="AP245" s="19">
        <f t="shared" si="5147"/>
        <v>0</v>
      </c>
      <c r="AQ245" s="19">
        <f t="shared" si="5147"/>
        <v>0</v>
      </c>
      <c r="AR245" s="19">
        <f t="shared" si="5147"/>
        <v>0</v>
      </c>
      <c r="AS245" s="19">
        <f t="shared" si="5147"/>
        <v>0</v>
      </c>
      <c r="AT245" s="19">
        <f t="shared" si="5147"/>
        <v>0</v>
      </c>
      <c r="AU245" s="19">
        <f t="shared" si="5147"/>
        <v>0</v>
      </c>
      <c r="AV245" s="19">
        <f t="shared" si="5147"/>
        <v>0</v>
      </c>
      <c r="AW245" s="19">
        <f t="shared" si="5147"/>
        <v>0</v>
      </c>
      <c r="AX245" s="19">
        <f t="shared" si="5147"/>
        <v>0</v>
      </c>
      <c r="AY245" s="19">
        <f t="shared" si="5147"/>
        <v>0</v>
      </c>
      <c r="AZ245" s="19">
        <f t="shared" si="5147"/>
        <v>0</v>
      </c>
      <c r="BA245" s="19">
        <f t="shared" si="5147"/>
        <v>0</v>
      </c>
      <c r="BB245" s="19">
        <f t="shared" si="5147"/>
        <v>0</v>
      </c>
      <c r="BC245" s="19">
        <f t="shared" si="5147"/>
        <v>0</v>
      </c>
      <c r="BD245" s="19">
        <f t="shared" si="5147"/>
        <v>0</v>
      </c>
      <c r="BE245" s="19">
        <f t="shared" si="5147"/>
        <v>0</v>
      </c>
      <c r="BF245" s="19">
        <f t="shared" si="5147"/>
        <v>0</v>
      </c>
      <c r="BG245" s="19">
        <f t="shared" si="5147"/>
        <v>0</v>
      </c>
      <c r="BH245" s="19">
        <f t="shared" si="5147"/>
        <v>0</v>
      </c>
      <c r="BI245" s="19">
        <f t="shared" si="5147"/>
        <v>0</v>
      </c>
      <c r="BJ245" s="19">
        <f t="shared" si="5147"/>
        <v>0</v>
      </c>
      <c r="BK245" s="19">
        <f t="shared" si="5147"/>
        <v>0</v>
      </c>
      <c r="BL245" s="19">
        <f t="shared" si="5147"/>
        <v>0</v>
      </c>
      <c r="BM245" s="19">
        <f t="shared" si="5147"/>
        <v>0</v>
      </c>
      <c r="BN245" s="19">
        <f t="shared" si="5147"/>
        <v>0</v>
      </c>
      <c r="BO245" s="19">
        <f t="shared" si="5147"/>
        <v>0</v>
      </c>
      <c r="BP245" s="19">
        <f t="shared" si="5147"/>
        <v>0</v>
      </c>
      <c r="BQ245" s="19">
        <f t="shared" si="5147"/>
        <v>0</v>
      </c>
      <c r="BR245" s="19">
        <f t="shared" si="5147"/>
        <v>0</v>
      </c>
      <c r="BS245" s="19">
        <f t="shared" si="5147"/>
        <v>0</v>
      </c>
      <c r="BT245" s="19">
        <f t="shared" si="5147"/>
        <v>0</v>
      </c>
      <c r="BU245" s="19">
        <f t="shared" si="5147"/>
        <v>0</v>
      </c>
      <c r="BV245" s="19">
        <f t="shared" si="5147"/>
        <v>23.482473324546689</v>
      </c>
      <c r="BW245" s="19">
        <f t="shared" si="5147"/>
        <v>23.482473324546689</v>
      </c>
      <c r="BX245" s="19">
        <f t="shared" ref="BX245:CG245" si="5148">IF(BX243&gt;0.5,IF($B243=BX$10-1,$C243/$D243,BW245),0)</f>
        <v>23.482473324546689</v>
      </c>
      <c r="BY245" s="19">
        <f t="shared" si="5148"/>
        <v>23.482473324546689</v>
      </c>
      <c r="BZ245" s="19">
        <f t="shared" si="5148"/>
        <v>23.482473324546689</v>
      </c>
      <c r="CA245" s="19">
        <f t="shared" si="5148"/>
        <v>23.482473324546689</v>
      </c>
      <c r="CB245" s="19">
        <f t="shared" si="5148"/>
        <v>23.482473324546689</v>
      </c>
      <c r="CC245" s="19">
        <f t="shared" si="5148"/>
        <v>23.482473324546689</v>
      </c>
      <c r="CD245" s="19">
        <f t="shared" si="5148"/>
        <v>23.482473324546689</v>
      </c>
      <c r="CE245" s="19">
        <f t="shared" si="5148"/>
        <v>23.482473324546689</v>
      </c>
      <c r="CF245" s="19">
        <f t="shared" si="5148"/>
        <v>23.482473324546689</v>
      </c>
      <c r="CG245" s="19">
        <f t="shared" si="5148"/>
        <v>23.482473324546689</v>
      </c>
      <c r="CH245" s="48"/>
      <c r="CI245" s="48"/>
      <c r="CJ245" s="48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</row>
    <row r="246" spans="1:115" ht="15" x14ac:dyDescent="0.2">
      <c r="A246" s="17" t="s">
        <v>187</v>
      </c>
      <c r="B246" s="104">
        <f>B243+1</f>
        <v>2083</v>
      </c>
      <c r="C246" s="82">
        <f>HLOOKUP(B246,$J$10:$CG$23,14)</f>
        <v>359.28184186556439</v>
      </c>
      <c r="D246" s="52">
        <f>$D$52</f>
        <v>15</v>
      </c>
      <c r="E246" s="48"/>
      <c r="F246" s="48"/>
      <c r="G246" s="48"/>
      <c r="H246" s="48"/>
      <c r="I246" s="48"/>
      <c r="J246" s="42">
        <f>IF($B246=J$10,$C246,I247)</f>
        <v>0</v>
      </c>
      <c r="K246" s="19">
        <f>IF($B246=K$10-1,$C246,J247)</f>
        <v>0</v>
      </c>
      <c r="L246" s="19">
        <f t="shared" ref="L246:BW246" si="5149">IF($B246=L$10-1,$C246,K247)</f>
        <v>0</v>
      </c>
      <c r="M246" s="19">
        <f t="shared" si="5149"/>
        <v>0</v>
      </c>
      <c r="N246" s="19">
        <f t="shared" si="5149"/>
        <v>0</v>
      </c>
      <c r="O246" s="19">
        <f t="shared" si="5149"/>
        <v>0</v>
      </c>
      <c r="P246" s="19">
        <f t="shared" si="5149"/>
        <v>0</v>
      </c>
      <c r="Q246" s="19">
        <f t="shared" si="5149"/>
        <v>0</v>
      </c>
      <c r="R246" s="19">
        <f t="shared" si="5149"/>
        <v>0</v>
      </c>
      <c r="S246" s="19">
        <f t="shared" si="5149"/>
        <v>0</v>
      </c>
      <c r="T246" s="19">
        <f t="shared" si="5149"/>
        <v>0</v>
      </c>
      <c r="U246" s="19">
        <f t="shared" si="5149"/>
        <v>0</v>
      </c>
      <c r="V246" s="19">
        <f t="shared" si="5149"/>
        <v>0</v>
      </c>
      <c r="W246" s="19">
        <f t="shared" si="5149"/>
        <v>0</v>
      </c>
      <c r="X246" s="19">
        <f t="shared" si="5149"/>
        <v>0</v>
      </c>
      <c r="Y246" s="19">
        <f t="shared" si="5149"/>
        <v>0</v>
      </c>
      <c r="Z246" s="19">
        <f t="shared" si="5149"/>
        <v>0</v>
      </c>
      <c r="AA246" s="19">
        <f t="shared" si="5149"/>
        <v>0</v>
      </c>
      <c r="AB246" s="19">
        <f t="shared" si="5149"/>
        <v>0</v>
      </c>
      <c r="AC246" s="19">
        <f t="shared" si="5149"/>
        <v>0</v>
      </c>
      <c r="AD246" s="19">
        <f t="shared" si="5149"/>
        <v>0</v>
      </c>
      <c r="AE246" s="19">
        <f t="shared" si="5149"/>
        <v>0</v>
      </c>
      <c r="AF246" s="19">
        <f t="shared" si="5149"/>
        <v>0</v>
      </c>
      <c r="AG246" s="19">
        <f t="shared" si="5149"/>
        <v>0</v>
      </c>
      <c r="AH246" s="19">
        <f t="shared" si="5149"/>
        <v>0</v>
      </c>
      <c r="AI246" s="19">
        <f t="shared" si="5149"/>
        <v>0</v>
      </c>
      <c r="AJ246" s="19">
        <f t="shared" si="5149"/>
        <v>0</v>
      </c>
      <c r="AK246" s="19">
        <f t="shared" si="5149"/>
        <v>0</v>
      </c>
      <c r="AL246" s="19">
        <f t="shared" si="5149"/>
        <v>0</v>
      </c>
      <c r="AM246" s="19">
        <f t="shared" si="5149"/>
        <v>0</v>
      </c>
      <c r="AN246" s="19">
        <f t="shared" si="5149"/>
        <v>0</v>
      </c>
      <c r="AO246" s="19">
        <f t="shared" si="5149"/>
        <v>0</v>
      </c>
      <c r="AP246" s="19">
        <f t="shared" si="5149"/>
        <v>0</v>
      </c>
      <c r="AQ246" s="19">
        <f t="shared" si="5149"/>
        <v>0</v>
      </c>
      <c r="AR246" s="19">
        <f t="shared" si="5149"/>
        <v>0</v>
      </c>
      <c r="AS246" s="19">
        <f t="shared" si="5149"/>
        <v>0</v>
      </c>
      <c r="AT246" s="19">
        <f t="shared" si="5149"/>
        <v>0</v>
      </c>
      <c r="AU246" s="19">
        <f t="shared" si="5149"/>
        <v>0</v>
      </c>
      <c r="AV246" s="19">
        <f t="shared" si="5149"/>
        <v>0</v>
      </c>
      <c r="AW246" s="19">
        <f t="shared" si="5149"/>
        <v>0</v>
      </c>
      <c r="AX246" s="19">
        <f t="shared" si="5149"/>
        <v>0</v>
      </c>
      <c r="AY246" s="19">
        <f t="shared" si="5149"/>
        <v>0</v>
      </c>
      <c r="AZ246" s="19">
        <f t="shared" si="5149"/>
        <v>0</v>
      </c>
      <c r="BA246" s="19">
        <f t="shared" si="5149"/>
        <v>0</v>
      </c>
      <c r="BB246" s="19">
        <f t="shared" si="5149"/>
        <v>0</v>
      </c>
      <c r="BC246" s="19">
        <f t="shared" si="5149"/>
        <v>0</v>
      </c>
      <c r="BD246" s="19">
        <f t="shared" si="5149"/>
        <v>0</v>
      </c>
      <c r="BE246" s="19">
        <f t="shared" si="5149"/>
        <v>0</v>
      </c>
      <c r="BF246" s="19">
        <f t="shared" si="5149"/>
        <v>0</v>
      </c>
      <c r="BG246" s="19">
        <f t="shared" si="5149"/>
        <v>0</v>
      </c>
      <c r="BH246" s="19">
        <f t="shared" si="5149"/>
        <v>0</v>
      </c>
      <c r="BI246" s="19">
        <f t="shared" si="5149"/>
        <v>0</v>
      </c>
      <c r="BJ246" s="19">
        <f t="shared" si="5149"/>
        <v>0</v>
      </c>
      <c r="BK246" s="19">
        <f t="shared" si="5149"/>
        <v>0</v>
      </c>
      <c r="BL246" s="19">
        <f t="shared" si="5149"/>
        <v>0</v>
      </c>
      <c r="BM246" s="19">
        <f t="shared" si="5149"/>
        <v>0</v>
      </c>
      <c r="BN246" s="19">
        <f t="shared" si="5149"/>
        <v>0</v>
      </c>
      <c r="BO246" s="19">
        <f t="shared" si="5149"/>
        <v>0</v>
      </c>
      <c r="BP246" s="19">
        <f t="shared" si="5149"/>
        <v>0</v>
      </c>
      <c r="BQ246" s="19">
        <f t="shared" si="5149"/>
        <v>0</v>
      </c>
      <c r="BR246" s="19">
        <f t="shared" si="5149"/>
        <v>0</v>
      </c>
      <c r="BS246" s="19">
        <f t="shared" si="5149"/>
        <v>0</v>
      </c>
      <c r="BT246" s="19">
        <f t="shared" si="5149"/>
        <v>0</v>
      </c>
      <c r="BU246" s="19">
        <f t="shared" si="5149"/>
        <v>0</v>
      </c>
      <c r="BV246" s="19">
        <f t="shared" si="5149"/>
        <v>0</v>
      </c>
      <c r="BW246" s="19">
        <f t="shared" si="5149"/>
        <v>359.28184186556439</v>
      </c>
      <c r="BX246" s="19">
        <f t="shared" ref="BX246:CG246" si="5150">IF($B246=BX$10-1,$C246,BW247)</f>
        <v>335.32971907452674</v>
      </c>
      <c r="BY246" s="19">
        <f t="shared" si="5150"/>
        <v>311.37759628348908</v>
      </c>
      <c r="BZ246" s="19">
        <f t="shared" si="5150"/>
        <v>287.42547349245143</v>
      </c>
      <c r="CA246" s="19">
        <f t="shared" si="5150"/>
        <v>263.47335070141378</v>
      </c>
      <c r="CB246" s="19">
        <f t="shared" si="5150"/>
        <v>239.52122791037615</v>
      </c>
      <c r="CC246" s="19">
        <f t="shared" si="5150"/>
        <v>215.56910511933853</v>
      </c>
      <c r="CD246" s="19">
        <f t="shared" si="5150"/>
        <v>191.61698232830091</v>
      </c>
      <c r="CE246" s="19">
        <f t="shared" si="5150"/>
        <v>167.66485953726328</v>
      </c>
      <c r="CF246" s="19">
        <f t="shared" si="5150"/>
        <v>143.71273674622566</v>
      </c>
      <c r="CG246" s="19">
        <f t="shared" si="5150"/>
        <v>119.76061395518803</v>
      </c>
      <c r="CH246" s="48"/>
      <c r="CI246" s="48"/>
      <c r="CJ246" s="48"/>
      <c r="CK246" s="48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</row>
    <row r="247" spans="1:115" ht="15" x14ac:dyDescent="0.2">
      <c r="B247" s="48"/>
      <c r="C247" s="48"/>
      <c r="D247" s="48"/>
      <c r="E247" s="48"/>
      <c r="F247" s="48"/>
      <c r="G247" s="48"/>
      <c r="H247" s="48"/>
      <c r="I247" s="48"/>
      <c r="J247" s="42">
        <f t="shared" ref="J247" si="5151">MAX(0,+J246-J248)</f>
        <v>0</v>
      </c>
      <c r="K247" s="19">
        <f t="shared" ref="K247" si="5152">MAX(0,+K246-K248)</f>
        <v>0</v>
      </c>
      <c r="L247" s="19">
        <f t="shared" ref="L247" si="5153">MAX(0,+L246-L248)</f>
        <v>0</v>
      </c>
      <c r="M247" s="19">
        <f t="shared" ref="M247" si="5154">MAX(0,+M246-M248)</f>
        <v>0</v>
      </c>
      <c r="N247" s="19">
        <f t="shared" ref="N247" si="5155">MAX(0,+N246-N248)</f>
        <v>0</v>
      </c>
      <c r="O247" s="19">
        <f t="shared" ref="O247" si="5156">MAX(0,+O246-O248)</f>
        <v>0</v>
      </c>
      <c r="P247" s="19">
        <f t="shared" ref="P247" si="5157">MAX(0,+P246-P248)</f>
        <v>0</v>
      </c>
      <c r="Q247" s="19">
        <f t="shared" ref="Q247" si="5158">MAX(0,+Q246-Q248)</f>
        <v>0</v>
      </c>
      <c r="R247" s="19">
        <f t="shared" ref="R247" si="5159">MAX(0,+R246-R248)</f>
        <v>0</v>
      </c>
      <c r="S247" s="19">
        <f t="shared" ref="S247" si="5160">MAX(0,+S246-S248)</f>
        <v>0</v>
      </c>
      <c r="T247" s="19">
        <f t="shared" ref="T247" si="5161">MAX(0,+T246-T248)</f>
        <v>0</v>
      </c>
      <c r="U247" s="19">
        <f t="shared" ref="U247" si="5162">MAX(0,+U246-U248)</f>
        <v>0</v>
      </c>
      <c r="V247" s="19">
        <f t="shared" ref="V247" si="5163">MAX(0,+V246-V248)</f>
        <v>0</v>
      </c>
      <c r="W247" s="42">
        <f t="shared" ref="W247" si="5164">MAX(0,+W246-W248)</f>
        <v>0</v>
      </c>
      <c r="X247" s="42">
        <f t="shared" ref="X247" si="5165">MAX(0,+X246-X248)</f>
        <v>0</v>
      </c>
      <c r="Y247" s="42">
        <f t="shared" ref="Y247" si="5166">MAX(0,+Y246-Y248)</f>
        <v>0</v>
      </c>
      <c r="Z247" s="42">
        <f t="shared" ref="Z247" si="5167">MAX(0,+Z246-Z248)</f>
        <v>0</v>
      </c>
      <c r="AA247" s="42">
        <f t="shared" ref="AA247" si="5168">MAX(0,+AA246-AA248)</f>
        <v>0</v>
      </c>
      <c r="AB247" s="42">
        <f t="shared" ref="AB247" si="5169">MAX(0,+AB246-AB248)</f>
        <v>0</v>
      </c>
      <c r="AC247" s="42">
        <f t="shared" ref="AC247" si="5170">MAX(0,+AC246-AC248)</f>
        <v>0</v>
      </c>
      <c r="AD247" s="42">
        <f t="shared" ref="AD247" si="5171">MAX(0,+AD246-AD248)</f>
        <v>0</v>
      </c>
      <c r="AE247" s="42">
        <f t="shared" ref="AE247" si="5172">MAX(0,+AE246-AE248)</f>
        <v>0</v>
      </c>
      <c r="AF247" s="42">
        <f t="shared" ref="AF247" si="5173">MAX(0,+AF246-AF248)</f>
        <v>0</v>
      </c>
      <c r="AG247" s="42">
        <f t="shared" ref="AG247" si="5174">MAX(0,+AG246-AG248)</f>
        <v>0</v>
      </c>
      <c r="AH247" s="42">
        <f t="shared" ref="AH247" si="5175">MAX(0,+AH246-AH248)</f>
        <v>0</v>
      </c>
      <c r="AI247" s="42">
        <f t="shared" ref="AI247" si="5176">MAX(0,+AI246-AI248)</f>
        <v>0</v>
      </c>
      <c r="AJ247" s="42">
        <f t="shared" ref="AJ247" si="5177">MAX(0,+AJ246-AJ248)</f>
        <v>0</v>
      </c>
      <c r="AK247" s="42">
        <f t="shared" ref="AK247" si="5178">MAX(0,+AK246-AK248)</f>
        <v>0</v>
      </c>
      <c r="AL247" s="42">
        <f t="shared" ref="AL247" si="5179">MAX(0,+AL246-AL248)</f>
        <v>0</v>
      </c>
      <c r="AM247" s="42">
        <f t="shared" ref="AM247" si="5180">MAX(0,+AM246-AM248)</f>
        <v>0</v>
      </c>
      <c r="AN247" s="42">
        <f t="shared" ref="AN247" si="5181">MAX(0,+AN246-AN248)</f>
        <v>0</v>
      </c>
      <c r="AO247" s="42">
        <f t="shared" ref="AO247" si="5182">MAX(0,+AO246-AO248)</f>
        <v>0</v>
      </c>
      <c r="AP247" s="42">
        <f t="shared" ref="AP247" si="5183">MAX(0,+AP246-AP248)</f>
        <v>0</v>
      </c>
      <c r="AQ247" s="42">
        <f t="shared" ref="AQ247" si="5184">MAX(0,+AQ246-AQ248)</f>
        <v>0</v>
      </c>
      <c r="AR247" s="42">
        <f t="shared" ref="AR247" si="5185">MAX(0,+AR246-AR248)</f>
        <v>0</v>
      </c>
      <c r="AS247" s="42">
        <f t="shared" ref="AS247" si="5186">MAX(0,+AS246-AS248)</f>
        <v>0</v>
      </c>
      <c r="AT247" s="42">
        <f t="shared" ref="AT247" si="5187">MAX(0,+AT246-AT248)</f>
        <v>0</v>
      </c>
      <c r="AU247" s="42">
        <f t="shared" ref="AU247" si="5188">MAX(0,+AU246-AU248)</f>
        <v>0</v>
      </c>
      <c r="AV247" s="42">
        <f t="shared" ref="AV247" si="5189">MAX(0,+AV246-AV248)</f>
        <v>0</v>
      </c>
      <c r="AW247" s="42">
        <f t="shared" ref="AW247" si="5190">MAX(0,+AW246-AW248)</f>
        <v>0</v>
      </c>
      <c r="AX247" s="42">
        <f t="shared" ref="AX247" si="5191">MAX(0,+AX246-AX248)</f>
        <v>0</v>
      </c>
      <c r="AY247" s="42">
        <f t="shared" ref="AY247" si="5192">MAX(0,+AY246-AY248)</f>
        <v>0</v>
      </c>
      <c r="AZ247" s="42">
        <f t="shared" ref="AZ247" si="5193">MAX(0,+AZ246-AZ248)</f>
        <v>0</v>
      </c>
      <c r="BA247" s="42">
        <f t="shared" ref="BA247" si="5194">MAX(0,+BA246-BA248)</f>
        <v>0</v>
      </c>
      <c r="BB247" s="42">
        <f t="shared" ref="BB247" si="5195">MAX(0,+BB246-BB248)</f>
        <v>0</v>
      </c>
      <c r="BC247" s="42">
        <f t="shared" ref="BC247" si="5196">MAX(0,+BC246-BC248)</f>
        <v>0</v>
      </c>
      <c r="BD247" s="42">
        <f t="shared" ref="BD247" si="5197">MAX(0,+BD246-BD248)</f>
        <v>0</v>
      </c>
      <c r="BE247" s="42">
        <f t="shared" ref="BE247" si="5198">MAX(0,+BE246-BE248)</f>
        <v>0</v>
      </c>
      <c r="BF247" s="42">
        <f t="shared" ref="BF247" si="5199">MAX(0,+BF246-BF248)</f>
        <v>0</v>
      </c>
      <c r="BG247" s="42">
        <f t="shared" ref="BG247" si="5200">MAX(0,+BG246-BG248)</f>
        <v>0</v>
      </c>
      <c r="BH247" s="42">
        <f t="shared" ref="BH247" si="5201">MAX(0,+BH246-BH248)</f>
        <v>0</v>
      </c>
      <c r="BI247" s="42">
        <f t="shared" ref="BI247" si="5202">MAX(0,+BI246-BI248)</f>
        <v>0</v>
      </c>
      <c r="BJ247" s="42">
        <f t="shared" ref="BJ247" si="5203">MAX(0,+BJ246-BJ248)</f>
        <v>0</v>
      </c>
      <c r="BK247" s="42">
        <f t="shared" ref="BK247" si="5204">MAX(0,+BK246-BK248)</f>
        <v>0</v>
      </c>
      <c r="BL247" s="42">
        <f t="shared" ref="BL247" si="5205">MAX(0,+BL246-BL248)</f>
        <v>0</v>
      </c>
      <c r="BM247" s="42">
        <f t="shared" ref="BM247" si="5206">MAX(0,+BM246-BM248)</f>
        <v>0</v>
      </c>
      <c r="BN247" s="42">
        <f t="shared" ref="BN247" si="5207">MAX(0,+BN246-BN248)</f>
        <v>0</v>
      </c>
      <c r="BO247" s="42">
        <f t="shared" ref="BO247" si="5208">MAX(0,+BO246-BO248)</f>
        <v>0</v>
      </c>
      <c r="BP247" s="42">
        <f t="shared" ref="BP247" si="5209">MAX(0,+BP246-BP248)</f>
        <v>0</v>
      </c>
      <c r="BQ247" s="42">
        <f t="shared" ref="BQ247" si="5210">MAX(0,+BQ246-BQ248)</f>
        <v>0</v>
      </c>
      <c r="BR247" s="42">
        <f t="shared" ref="BR247" si="5211">MAX(0,+BR246-BR248)</f>
        <v>0</v>
      </c>
      <c r="BS247" s="42">
        <f t="shared" ref="BS247" si="5212">MAX(0,+BS246-BS248)</f>
        <v>0</v>
      </c>
      <c r="BT247" s="42">
        <f t="shared" ref="BT247" si="5213">MAX(0,+BT246-BT248)</f>
        <v>0</v>
      </c>
      <c r="BU247" s="42">
        <f t="shared" ref="BU247" si="5214">MAX(0,+BU246-BU248)</f>
        <v>0</v>
      </c>
      <c r="BV247" s="42">
        <f t="shared" ref="BV247" si="5215">MAX(0,+BV246-BV248)</f>
        <v>0</v>
      </c>
      <c r="BW247" s="42">
        <f t="shared" ref="BW247" si="5216">MAX(0,+BW246-BW248)</f>
        <v>335.32971907452674</v>
      </c>
      <c r="BX247" s="42">
        <f t="shared" ref="BX247" si="5217">MAX(0,+BX246-BX248)</f>
        <v>311.37759628348908</v>
      </c>
      <c r="BY247" s="42">
        <f t="shared" ref="BY247" si="5218">MAX(0,+BY246-BY248)</f>
        <v>287.42547349245143</v>
      </c>
      <c r="BZ247" s="42">
        <f t="shared" ref="BZ247" si="5219">MAX(0,+BZ246-BZ248)</f>
        <v>263.47335070141378</v>
      </c>
      <c r="CA247" s="42">
        <f t="shared" ref="CA247" si="5220">MAX(0,+CA246-CA248)</f>
        <v>239.52122791037615</v>
      </c>
      <c r="CB247" s="42">
        <f t="shared" ref="CB247" si="5221">MAX(0,+CB246-CB248)</f>
        <v>215.56910511933853</v>
      </c>
      <c r="CC247" s="42">
        <f t="shared" ref="CC247" si="5222">MAX(0,+CC246-CC248)</f>
        <v>191.61698232830091</v>
      </c>
      <c r="CD247" s="42">
        <f t="shared" ref="CD247" si="5223">MAX(0,+CD246-CD248)</f>
        <v>167.66485953726328</v>
      </c>
      <c r="CE247" s="42">
        <f t="shared" ref="CE247" si="5224">MAX(0,+CE246-CE248)</f>
        <v>143.71273674622566</v>
      </c>
      <c r="CF247" s="42">
        <f t="shared" ref="CF247" si="5225">MAX(0,+CF246-CF248)</f>
        <v>119.76061395518803</v>
      </c>
      <c r="CG247" s="42">
        <f t="shared" ref="CG247" si="5226">MAX(0,+CG246-CG248)</f>
        <v>95.808491164150411</v>
      </c>
      <c r="CH247" s="48"/>
      <c r="CI247" s="48"/>
      <c r="CJ247" s="48"/>
      <c r="CK247" s="48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</row>
    <row r="248" spans="1:115" ht="15" x14ac:dyDescent="0.2">
      <c r="A248" s="17"/>
      <c r="B248" s="48"/>
      <c r="C248" s="48"/>
      <c r="D248" s="48"/>
      <c r="E248" s="48"/>
      <c r="F248" s="48"/>
      <c r="G248" s="48"/>
      <c r="H248" s="48"/>
      <c r="I248" s="48"/>
      <c r="J248" s="42">
        <f>IF(J246&gt;0.5,IF($B246=J$10,$C246/$D246,I248),0)</f>
        <v>0</v>
      </c>
      <c r="K248" s="19">
        <f>IF(K246&gt;0.5,IF($B246=K$10-1,$C246/$D246,J248),0)</f>
        <v>0</v>
      </c>
      <c r="L248" s="19">
        <f t="shared" ref="L248:BW248" si="5227">IF(L246&gt;0.5,IF($B246=L$10-1,$C246/$D246,K248),0)</f>
        <v>0</v>
      </c>
      <c r="M248" s="19">
        <f t="shared" si="5227"/>
        <v>0</v>
      </c>
      <c r="N248" s="19">
        <f t="shared" si="5227"/>
        <v>0</v>
      </c>
      <c r="O248" s="19">
        <f t="shared" si="5227"/>
        <v>0</v>
      </c>
      <c r="P248" s="19">
        <f t="shared" si="5227"/>
        <v>0</v>
      </c>
      <c r="Q248" s="19">
        <f t="shared" si="5227"/>
        <v>0</v>
      </c>
      <c r="R248" s="19">
        <f t="shared" si="5227"/>
        <v>0</v>
      </c>
      <c r="S248" s="19">
        <f t="shared" si="5227"/>
        <v>0</v>
      </c>
      <c r="T248" s="19">
        <f t="shared" si="5227"/>
        <v>0</v>
      </c>
      <c r="U248" s="19">
        <f t="shared" si="5227"/>
        <v>0</v>
      </c>
      <c r="V248" s="19">
        <f t="shared" si="5227"/>
        <v>0</v>
      </c>
      <c r="W248" s="19">
        <f t="shared" si="5227"/>
        <v>0</v>
      </c>
      <c r="X248" s="19">
        <f t="shared" si="5227"/>
        <v>0</v>
      </c>
      <c r="Y248" s="19">
        <f t="shared" si="5227"/>
        <v>0</v>
      </c>
      <c r="Z248" s="19">
        <f t="shared" si="5227"/>
        <v>0</v>
      </c>
      <c r="AA248" s="19">
        <f t="shared" si="5227"/>
        <v>0</v>
      </c>
      <c r="AB248" s="19">
        <f t="shared" si="5227"/>
        <v>0</v>
      </c>
      <c r="AC248" s="19">
        <f t="shared" si="5227"/>
        <v>0</v>
      </c>
      <c r="AD248" s="19">
        <f t="shared" si="5227"/>
        <v>0</v>
      </c>
      <c r="AE248" s="19">
        <f t="shared" si="5227"/>
        <v>0</v>
      </c>
      <c r="AF248" s="19">
        <f t="shared" si="5227"/>
        <v>0</v>
      </c>
      <c r="AG248" s="19">
        <f t="shared" si="5227"/>
        <v>0</v>
      </c>
      <c r="AH248" s="19">
        <f t="shared" si="5227"/>
        <v>0</v>
      </c>
      <c r="AI248" s="19">
        <f t="shared" si="5227"/>
        <v>0</v>
      </c>
      <c r="AJ248" s="19">
        <f t="shared" si="5227"/>
        <v>0</v>
      </c>
      <c r="AK248" s="19">
        <f t="shared" si="5227"/>
        <v>0</v>
      </c>
      <c r="AL248" s="19">
        <f t="shared" si="5227"/>
        <v>0</v>
      </c>
      <c r="AM248" s="19">
        <f t="shared" si="5227"/>
        <v>0</v>
      </c>
      <c r="AN248" s="19">
        <f t="shared" si="5227"/>
        <v>0</v>
      </c>
      <c r="AO248" s="19">
        <f t="shared" si="5227"/>
        <v>0</v>
      </c>
      <c r="AP248" s="19">
        <f t="shared" si="5227"/>
        <v>0</v>
      </c>
      <c r="AQ248" s="19">
        <f t="shared" si="5227"/>
        <v>0</v>
      </c>
      <c r="AR248" s="19">
        <f t="shared" si="5227"/>
        <v>0</v>
      </c>
      <c r="AS248" s="19">
        <f t="shared" si="5227"/>
        <v>0</v>
      </c>
      <c r="AT248" s="19">
        <f t="shared" si="5227"/>
        <v>0</v>
      </c>
      <c r="AU248" s="19">
        <f t="shared" si="5227"/>
        <v>0</v>
      </c>
      <c r="AV248" s="19">
        <f t="shared" si="5227"/>
        <v>0</v>
      </c>
      <c r="AW248" s="19">
        <f t="shared" si="5227"/>
        <v>0</v>
      </c>
      <c r="AX248" s="19">
        <f t="shared" si="5227"/>
        <v>0</v>
      </c>
      <c r="AY248" s="19">
        <f t="shared" si="5227"/>
        <v>0</v>
      </c>
      <c r="AZ248" s="19">
        <f t="shared" si="5227"/>
        <v>0</v>
      </c>
      <c r="BA248" s="19">
        <f t="shared" si="5227"/>
        <v>0</v>
      </c>
      <c r="BB248" s="19">
        <f t="shared" si="5227"/>
        <v>0</v>
      </c>
      <c r="BC248" s="19">
        <f t="shared" si="5227"/>
        <v>0</v>
      </c>
      <c r="BD248" s="19">
        <f t="shared" si="5227"/>
        <v>0</v>
      </c>
      <c r="BE248" s="19">
        <f t="shared" si="5227"/>
        <v>0</v>
      </c>
      <c r="BF248" s="19">
        <f t="shared" si="5227"/>
        <v>0</v>
      </c>
      <c r="BG248" s="19">
        <f t="shared" si="5227"/>
        <v>0</v>
      </c>
      <c r="BH248" s="19">
        <f t="shared" si="5227"/>
        <v>0</v>
      </c>
      <c r="BI248" s="19">
        <f t="shared" si="5227"/>
        <v>0</v>
      </c>
      <c r="BJ248" s="19">
        <f t="shared" si="5227"/>
        <v>0</v>
      </c>
      <c r="BK248" s="19">
        <f t="shared" si="5227"/>
        <v>0</v>
      </c>
      <c r="BL248" s="19">
        <f t="shared" si="5227"/>
        <v>0</v>
      </c>
      <c r="BM248" s="19">
        <f t="shared" si="5227"/>
        <v>0</v>
      </c>
      <c r="BN248" s="19">
        <f t="shared" si="5227"/>
        <v>0</v>
      </c>
      <c r="BO248" s="19">
        <f t="shared" si="5227"/>
        <v>0</v>
      </c>
      <c r="BP248" s="19">
        <f t="shared" si="5227"/>
        <v>0</v>
      </c>
      <c r="BQ248" s="19">
        <f t="shared" si="5227"/>
        <v>0</v>
      </c>
      <c r="BR248" s="19">
        <f t="shared" si="5227"/>
        <v>0</v>
      </c>
      <c r="BS248" s="19">
        <f t="shared" si="5227"/>
        <v>0</v>
      </c>
      <c r="BT248" s="19">
        <f t="shared" si="5227"/>
        <v>0</v>
      </c>
      <c r="BU248" s="19">
        <f t="shared" si="5227"/>
        <v>0</v>
      </c>
      <c r="BV248" s="19">
        <f t="shared" si="5227"/>
        <v>0</v>
      </c>
      <c r="BW248" s="19">
        <f t="shared" si="5227"/>
        <v>23.952122791037628</v>
      </c>
      <c r="BX248" s="19">
        <f t="shared" ref="BX248:CG248" si="5228">IF(BX246&gt;0.5,IF($B246=BX$10-1,$C246/$D246,BW248),0)</f>
        <v>23.952122791037628</v>
      </c>
      <c r="BY248" s="19">
        <f t="shared" si="5228"/>
        <v>23.952122791037628</v>
      </c>
      <c r="BZ248" s="19">
        <f t="shared" si="5228"/>
        <v>23.952122791037628</v>
      </c>
      <c r="CA248" s="19">
        <f t="shared" si="5228"/>
        <v>23.952122791037628</v>
      </c>
      <c r="CB248" s="19">
        <f t="shared" si="5228"/>
        <v>23.952122791037628</v>
      </c>
      <c r="CC248" s="19">
        <f t="shared" si="5228"/>
        <v>23.952122791037628</v>
      </c>
      <c r="CD248" s="19">
        <f t="shared" si="5228"/>
        <v>23.952122791037628</v>
      </c>
      <c r="CE248" s="19">
        <f t="shared" si="5228"/>
        <v>23.952122791037628</v>
      </c>
      <c r="CF248" s="19">
        <f t="shared" si="5228"/>
        <v>23.952122791037628</v>
      </c>
      <c r="CG248" s="19">
        <f t="shared" si="5228"/>
        <v>23.952122791037628</v>
      </c>
      <c r="CH248" s="48"/>
      <c r="CI248" s="48"/>
      <c r="CJ248" s="48"/>
      <c r="CK248" s="48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</row>
    <row r="249" spans="1:115" ht="15" x14ac:dyDescent="0.2">
      <c r="A249" s="17" t="s">
        <v>188</v>
      </c>
      <c r="B249" s="104">
        <f>B246+1</f>
        <v>2084</v>
      </c>
      <c r="C249" s="82">
        <f>HLOOKUP(B249,$J$10:$CG$23,14)</f>
        <v>366.46747870287561</v>
      </c>
      <c r="D249" s="52">
        <f>$D$52</f>
        <v>15</v>
      </c>
      <c r="E249" s="48"/>
      <c r="F249" s="48"/>
      <c r="G249" s="48"/>
      <c r="H249" s="48"/>
      <c r="I249" s="48"/>
      <c r="J249" s="42">
        <f>IF($B249=J$10,$C249,I250)</f>
        <v>0</v>
      </c>
      <c r="K249" s="19">
        <f>IF($B249=K$10-1,$C249,J250)</f>
        <v>0</v>
      </c>
      <c r="L249" s="19">
        <f t="shared" ref="L249:BW249" si="5229">IF($B249=L$10-1,$C249,K250)</f>
        <v>0</v>
      </c>
      <c r="M249" s="19">
        <f t="shared" si="5229"/>
        <v>0</v>
      </c>
      <c r="N249" s="19">
        <f t="shared" si="5229"/>
        <v>0</v>
      </c>
      <c r="O249" s="19">
        <f t="shared" si="5229"/>
        <v>0</v>
      </c>
      <c r="P249" s="19">
        <f t="shared" si="5229"/>
        <v>0</v>
      </c>
      <c r="Q249" s="19">
        <f t="shared" si="5229"/>
        <v>0</v>
      </c>
      <c r="R249" s="19">
        <f t="shared" si="5229"/>
        <v>0</v>
      </c>
      <c r="S249" s="19">
        <f t="shared" si="5229"/>
        <v>0</v>
      </c>
      <c r="T249" s="19">
        <f t="shared" si="5229"/>
        <v>0</v>
      </c>
      <c r="U249" s="19">
        <f t="shared" si="5229"/>
        <v>0</v>
      </c>
      <c r="V249" s="19">
        <f t="shared" si="5229"/>
        <v>0</v>
      </c>
      <c r="W249" s="19">
        <f t="shared" si="5229"/>
        <v>0</v>
      </c>
      <c r="X249" s="19">
        <f t="shared" si="5229"/>
        <v>0</v>
      </c>
      <c r="Y249" s="19">
        <f t="shared" si="5229"/>
        <v>0</v>
      </c>
      <c r="Z249" s="19">
        <f t="shared" si="5229"/>
        <v>0</v>
      </c>
      <c r="AA249" s="19">
        <f t="shared" si="5229"/>
        <v>0</v>
      </c>
      <c r="AB249" s="19">
        <f t="shared" si="5229"/>
        <v>0</v>
      </c>
      <c r="AC249" s="19">
        <f t="shared" si="5229"/>
        <v>0</v>
      </c>
      <c r="AD249" s="19">
        <f t="shared" si="5229"/>
        <v>0</v>
      </c>
      <c r="AE249" s="19">
        <f t="shared" si="5229"/>
        <v>0</v>
      </c>
      <c r="AF249" s="19">
        <f t="shared" si="5229"/>
        <v>0</v>
      </c>
      <c r="AG249" s="19">
        <f t="shared" si="5229"/>
        <v>0</v>
      </c>
      <c r="AH249" s="19">
        <f t="shared" si="5229"/>
        <v>0</v>
      </c>
      <c r="AI249" s="19">
        <f t="shared" si="5229"/>
        <v>0</v>
      </c>
      <c r="AJ249" s="19">
        <f t="shared" si="5229"/>
        <v>0</v>
      </c>
      <c r="AK249" s="19">
        <f t="shared" si="5229"/>
        <v>0</v>
      </c>
      <c r="AL249" s="19">
        <f t="shared" si="5229"/>
        <v>0</v>
      </c>
      <c r="AM249" s="19">
        <f t="shared" si="5229"/>
        <v>0</v>
      </c>
      <c r="AN249" s="19">
        <f t="shared" si="5229"/>
        <v>0</v>
      </c>
      <c r="AO249" s="19">
        <f t="shared" si="5229"/>
        <v>0</v>
      </c>
      <c r="AP249" s="19">
        <f t="shared" si="5229"/>
        <v>0</v>
      </c>
      <c r="AQ249" s="19">
        <f t="shared" si="5229"/>
        <v>0</v>
      </c>
      <c r="AR249" s="19">
        <f t="shared" si="5229"/>
        <v>0</v>
      </c>
      <c r="AS249" s="19">
        <f t="shared" si="5229"/>
        <v>0</v>
      </c>
      <c r="AT249" s="19">
        <f t="shared" si="5229"/>
        <v>0</v>
      </c>
      <c r="AU249" s="19">
        <f t="shared" si="5229"/>
        <v>0</v>
      </c>
      <c r="AV249" s="19">
        <f t="shared" si="5229"/>
        <v>0</v>
      </c>
      <c r="AW249" s="19">
        <f t="shared" si="5229"/>
        <v>0</v>
      </c>
      <c r="AX249" s="19">
        <f t="shared" si="5229"/>
        <v>0</v>
      </c>
      <c r="AY249" s="19">
        <f t="shared" si="5229"/>
        <v>0</v>
      </c>
      <c r="AZ249" s="19">
        <f t="shared" si="5229"/>
        <v>0</v>
      </c>
      <c r="BA249" s="19">
        <f t="shared" si="5229"/>
        <v>0</v>
      </c>
      <c r="BB249" s="19">
        <f t="shared" si="5229"/>
        <v>0</v>
      </c>
      <c r="BC249" s="19">
        <f t="shared" si="5229"/>
        <v>0</v>
      </c>
      <c r="BD249" s="19">
        <f t="shared" si="5229"/>
        <v>0</v>
      </c>
      <c r="BE249" s="19">
        <f t="shared" si="5229"/>
        <v>0</v>
      </c>
      <c r="BF249" s="19">
        <f t="shared" si="5229"/>
        <v>0</v>
      </c>
      <c r="BG249" s="19">
        <f t="shared" si="5229"/>
        <v>0</v>
      </c>
      <c r="BH249" s="19">
        <f t="shared" si="5229"/>
        <v>0</v>
      </c>
      <c r="BI249" s="19">
        <f t="shared" si="5229"/>
        <v>0</v>
      </c>
      <c r="BJ249" s="19">
        <f t="shared" si="5229"/>
        <v>0</v>
      </c>
      <c r="BK249" s="19">
        <f t="shared" si="5229"/>
        <v>0</v>
      </c>
      <c r="BL249" s="19">
        <f t="shared" si="5229"/>
        <v>0</v>
      </c>
      <c r="BM249" s="19">
        <f t="shared" si="5229"/>
        <v>0</v>
      </c>
      <c r="BN249" s="19">
        <f t="shared" si="5229"/>
        <v>0</v>
      </c>
      <c r="BO249" s="19">
        <f t="shared" si="5229"/>
        <v>0</v>
      </c>
      <c r="BP249" s="19">
        <f t="shared" si="5229"/>
        <v>0</v>
      </c>
      <c r="BQ249" s="19">
        <f t="shared" si="5229"/>
        <v>0</v>
      </c>
      <c r="BR249" s="19">
        <f t="shared" si="5229"/>
        <v>0</v>
      </c>
      <c r="BS249" s="19">
        <f t="shared" si="5229"/>
        <v>0</v>
      </c>
      <c r="BT249" s="19">
        <f t="shared" si="5229"/>
        <v>0</v>
      </c>
      <c r="BU249" s="19">
        <f t="shared" si="5229"/>
        <v>0</v>
      </c>
      <c r="BV249" s="19">
        <f t="shared" si="5229"/>
        <v>0</v>
      </c>
      <c r="BW249" s="19">
        <f t="shared" si="5229"/>
        <v>0</v>
      </c>
      <c r="BX249" s="19">
        <f t="shared" ref="BX249:CG249" si="5230">IF($B249=BX$10-1,$C249,BW250)</f>
        <v>366.46747870287561</v>
      </c>
      <c r="BY249" s="19">
        <f t="shared" si="5230"/>
        <v>342.03631345601724</v>
      </c>
      <c r="BZ249" s="19">
        <f t="shared" si="5230"/>
        <v>317.60514820915887</v>
      </c>
      <c r="CA249" s="19">
        <f t="shared" si="5230"/>
        <v>293.1739829623005</v>
      </c>
      <c r="CB249" s="19">
        <f t="shared" si="5230"/>
        <v>268.74281771544213</v>
      </c>
      <c r="CC249" s="19">
        <f t="shared" si="5230"/>
        <v>244.31165246858376</v>
      </c>
      <c r="CD249" s="19">
        <f t="shared" si="5230"/>
        <v>219.88048722172539</v>
      </c>
      <c r="CE249" s="19">
        <f t="shared" si="5230"/>
        <v>195.44932197486702</v>
      </c>
      <c r="CF249" s="19">
        <f t="shared" si="5230"/>
        <v>171.01815672800865</v>
      </c>
      <c r="CG249" s="19">
        <f t="shared" si="5230"/>
        <v>146.58699148115028</v>
      </c>
      <c r="CH249" s="48"/>
      <c r="CI249" s="48"/>
      <c r="CJ249" s="48"/>
      <c r="CK249" s="48"/>
      <c r="CL249" s="48"/>
      <c r="CM249" s="16"/>
      <c r="CN249" s="16"/>
      <c r="CO249" s="16"/>
      <c r="CP249" s="16"/>
      <c r="CQ249" s="16"/>
      <c r="CR249" s="16"/>
      <c r="CS249" s="16"/>
      <c r="CT249" s="16"/>
      <c r="CU249" s="16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</row>
    <row r="250" spans="1:115" ht="15" x14ac:dyDescent="0.2">
      <c r="A250" s="17"/>
      <c r="B250" s="48"/>
      <c r="C250" s="48"/>
      <c r="D250" s="48"/>
      <c r="E250" s="48"/>
      <c r="F250" s="48"/>
      <c r="G250" s="48"/>
      <c r="H250" s="48"/>
      <c r="I250" s="48"/>
      <c r="J250" s="42">
        <f t="shared" ref="J250" si="5231">MAX(0,+J249-J251)</f>
        <v>0</v>
      </c>
      <c r="K250" s="19">
        <f t="shared" ref="K250" si="5232">MAX(0,+K249-K251)</f>
        <v>0</v>
      </c>
      <c r="L250" s="19">
        <f t="shared" ref="L250" si="5233">MAX(0,+L249-L251)</f>
        <v>0</v>
      </c>
      <c r="M250" s="19">
        <f t="shared" ref="M250" si="5234">MAX(0,+M249-M251)</f>
        <v>0</v>
      </c>
      <c r="N250" s="19">
        <f t="shared" ref="N250" si="5235">MAX(0,+N249-N251)</f>
        <v>0</v>
      </c>
      <c r="O250" s="19">
        <f t="shared" ref="O250" si="5236">MAX(0,+O249-O251)</f>
        <v>0</v>
      </c>
      <c r="P250" s="19">
        <f t="shared" ref="P250" si="5237">MAX(0,+P249-P251)</f>
        <v>0</v>
      </c>
      <c r="Q250" s="19">
        <f t="shared" ref="Q250" si="5238">MAX(0,+Q249-Q251)</f>
        <v>0</v>
      </c>
      <c r="R250" s="19">
        <f t="shared" ref="R250" si="5239">MAX(0,+R249-R251)</f>
        <v>0</v>
      </c>
      <c r="S250" s="19">
        <f t="shared" ref="S250" si="5240">MAX(0,+S249-S251)</f>
        <v>0</v>
      </c>
      <c r="T250" s="19">
        <f t="shared" ref="T250" si="5241">MAX(0,+T249-T251)</f>
        <v>0</v>
      </c>
      <c r="U250" s="19">
        <f t="shared" ref="U250" si="5242">MAX(0,+U249-U251)</f>
        <v>0</v>
      </c>
      <c r="V250" s="19">
        <f t="shared" ref="V250" si="5243">MAX(0,+V249-V251)</f>
        <v>0</v>
      </c>
      <c r="W250" s="42">
        <f t="shared" ref="W250" si="5244">MAX(0,+W249-W251)</f>
        <v>0</v>
      </c>
      <c r="X250" s="42">
        <f t="shared" ref="X250" si="5245">MAX(0,+X249-X251)</f>
        <v>0</v>
      </c>
      <c r="Y250" s="42">
        <f t="shared" ref="Y250" si="5246">MAX(0,+Y249-Y251)</f>
        <v>0</v>
      </c>
      <c r="Z250" s="42">
        <f t="shared" ref="Z250" si="5247">MAX(0,+Z249-Z251)</f>
        <v>0</v>
      </c>
      <c r="AA250" s="42">
        <f t="shared" ref="AA250" si="5248">MAX(0,+AA249-AA251)</f>
        <v>0</v>
      </c>
      <c r="AB250" s="42">
        <f t="shared" ref="AB250" si="5249">MAX(0,+AB249-AB251)</f>
        <v>0</v>
      </c>
      <c r="AC250" s="42">
        <f t="shared" ref="AC250" si="5250">MAX(0,+AC249-AC251)</f>
        <v>0</v>
      </c>
      <c r="AD250" s="42">
        <f t="shared" ref="AD250" si="5251">MAX(0,+AD249-AD251)</f>
        <v>0</v>
      </c>
      <c r="AE250" s="42">
        <f t="shared" ref="AE250" si="5252">MAX(0,+AE249-AE251)</f>
        <v>0</v>
      </c>
      <c r="AF250" s="42">
        <f t="shared" ref="AF250" si="5253">MAX(0,+AF249-AF251)</f>
        <v>0</v>
      </c>
      <c r="AG250" s="42">
        <f t="shared" ref="AG250" si="5254">MAX(0,+AG249-AG251)</f>
        <v>0</v>
      </c>
      <c r="AH250" s="42">
        <f t="shared" ref="AH250" si="5255">MAX(0,+AH249-AH251)</f>
        <v>0</v>
      </c>
      <c r="AI250" s="42">
        <f t="shared" ref="AI250" si="5256">MAX(0,+AI249-AI251)</f>
        <v>0</v>
      </c>
      <c r="AJ250" s="42">
        <f t="shared" ref="AJ250" si="5257">MAX(0,+AJ249-AJ251)</f>
        <v>0</v>
      </c>
      <c r="AK250" s="42">
        <f t="shared" ref="AK250" si="5258">MAX(0,+AK249-AK251)</f>
        <v>0</v>
      </c>
      <c r="AL250" s="42">
        <f t="shared" ref="AL250" si="5259">MAX(0,+AL249-AL251)</f>
        <v>0</v>
      </c>
      <c r="AM250" s="42">
        <f t="shared" ref="AM250" si="5260">MAX(0,+AM249-AM251)</f>
        <v>0</v>
      </c>
      <c r="AN250" s="42">
        <f t="shared" ref="AN250" si="5261">MAX(0,+AN249-AN251)</f>
        <v>0</v>
      </c>
      <c r="AO250" s="42">
        <f t="shared" ref="AO250" si="5262">MAX(0,+AO249-AO251)</f>
        <v>0</v>
      </c>
      <c r="AP250" s="42">
        <f t="shared" ref="AP250" si="5263">MAX(0,+AP249-AP251)</f>
        <v>0</v>
      </c>
      <c r="AQ250" s="42">
        <f t="shared" ref="AQ250" si="5264">MAX(0,+AQ249-AQ251)</f>
        <v>0</v>
      </c>
      <c r="AR250" s="42">
        <f t="shared" ref="AR250" si="5265">MAX(0,+AR249-AR251)</f>
        <v>0</v>
      </c>
      <c r="AS250" s="42">
        <f t="shared" ref="AS250" si="5266">MAX(0,+AS249-AS251)</f>
        <v>0</v>
      </c>
      <c r="AT250" s="42">
        <f t="shared" ref="AT250" si="5267">MAX(0,+AT249-AT251)</f>
        <v>0</v>
      </c>
      <c r="AU250" s="42">
        <f t="shared" ref="AU250" si="5268">MAX(0,+AU249-AU251)</f>
        <v>0</v>
      </c>
      <c r="AV250" s="42">
        <f t="shared" ref="AV250" si="5269">MAX(0,+AV249-AV251)</f>
        <v>0</v>
      </c>
      <c r="AW250" s="42">
        <f t="shared" ref="AW250" si="5270">MAX(0,+AW249-AW251)</f>
        <v>0</v>
      </c>
      <c r="AX250" s="42">
        <f t="shared" ref="AX250" si="5271">MAX(0,+AX249-AX251)</f>
        <v>0</v>
      </c>
      <c r="AY250" s="42">
        <f t="shared" ref="AY250" si="5272">MAX(0,+AY249-AY251)</f>
        <v>0</v>
      </c>
      <c r="AZ250" s="42">
        <f t="shared" ref="AZ250" si="5273">MAX(0,+AZ249-AZ251)</f>
        <v>0</v>
      </c>
      <c r="BA250" s="42">
        <f t="shared" ref="BA250" si="5274">MAX(0,+BA249-BA251)</f>
        <v>0</v>
      </c>
      <c r="BB250" s="42">
        <f t="shared" ref="BB250" si="5275">MAX(0,+BB249-BB251)</f>
        <v>0</v>
      </c>
      <c r="BC250" s="42">
        <f t="shared" ref="BC250" si="5276">MAX(0,+BC249-BC251)</f>
        <v>0</v>
      </c>
      <c r="BD250" s="42">
        <f t="shared" ref="BD250" si="5277">MAX(0,+BD249-BD251)</f>
        <v>0</v>
      </c>
      <c r="BE250" s="42">
        <f t="shared" ref="BE250" si="5278">MAX(0,+BE249-BE251)</f>
        <v>0</v>
      </c>
      <c r="BF250" s="42">
        <f t="shared" ref="BF250" si="5279">MAX(0,+BF249-BF251)</f>
        <v>0</v>
      </c>
      <c r="BG250" s="42">
        <f t="shared" ref="BG250" si="5280">MAX(0,+BG249-BG251)</f>
        <v>0</v>
      </c>
      <c r="BH250" s="42">
        <f t="shared" ref="BH250" si="5281">MAX(0,+BH249-BH251)</f>
        <v>0</v>
      </c>
      <c r="BI250" s="42">
        <f t="shared" ref="BI250" si="5282">MAX(0,+BI249-BI251)</f>
        <v>0</v>
      </c>
      <c r="BJ250" s="42">
        <f t="shared" ref="BJ250" si="5283">MAX(0,+BJ249-BJ251)</f>
        <v>0</v>
      </c>
      <c r="BK250" s="42">
        <f t="shared" ref="BK250" si="5284">MAX(0,+BK249-BK251)</f>
        <v>0</v>
      </c>
      <c r="BL250" s="42">
        <f t="shared" ref="BL250" si="5285">MAX(0,+BL249-BL251)</f>
        <v>0</v>
      </c>
      <c r="BM250" s="42">
        <f t="shared" ref="BM250" si="5286">MAX(0,+BM249-BM251)</f>
        <v>0</v>
      </c>
      <c r="BN250" s="42">
        <f t="shared" ref="BN250" si="5287">MAX(0,+BN249-BN251)</f>
        <v>0</v>
      </c>
      <c r="BO250" s="42">
        <f t="shared" ref="BO250" si="5288">MAX(0,+BO249-BO251)</f>
        <v>0</v>
      </c>
      <c r="BP250" s="42">
        <f t="shared" ref="BP250" si="5289">MAX(0,+BP249-BP251)</f>
        <v>0</v>
      </c>
      <c r="BQ250" s="42">
        <f t="shared" ref="BQ250" si="5290">MAX(0,+BQ249-BQ251)</f>
        <v>0</v>
      </c>
      <c r="BR250" s="42">
        <f t="shared" ref="BR250" si="5291">MAX(0,+BR249-BR251)</f>
        <v>0</v>
      </c>
      <c r="BS250" s="42">
        <f t="shared" ref="BS250" si="5292">MAX(0,+BS249-BS251)</f>
        <v>0</v>
      </c>
      <c r="BT250" s="42">
        <f t="shared" ref="BT250" si="5293">MAX(0,+BT249-BT251)</f>
        <v>0</v>
      </c>
      <c r="BU250" s="42">
        <f t="shared" ref="BU250" si="5294">MAX(0,+BU249-BU251)</f>
        <v>0</v>
      </c>
      <c r="BV250" s="42">
        <f t="shared" ref="BV250" si="5295">MAX(0,+BV249-BV251)</f>
        <v>0</v>
      </c>
      <c r="BW250" s="42">
        <f t="shared" ref="BW250" si="5296">MAX(0,+BW249-BW251)</f>
        <v>0</v>
      </c>
      <c r="BX250" s="42">
        <f t="shared" ref="BX250" si="5297">MAX(0,+BX249-BX251)</f>
        <v>342.03631345601724</v>
      </c>
      <c r="BY250" s="42">
        <f t="shared" ref="BY250" si="5298">MAX(0,+BY249-BY251)</f>
        <v>317.60514820915887</v>
      </c>
      <c r="BZ250" s="42">
        <f t="shared" ref="BZ250" si="5299">MAX(0,+BZ249-BZ251)</f>
        <v>293.1739829623005</v>
      </c>
      <c r="CA250" s="42">
        <f t="shared" ref="CA250" si="5300">MAX(0,+CA249-CA251)</f>
        <v>268.74281771544213</v>
      </c>
      <c r="CB250" s="42">
        <f t="shared" ref="CB250" si="5301">MAX(0,+CB249-CB251)</f>
        <v>244.31165246858376</v>
      </c>
      <c r="CC250" s="42">
        <f t="shared" ref="CC250" si="5302">MAX(0,+CC249-CC251)</f>
        <v>219.88048722172539</v>
      </c>
      <c r="CD250" s="42">
        <f t="shared" ref="CD250" si="5303">MAX(0,+CD249-CD251)</f>
        <v>195.44932197486702</v>
      </c>
      <c r="CE250" s="42">
        <f t="shared" ref="CE250" si="5304">MAX(0,+CE249-CE251)</f>
        <v>171.01815672800865</v>
      </c>
      <c r="CF250" s="42">
        <f t="shared" ref="CF250" si="5305">MAX(0,+CF249-CF251)</f>
        <v>146.58699148115028</v>
      </c>
      <c r="CG250" s="42">
        <f t="shared" ref="CG250" si="5306">MAX(0,+CG249-CG251)</f>
        <v>122.15582623429191</v>
      </c>
      <c r="CH250" s="48"/>
      <c r="CI250" s="48"/>
      <c r="CJ250" s="48"/>
      <c r="CK250" s="48"/>
      <c r="CL250" s="48"/>
      <c r="CM250" s="16"/>
      <c r="CN250" s="16"/>
      <c r="CO250" s="16"/>
      <c r="CP250" s="16"/>
      <c r="CQ250" s="16"/>
      <c r="CR250" s="16"/>
      <c r="CS250" s="16"/>
      <c r="CT250" s="16"/>
      <c r="CU250" s="16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</row>
    <row r="251" spans="1:115" ht="15" x14ac:dyDescent="0.2">
      <c r="A251" s="17"/>
      <c r="B251" s="48"/>
      <c r="C251" s="48"/>
      <c r="D251" s="48"/>
      <c r="E251" s="48"/>
      <c r="F251" s="48"/>
      <c r="G251" s="48"/>
      <c r="H251" s="48"/>
      <c r="I251" s="48"/>
      <c r="J251" s="42">
        <f>IF(J249&gt;0.5,IF($B249=J$10,$C249/$D249,I251),0)</f>
        <v>0</v>
      </c>
      <c r="K251" s="19">
        <f>IF(K249&gt;0.5,IF($B249=K$10-1,$C249/$D249,J251),0)</f>
        <v>0</v>
      </c>
      <c r="L251" s="19">
        <f t="shared" ref="L251:BW251" si="5307">IF(L249&gt;0.5,IF($B249=L$10-1,$C249/$D249,K251),0)</f>
        <v>0</v>
      </c>
      <c r="M251" s="19">
        <f t="shared" si="5307"/>
        <v>0</v>
      </c>
      <c r="N251" s="19">
        <f t="shared" si="5307"/>
        <v>0</v>
      </c>
      <c r="O251" s="19">
        <f t="shared" si="5307"/>
        <v>0</v>
      </c>
      <c r="P251" s="19">
        <f t="shared" si="5307"/>
        <v>0</v>
      </c>
      <c r="Q251" s="19">
        <f t="shared" si="5307"/>
        <v>0</v>
      </c>
      <c r="R251" s="19">
        <f t="shared" si="5307"/>
        <v>0</v>
      </c>
      <c r="S251" s="19">
        <f t="shared" si="5307"/>
        <v>0</v>
      </c>
      <c r="T251" s="19">
        <f t="shared" si="5307"/>
        <v>0</v>
      </c>
      <c r="U251" s="19">
        <f t="shared" si="5307"/>
        <v>0</v>
      </c>
      <c r="V251" s="19">
        <f t="shared" si="5307"/>
        <v>0</v>
      </c>
      <c r="W251" s="19">
        <f t="shared" si="5307"/>
        <v>0</v>
      </c>
      <c r="X251" s="19">
        <f t="shared" si="5307"/>
        <v>0</v>
      </c>
      <c r="Y251" s="19">
        <f t="shared" si="5307"/>
        <v>0</v>
      </c>
      <c r="Z251" s="19">
        <f t="shared" si="5307"/>
        <v>0</v>
      </c>
      <c r="AA251" s="19">
        <f t="shared" si="5307"/>
        <v>0</v>
      </c>
      <c r="AB251" s="19">
        <f t="shared" si="5307"/>
        <v>0</v>
      </c>
      <c r="AC251" s="19">
        <f t="shared" si="5307"/>
        <v>0</v>
      </c>
      <c r="AD251" s="19">
        <f t="shared" si="5307"/>
        <v>0</v>
      </c>
      <c r="AE251" s="19">
        <f t="shared" si="5307"/>
        <v>0</v>
      </c>
      <c r="AF251" s="19">
        <f t="shared" si="5307"/>
        <v>0</v>
      </c>
      <c r="AG251" s="19">
        <f t="shared" si="5307"/>
        <v>0</v>
      </c>
      <c r="AH251" s="19">
        <f t="shared" si="5307"/>
        <v>0</v>
      </c>
      <c r="AI251" s="19">
        <f t="shared" si="5307"/>
        <v>0</v>
      </c>
      <c r="AJ251" s="19">
        <f t="shared" si="5307"/>
        <v>0</v>
      </c>
      <c r="AK251" s="19">
        <f t="shared" si="5307"/>
        <v>0</v>
      </c>
      <c r="AL251" s="19">
        <f t="shared" si="5307"/>
        <v>0</v>
      </c>
      <c r="AM251" s="19">
        <f t="shared" si="5307"/>
        <v>0</v>
      </c>
      <c r="AN251" s="19">
        <f t="shared" si="5307"/>
        <v>0</v>
      </c>
      <c r="AO251" s="19">
        <f t="shared" si="5307"/>
        <v>0</v>
      </c>
      <c r="AP251" s="19">
        <f t="shared" si="5307"/>
        <v>0</v>
      </c>
      <c r="AQ251" s="19">
        <f t="shared" si="5307"/>
        <v>0</v>
      </c>
      <c r="AR251" s="19">
        <f t="shared" si="5307"/>
        <v>0</v>
      </c>
      <c r="AS251" s="19">
        <f t="shared" si="5307"/>
        <v>0</v>
      </c>
      <c r="AT251" s="19">
        <f t="shared" si="5307"/>
        <v>0</v>
      </c>
      <c r="AU251" s="19">
        <f t="shared" si="5307"/>
        <v>0</v>
      </c>
      <c r="AV251" s="19">
        <f t="shared" si="5307"/>
        <v>0</v>
      </c>
      <c r="AW251" s="19">
        <f t="shared" si="5307"/>
        <v>0</v>
      </c>
      <c r="AX251" s="19">
        <f t="shared" si="5307"/>
        <v>0</v>
      </c>
      <c r="AY251" s="19">
        <f t="shared" si="5307"/>
        <v>0</v>
      </c>
      <c r="AZ251" s="19">
        <f t="shared" si="5307"/>
        <v>0</v>
      </c>
      <c r="BA251" s="19">
        <f t="shared" si="5307"/>
        <v>0</v>
      </c>
      <c r="BB251" s="19">
        <f t="shared" si="5307"/>
        <v>0</v>
      </c>
      <c r="BC251" s="19">
        <f t="shared" si="5307"/>
        <v>0</v>
      </c>
      <c r="BD251" s="19">
        <f t="shared" si="5307"/>
        <v>0</v>
      </c>
      <c r="BE251" s="19">
        <f t="shared" si="5307"/>
        <v>0</v>
      </c>
      <c r="BF251" s="19">
        <f t="shared" si="5307"/>
        <v>0</v>
      </c>
      <c r="BG251" s="19">
        <f t="shared" si="5307"/>
        <v>0</v>
      </c>
      <c r="BH251" s="19">
        <f t="shared" si="5307"/>
        <v>0</v>
      </c>
      <c r="BI251" s="19">
        <f t="shared" si="5307"/>
        <v>0</v>
      </c>
      <c r="BJ251" s="19">
        <f t="shared" si="5307"/>
        <v>0</v>
      </c>
      <c r="BK251" s="19">
        <f t="shared" si="5307"/>
        <v>0</v>
      </c>
      <c r="BL251" s="19">
        <f t="shared" si="5307"/>
        <v>0</v>
      </c>
      <c r="BM251" s="19">
        <f t="shared" si="5307"/>
        <v>0</v>
      </c>
      <c r="BN251" s="19">
        <f t="shared" si="5307"/>
        <v>0</v>
      </c>
      <c r="BO251" s="19">
        <f t="shared" si="5307"/>
        <v>0</v>
      </c>
      <c r="BP251" s="19">
        <f t="shared" si="5307"/>
        <v>0</v>
      </c>
      <c r="BQ251" s="19">
        <f t="shared" si="5307"/>
        <v>0</v>
      </c>
      <c r="BR251" s="19">
        <f t="shared" si="5307"/>
        <v>0</v>
      </c>
      <c r="BS251" s="19">
        <f t="shared" si="5307"/>
        <v>0</v>
      </c>
      <c r="BT251" s="19">
        <f t="shared" si="5307"/>
        <v>0</v>
      </c>
      <c r="BU251" s="19">
        <f t="shared" si="5307"/>
        <v>0</v>
      </c>
      <c r="BV251" s="19">
        <f t="shared" si="5307"/>
        <v>0</v>
      </c>
      <c r="BW251" s="19">
        <f t="shared" si="5307"/>
        <v>0</v>
      </c>
      <c r="BX251" s="19">
        <f t="shared" ref="BX251:CG251" si="5308">IF(BX249&gt;0.5,IF($B249=BX$10-1,$C249/$D249,BW251),0)</f>
        <v>24.431165246858374</v>
      </c>
      <c r="BY251" s="19">
        <f t="shared" si="5308"/>
        <v>24.431165246858374</v>
      </c>
      <c r="BZ251" s="19">
        <f t="shared" si="5308"/>
        <v>24.431165246858374</v>
      </c>
      <c r="CA251" s="19">
        <f t="shared" si="5308"/>
        <v>24.431165246858374</v>
      </c>
      <c r="CB251" s="19">
        <f t="shared" si="5308"/>
        <v>24.431165246858374</v>
      </c>
      <c r="CC251" s="19">
        <f t="shared" si="5308"/>
        <v>24.431165246858374</v>
      </c>
      <c r="CD251" s="19">
        <f t="shared" si="5308"/>
        <v>24.431165246858374</v>
      </c>
      <c r="CE251" s="19">
        <f t="shared" si="5308"/>
        <v>24.431165246858374</v>
      </c>
      <c r="CF251" s="19">
        <f t="shared" si="5308"/>
        <v>24.431165246858374</v>
      </c>
      <c r="CG251" s="19">
        <f t="shared" si="5308"/>
        <v>24.431165246858374</v>
      </c>
      <c r="CH251" s="48"/>
      <c r="CI251" s="48"/>
      <c r="CJ251" s="48"/>
      <c r="CK251" s="48"/>
      <c r="CL251" s="48"/>
      <c r="CM251" s="16"/>
      <c r="CN251" s="16"/>
      <c r="CO251" s="16"/>
      <c r="CP251" s="16"/>
      <c r="CQ251" s="16"/>
      <c r="CR251" s="16"/>
      <c r="CS251" s="16"/>
      <c r="CT251" s="16"/>
      <c r="CU251" s="16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</row>
    <row r="252" spans="1:115" ht="15" x14ac:dyDescent="0.2">
      <c r="A252" s="17" t="s">
        <v>189</v>
      </c>
      <c r="B252" s="104">
        <f>B249+1</f>
        <v>2085</v>
      </c>
      <c r="C252" s="82">
        <f>HLOOKUP(B252,$J$10:$CG$23,14)</f>
        <v>373.79682827693313</v>
      </c>
      <c r="D252" s="52">
        <f>$D$52</f>
        <v>15</v>
      </c>
      <c r="E252" s="48"/>
      <c r="F252" s="48"/>
      <c r="G252" s="48"/>
      <c r="H252" s="48"/>
      <c r="I252" s="48"/>
      <c r="J252" s="42">
        <f>IF($B252=J$10,$C252,I253)</f>
        <v>0</v>
      </c>
      <c r="K252" s="19">
        <f>IF($B252=K$10-1,$C252,J253)</f>
        <v>0</v>
      </c>
      <c r="L252" s="19">
        <f t="shared" ref="L252:BW252" si="5309">IF($B252=L$10-1,$C252,K253)</f>
        <v>0</v>
      </c>
      <c r="M252" s="19">
        <f t="shared" si="5309"/>
        <v>0</v>
      </c>
      <c r="N252" s="19">
        <f t="shared" si="5309"/>
        <v>0</v>
      </c>
      <c r="O252" s="19">
        <f t="shared" si="5309"/>
        <v>0</v>
      </c>
      <c r="P252" s="19">
        <f t="shared" si="5309"/>
        <v>0</v>
      </c>
      <c r="Q252" s="19">
        <f t="shared" si="5309"/>
        <v>0</v>
      </c>
      <c r="R252" s="19">
        <f t="shared" si="5309"/>
        <v>0</v>
      </c>
      <c r="S252" s="19">
        <f t="shared" si="5309"/>
        <v>0</v>
      </c>
      <c r="T252" s="19">
        <f t="shared" si="5309"/>
        <v>0</v>
      </c>
      <c r="U252" s="19">
        <f t="shared" si="5309"/>
        <v>0</v>
      </c>
      <c r="V252" s="19">
        <f t="shared" si="5309"/>
        <v>0</v>
      </c>
      <c r="W252" s="19">
        <f t="shared" si="5309"/>
        <v>0</v>
      </c>
      <c r="X252" s="19">
        <f t="shared" si="5309"/>
        <v>0</v>
      </c>
      <c r="Y252" s="19">
        <f t="shared" si="5309"/>
        <v>0</v>
      </c>
      <c r="Z252" s="19">
        <f t="shared" si="5309"/>
        <v>0</v>
      </c>
      <c r="AA252" s="19">
        <f t="shared" si="5309"/>
        <v>0</v>
      </c>
      <c r="AB252" s="19">
        <f t="shared" si="5309"/>
        <v>0</v>
      </c>
      <c r="AC252" s="19">
        <f t="shared" si="5309"/>
        <v>0</v>
      </c>
      <c r="AD252" s="19">
        <f t="shared" si="5309"/>
        <v>0</v>
      </c>
      <c r="AE252" s="19">
        <f t="shared" si="5309"/>
        <v>0</v>
      </c>
      <c r="AF252" s="19">
        <f t="shared" si="5309"/>
        <v>0</v>
      </c>
      <c r="AG252" s="19">
        <f t="shared" si="5309"/>
        <v>0</v>
      </c>
      <c r="AH252" s="19">
        <f t="shared" si="5309"/>
        <v>0</v>
      </c>
      <c r="AI252" s="19">
        <f t="shared" si="5309"/>
        <v>0</v>
      </c>
      <c r="AJ252" s="19">
        <f t="shared" si="5309"/>
        <v>0</v>
      </c>
      <c r="AK252" s="19">
        <f t="shared" si="5309"/>
        <v>0</v>
      </c>
      <c r="AL252" s="19">
        <f t="shared" si="5309"/>
        <v>0</v>
      </c>
      <c r="AM252" s="19">
        <f t="shared" si="5309"/>
        <v>0</v>
      </c>
      <c r="AN252" s="19">
        <f t="shared" si="5309"/>
        <v>0</v>
      </c>
      <c r="AO252" s="19">
        <f t="shared" si="5309"/>
        <v>0</v>
      </c>
      <c r="AP252" s="19">
        <f t="shared" si="5309"/>
        <v>0</v>
      </c>
      <c r="AQ252" s="19">
        <f t="shared" si="5309"/>
        <v>0</v>
      </c>
      <c r="AR252" s="19">
        <f t="shared" si="5309"/>
        <v>0</v>
      </c>
      <c r="AS252" s="19">
        <f t="shared" si="5309"/>
        <v>0</v>
      </c>
      <c r="AT252" s="19">
        <f t="shared" si="5309"/>
        <v>0</v>
      </c>
      <c r="AU252" s="19">
        <f t="shared" si="5309"/>
        <v>0</v>
      </c>
      <c r="AV252" s="19">
        <f t="shared" si="5309"/>
        <v>0</v>
      </c>
      <c r="AW252" s="19">
        <f t="shared" si="5309"/>
        <v>0</v>
      </c>
      <c r="AX252" s="19">
        <f t="shared" si="5309"/>
        <v>0</v>
      </c>
      <c r="AY252" s="19">
        <f t="shared" si="5309"/>
        <v>0</v>
      </c>
      <c r="AZ252" s="19">
        <f t="shared" si="5309"/>
        <v>0</v>
      </c>
      <c r="BA252" s="19">
        <f t="shared" si="5309"/>
        <v>0</v>
      </c>
      <c r="BB252" s="19">
        <f t="shared" si="5309"/>
        <v>0</v>
      </c>
      <c r="BC252" s="19">
        <f t="shared" si="5309"/>
        <v>0</v>
      </c>
      <c r="BD252" s="19">
        <f t="shared" si="5309"/>
        <v>0</v>
      </c>
      <c r="BE252" s="19">
        <f t="shared" si="5309"/>
        <v>0</v>
      </c>
      <c r="BF252" s="19">
        <f t="shared" si="5309"/>
        <v>0</v>
      </c>
      <c r="BG252" s="19">
        <f t="shared" si="5309"/>
        <v>0</v>
      </c>
      <c r="BH252" s="19">
        <f t="shared" si="5309"/>
        <v>0</v>
      </c>
      <c r="BI252" s="19">
        <f t="shared" si="5309"/>
        <v>0</v>
      </c>
      <c r="BJ252" s="19">
        <f t="shared" si="5309"/>
        <v>0</v>
      </c>
      <c r="BK252" s="19">
        <f t="shared" si="5309"/>
        <v>0</v>
      </c>
      <c r="BL252" s="19">
        <f t="shared" si="5309"/>
        <v>0</v>
      </c>
      <c r="BM252" s="19">
        <f t="shared" si="5309"/>
        <v>0</v>
      </c>
      <c r="BN252" s="19">
        <f t="shared" si="5309"/>
        <v>0</v>
      </c>
      <c r="BO252" s="19">
        <f t="shared" si="5309"/>
        <v>0</v>
      </c>
      <c r="BP252" s="19">
        <f t="shared" si="5309"/>
        <v>0</v>
      </c>
      <c r="BQ252" s="19">
        <f t="shared" si="5309"/>
        <v>0</v>
      </c>
      <c r="BR252" s="19">
        <f t="shared" si="5309"/>
        <v>0</v>
      </c>
      <c r="BS252" s="19">
        <f t="shared" si="5309"/>
        <v>0</v>
      </c>
      <c r="BT252" s="19">
        <f t="shared" si="5309"/>
        <v>0</v>
      </c>
      <c r="BU252" s="19">
        <f t="shared" si="5309"/>
        <v>0</v>
      </c>
      <c r="BV252" s="19">
        <f t="shared" si="5309"/>
        <v>0</v>
      </c>
      <c r="BW252" s="19">
        <f t="shared" si="5309"/>
        <v>0</v>
      </c>
      <c r="BX252" s="19">
        <f t="shared" ref="BX252:CG252" si="5310">IF($B252=BX$10-1,$C252,BW253)</f>
        <v>0</v>
      </c>
      <c r="BY252" s="19">
        <f t="shared" si="5310"/>
        <v>373.79682827693313</v>
      </c>
      <c r="BZ252" s="19">
        <f t="shared" si="5310"/>
        <v>348.87703972513759</v>
      </c>
      <c r="CA252" s="19">
        <f t="shared" si="5310"/>
        <v>323.95725117334206</v>
      </c>
      <c r="CB252" s="19">
        <f t="shared" si="5310"/>
        <v>299.03746262154652</v>
      </c>
      <c r="CC252" s="19">
        <f t="shared" si="5310"/>
        <v>274.11767406975099</v>
      </c>
      <c r="CD252" s="19">
        <f t="shared" si="5310"/>
        <v>249.19788551795546</v>
      </c>
      <c r="CE252" s="19">
        <f t="shared" si="5310"/>
        <v>224.27809696615992</v>
      </c>
      <c r="CF252" s="19">
        <f t="shared" si="5310"/>
        <v>199.35830841436439</v>
      </c>
      <c r="CG252" s="19">
        <f t="shared" si="5310"/>
        <v>174.43851986256885</v>
      </c>
      <c r="CH252" s="48"/>
      <c r="CI252" s="48"/>
      <c r="CJ252" s="48"/>
      <c r="CK252" s="48"/>
      <c r="CL252" s="48"/>
      <c r="CM252" s="48"/>
      <c r="CN252" s="16"/>
      <c r="CO252" s="16"/>
      <c r="CP252" s="16"/>
      <c r="CQ252" s="16"/>
      <c r="CR252" s="16"/>
      <c r="CS252" s="16"/>
      <c r="CT252" s="16"/>
      <c r="CU252" s="16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</row>
    <row r="253" spans="1:115" ht="15" x14ac:dyDescent="0.2">
      <c r="B253" s="48"/>
      <c r="C253" s="48"/>
      <c r="D253" s="48"/>
      <c r="E253" s="48"/>
      <c r="F253" s="48"/>
      <c r="G253" s="48"/>
      <c r="H253" s="48"/>
      <c r="I253" s="48"/>
      <c r="J253" s="42">
        <f t="shared" ref="J253" si="5311">MAX(0,+J252-J254)</f>
        <v>0</v>
      </c>
      <c r="K253" s="19">
        <f t="shared" ref="K253" si="5312">MAX(0,+K252-K254)</f>
        <v>0</v>
      </c>
      <c r="L253" s="19">
        <f t="shared" ref="L253" si="5313">MAX(0,+L252-L254)</f>
        <v>0</v>
      </c>
      <c r="M253" s="19">
        <f t="shared" ref="M253" si="5314">MAX(0,+M252-M254)</f>
        <v>0</v>
      </c>
      <c r="N253" s="19">
        <f t="shared" ref="N253" si="5315">MAX(0,+N252-N254)</f>
        <v>0</v>
      </c>
      <c r="O253" s="19">
        <f t="shared" ref="O253" si="5316">MAX(0,+O252-O254)</f>
        <v>0</v>
      </c>
      <c r="P253" s="19">
        <f t="shared" ref="P253" si="5317">MAX(0,+P252-P254)</f>
        <v>0</v>
      </c>
      <c r="Q253" s="19">
        <f t="shared" ref="Q253" si="5318">MAX(0,+Q252-Q254)</f>
        <v>0</v>
      </c>
      <c r="R253" s="19">
        <f t="shared" ref="R253" si="5319">MAX(0,+R252-R254)</f>
        <v>0</v>
      </c>
      <c r="S253" s="19">
        <f t="shared" ref="S253" si="5320">MAX(0,+S252-S254)</f>
        <v>0</v>
      </c>
      <c r="T253" s="19">
        <f t="shared" ref="T253" si="5321">MAX(0,+T252-T254)</f>
        <v>0</v>
      </c>
      <c r="U253" s="19">
        <f t="shared" ref="U253" si="5322">MAX(0,+U252-U254)</f>
        <v>0</v>
      </c>
      <c r="V253" s="19">
        <f t="shared" ref="V253" si="5323">MAX(0,+V252-V254)</f>
        <v>0</v>
      </c>
      <c r="W253" s="42">
        <f t="shared" ref="W253" si="5324">MAX(0,+W252-W254)</f>
        <v>0</v>
      </c>
      <c r="X253" s="42">
        <f t="shared" ref="X253" si="5325">MAX(0,+X252-X254)</f>
        <v>0</v>
      </c>
      <c r="Y253" s="42">
        <f t="shared" ref="Y253" si="5326">MAX(0,+Y252-Y254)</f>
        <v>0</v>
      </c>
      <c r="Z253" s="42">
        <f t="shared" ref="Z253" si="5327">MAX(0,+Z252-Z254)</f>
        <v>0</v>
      </c>
      <c r="AA253" s="42">
        <f t="shared" ref="AA253" si="5328">MAX(0,+AA252-AA254)</f>
        <v>0</v>
      </c>
      <c r="AB253" s="42">
        <f t="shared" ref="AB253" si="5329">MAX(0,+AB252-AB254)</f>
        <v>0</v>
      </c>
      <c r="AC253" s="42">
        <f t="shared" ref="AC253" si="5330">MAX(0,+AC252-AC254)</f>
        <v>0</v>
      </c>
      <c r="AD253" s="42">
        <f t="shared" ref="AD253" si="5331">MAX(0,+AD252-AD254)</f>
        <v>0</v>
      </c>
      <c r="AE253" s="42">
        <f t="shared" ref="AE253" si="5332">MAX(0,+AE252-AE254)</f>
        <v>0</v>
      </c>
      <c r="AF253" s="42">
        <f t="shared" ref="AF253" si="5333">MAX(0,+AF252-AF254)</f>
        <v>0</v>
      </c>
      <c r="AG253" s="42">
        <f t="shared" ref="AG253" si="5334">MAX(0,+AG252-AG254)</f>
        <v>0</v>
      </c>
      <c r="AH253" s="42">
        <f t="shared" ref="AH253" si="5335">MAX(0,+AH252-AH254)</f>
        <v>0</v>
      </c>
      <c r="AI253" s="42">
        <f t="shared" ref="AI253" si="5336">MAX(0,+AI252-AI254)</f>
        <v>0</v>
      </c>
      <c r="AJ253" s="42">
        <f t="shared" ref="AJ253" si="5337">MAX(0,+AJ252-AJ254)</f>
        <v>0</v>
      </c>
      <c r="AK253" s="42">
        <f t="shared" ref="AK253" si="5338">MAX(0,+AK252-AK254)</f>
        <v>0</v>
      </c>
      <c r="AL253" s="42">
        <f t="shared" ref="AL253" si="5339">MAX(0,+AL252-AL254)</f>
        <v>0</v>
      </c>
      <c r="AM253" s="42">
        <f t="shared" ref="AM253" si="5340">MAX(0,+AM252-AM254)</f>
        <v>0</v>
      </c>
      <c r="AN253" s="42">
        <f t="shared" ref="AN253" si="5341">MAX(0,+AN252-AN254)</f>
        <v>0</v>
      </c>
      <c r="AO253" s="42">
        <f t="shared" ref="AO253" si="5342">MAX(0,+AO252-AO254)</f>
        <v>0</v>
      </c>
      <c r="AP253" s="42">
        <f t="shared" ref="AP253" si="5343">MAX(0,+AP252-AP254)</f>
        <v>0</v>
      </c>
      <c r="AQ253" s="42">
        <f t="shared" ref="AQ253" si="5344">MAX(0,+AQ252-AQ254)</f>
        <v>0</v>
      </c>
      <c r="AR253" s="42">
        <f t="shared" ref="AR253" si="5345">MAX(0,+AR252-AR254)</f>
        <v>0</v>
      </c>
      <c r="AS253" s="42">
        <f t="shared" ref="AS253" si="5346">MAX(0,+AS252-AS254)</f>
        <v>0</v>
      </c>
      <c r="AT253" s="42">
        <f t="shared" ref="AT253" si="5347">MAX(0,+AT252-AT254)</f>
        <v>0</v>
      </c>
      <c r="AU253" s="42">
        <f t="shared" ref="AU253" si="5348">MAX(0,+AU252-AU254)</f>
        <v>0</v>
      </c>
      <c r="AV253" s="42">
        <f t="shared" ref="AV253" si="5349">MAX(0,+AV252-AV254)</f>
        <v>0</v>
      </c>
      <c r="AW253" s="42">
        <f t="shared" ref="AW253" si="5350">MAX(0,+AW252-AW254)</f>
        <v>0</v>
      </c>
      <c r="AX253" s="42">
        <f t="shared" ref="AX253" si="5351">MAX(0,+AX252-AX254)</f>
        <v>0</v>
      </c>
      <c r="AY253" s="42">
        <f t="shared" ref="AY253" si="5352">MAX(0,+AY252-AY254)</f>
        <v>0</v>
      </c>
      <c r="AZ253" s="42">
        <f t="shared" ref="AZ253" si="5353">MAX(0,+AZ252-AZ254)</f>
        <v>0</v>
      </c>
      <c r="BA253" s="42">
        <f t="shared" ref="BA253" si="5354">MAX(0,+BA252-BA254)</f>
        <v>0</v>
      </c>
      <c r="BB253" s="42">
        <f t="shared" ref="BB253" si="5355">MAX(0,+BB252-BB254)</f>
        <v>0</v>
      </c>
      <c r="BC253" s="42">
        <f t="shared" ref="BC253" si="5356">MAX(0,+BC252-BC254)</f>
        <v>0</v>
      </c>
      <c r="BD253" s="42">
        <f t="shared" ref="BD253" si="5357">MAX(0,+BD252-BD254)</f>
        <v>0</v>
      </c>
      <c r="BE253" s="42">
        <f t="shared" ref="BE253" si="5358">MAX(0,+BE252-BE254)</f>
        <v>0</v>
      </c>
      <c r="BF253" s="42">
        <f t="shared" ref="BF253" si="5359">MAX(0,+BF252-BF254)</f>
        <v>0</v>
      </c>
      <c r="BG253" s="42">
        <f t="shared" ref="BG253" si="5360">MAX(0,+BG252-BG254)</f>
        <v>0</v>
      </c>
      <c r="BH253" s="42">
        <f t="shared" ref="BH253" si="5361">MAX(0,+BH252-BH254)</f>
        <v>0</v>
      </c>
      <c r="BI253" s="42">
        <f t="shared" ref="BI253" si="5362">MAX(0,+BI252-BI254)</f>
        <v>0</v>
      </c>
      <c r="BJ253" s="42">
        <f t="shared" ref="BJ253" si="5363">MAX(0,+BJ252-BJ254)</f>
        <v>0</v>
      </c>
      <c r="BK253" s="42">
        <f t="shared" ref="BK253" si="5364">MAX(0,+BK252-BK254)</f>
        <v>0</v>
      </c>
      <c r="BL253" s="42">
        <f t="shared" ref="BL253" si="5365">MAX(0,+BL252-BL254)</f>
        <v>0</v>
      </c>
      <c r="BM253" s="42">
        <f t="shared" ref="BM253" si="5366">MAX(0,+BM252-BM254)</f>
        <v>0</v>
      </c>
      <c r="BN253" s="42">
        <f t="shared" ref="BN253" si="5367">MAX(0,+BN252-BN254)</f>
        <v>0</v>
      </c>
      <c r="BO253" s="42">
        <f t="shared" ref="BO253" si="5368">MAX(0,+BO252-BO254)</f>
        <v>0</v>
      </c>
      <c r="BP253" s="42">
        <f t="shared" ref="BP253" si="5369">MAX(0,+BP252-BP254)</f>
        <v>0</v>
      </c>
      <c r="BQ253" s="42">
        <f t="shared" ref="BQ253" si="5370">MAX(0,+BQ252-BQ254)</f>
        <v>0</v>
      </c>
      <c r="BR253" s="42">
        <f t="shared" ref="BR253" si="5371">MAX(0,+BR252-BR254)</f>
        <v>0</v>
      </c>
      <c r="BS253" s="42">
        <f t="shared" ref="BS253" si="5372">MAX(0,+BS252-BS254)</f>
        <v>0</v>
      </c>
      <c r="BT253" s="42">
        <f t="shared" ref="BT253" si="5373">MAX(0,+BT252-BT254)</f>
        <v>0</v>
      </c>
      <c r="BU253" s="42">
        <f t="shared" ref="BU253" si="5374">MAX(0,+BU252-BU254)</f>
        <v>0</v>
      </c>
      <c r="BV253" s="42">
        <f t="shared" ref="BV253" si="5375">MAX(0,+BV252-BV254)</f>
        <v>0</v>
      </c>
      <c r="BW253" s="42">
        <f t="shared" ref="BW253" si="5376">MAX(0,+BW252-BW254)</f>
        <v>0</v>
      </c>
      <c r="BX253" s="42">
        <f t="shared" ref="BX253" si="5377">MAX(0,+BX252-BX254)</f>
        <v>0</v>
      </c>
      <c r="BY253" s="42">
        <f t="shared" ref="BY253" si="5378">MAX(0,+BY252-BY254)</f>
        <v>348.87703972513759</v>
      </c>
      <c r="BZ253" s="42">
        <f t="shared" ref="BZ253" si="5379">MAX(0,+BZ252-BZ254)</f>
        <v>323.95725117334206</v>
      </c>
      <c r="CA253" s="42">
        <f t="shared" ref="CA253" si="5380">MAX(0,+CA252-CA254)</f>
        <v>299.03746262154652</v>
      </c>
      <c r="CB253" s="42">
        <f t="shared" ref="CB253" si="5381">MAX(0,+CB252-CB254)</f>
        <v>274.11767406975099</v>
      </c>
      <c r="CC253" s="42">
        <f t="shared" ref="CC253" si="5382">MAX(0,+CC252-CC254)</f>
        <v>249.19788551795546</v>
      </c>
      <c r="CD253" s="42">
        <f t="shared" ref="CD253" si="5383">MAX(0,+CD252-CD254)</f>
        <v>224.27809696615992</v>
      </c>
      <c r="CE253" s="42">
        <f t="shared" ref="CE253" si="5384">MAX(0,+CE252-CE254)</f>
        <v>199.35830841436439</v>
      </c>
      <c r="CF253" s="42">
        <f t="shared" ref="CF253" si="5385">MAX(0,+CF252-CF254)</f>
        <v>174.43851986256885</v>
      </c>
      <c r="CG253" s="42">
        <f t="shared" ref="CG253" si="5386">MAX(0,+CG252-CG254)</f>
        <v>149.51873131077332</v>
      </c>
      <c r="CH253" s="48"/>
      <c r="CI253" s="48"/>
      <c r="CJ253" s="48"/>
      <c r="CK253" s="48"/>
      <c r="CL253" s="48"/>
      <c r="CM253" s="48"/>
      <c r="CN253" s="16"/>
      <c r="CO253" s="16"/>
      <c r="CP253" s="16"/>
      <c r="CQ253" s="16"/>
      <c r="CR253" s="16"/>
      <c r="CS253" s="16"/>
      <c r="CT253" s="16"/>
      <c r="CU253" s="16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</row>
    <row r="254" spans="1:115" ht="15" x14ac:dyDescent="0.2">
      <c r="A254" s="17"/>
      <c r="B254" s="48"/>
      <c r="C254" s="48"/>
      <c r="D254" s="48"/>
      <c r="E254" s="48"/>
      <c r="F254" s="48"/>
      <c r="G254" s="48"/>
      <c r="H254" s="48"/>
      <c r="I254" s="48"/>
      <c r="J254" s="42">
        <f>IF(J252&gt;0.5,IF($B252=J$10,$C252/$D252,I254),0)</f>
        <v>0</v>
      </c>
      <c r="K254" s="19">
        <f>IF(K252&gt;0.5,IF($B252=K$10-1,$C252/$D252,J254),0)</f>
        <v>0</v>
      </c>
      <c r="L254" s="19">
        <f t="shared" ref="L254:BW254" si="5387">IF(L252&gt;0.5,IF($B252=L$10-1,$C252/$D252,K254),0)</f>
        <v>0</v>
      </c>
      <c r="M254" s="19">
        <f t="shared" si="5387"/>
        <v>0</v>
      </c>
      <c r="N254" s="19">
        <f t="shared" si="5387"/>
        <v>0</v>
      </c>
      <c r="O254" s="19">
        <f t="shared" si="5387"/>
        <v>0</v>
      </c>
      <c r="P254" s="19">
        <f t="shared" si="5387"/>
        <v>0</v>
      </c>
      <c r="Q254" s="19">
        <f t="shared" si="5387"/>
        <v>0</v>
      </c>
      <c r="R254" s="19">
        <f t="shared" si="5387"/>
        <v>0</v>
      </c>
      <c r="S254" s="19">
        <f t="shared" si="5387"/>
        <v>0</v>
      </c>
      <c r="T254" s="19">
        <f t="shared" si="5387"/>
        <v>0</v>
      </c>
      <c r="U254" s="19">
        <f t="shared" si="5387"/>
        <v>0</v>
      </c>
      <c r="V254" s="19">
        <f t="shared" si="5387"/>
        <v>0</v>
      </c>
      <c r="W254" s="19">
        <f t="shared" si="5387"/>
        <v>0</v>
      </c>
      <c r="X254" s="19">
        <f t="shared" si="5387"/>
        <v>0</v>
      </c>
      <c r="Y254" s="19">
        <f t="shared" si="5387"/>
        <v>0</v>
      </c>
      <c r="Z254" s="19">
        <f t="shared" si="5387"/>
        <v>0</v>
      </c>
      <c r="AA254" s="19">
        <f t="shared" si="5387"/>
        <v>0</v>
      </c>
      <c r="AB254" s="19">
        <f t="shared" si="5387"/>
        <v>0</v>
      </c>
      <c r="AC254" s="19">
        <f t="shared" si="5387"/>
        <v>0</v>
      </c>
      <c r="AD254" s="19">
        <f t="shared" si="5387"/>
        <v>0</v>
      </c>
      <c r="AE254" s="19">
        <f t="shared" si="5387"/>
        <v>0</v>
      </c>
      <c r="AF254" s="19">
        <f t="shared" si="5387"/>
        <v>0</v>
      </c>
      <c r="AG254" s="19">
        <f t="shared" si="5387"/>
        <v>0</v>
      </c>
      <c r="AH254" s="19">
        <f t="shared" si="5387"/>
        <v>0</v>
      </c>
      <c r="AI254" s="19">
        <f t="shared" si="5387"/>
        <v>0</v>
      </c>
      <c r="AJ254" s="19">
        <f t="shared" si="5387"/>
        <v>0</v>
      </c>
      <c r="AK254" s="19">
        <f t="shared" si="5387"/>
        <v>0</v>
      </c>
      <c r="AL254" s="19">
        <f t="shared" si="5387"/>
        <v>0</v>
      </c>
      <c r="AM254" s="19">
        <f t="shared" si="5387"/>
        <v>0</v>
      </c>
      <c r="AN254" s="19">
        <f t="shared" si="5387"/>
        <v>0</v>
      </c>
      <c r="AO254" s="19">
        <f t="shared" si="5387"/>
        <v>0</v>
      </c>
      <c r="AP254" s="19">
        <f t="shared" si="5387"/>
        <v>0</v>
      </c>
      <c r="AQ254" s="19">
        <f t="shared" si="5387"/>
        <v>0</v>
      </c>
      <c r="AR254" s="19">
        <f t="shared" si="5387"/>
        <v>0</v>
      </c>
      <c r="AS254" s="19">
        <f t="shared" si="5387"/>
        <v>0</v>
      </c>
      <c r="AT254" s="19">
        <f t="shared" si="5387"/>
        <v>0</v>
      </c>
      <c r="AU254" s="19">
        <f t="shared" si="5387"/>
        <v>0</v>
      </c>
      <c r="AV254" s="19">
        <f t="shared" si="5387"/>
        <v>0</v>
      </c>
      <c r="AW254" s="19">
        <f t="shared" si="5387"/>
        <v>0</v>
      </c>
      <c r="AX254" s="19">
        <f t="shared" si="5387"/>
        <v>0</v>
      </c>
      <c r="AY254" s="19">
        <f t="shared" si="5387"/>
        <v>0</v>
      </c>
      <c r="AZ254" s="19">
        <f t="shared" si="5387"/>
        <v>0</v>
      </c>
      <c r="BA254" s="19">
        <f t="shared" si="5387"/>
        <v>0</v>
      </c>
      <c r="BB254" s="19">
        <f t="shared" si="5387"/>
        <v>0</v>
      </c>
      <c r="BC254" s="19">
        <f t="shared" si="5387"/>
        <v>0</v>
      </c>
      <c r="BD254" s="19">
        <f t="shared" si="5387"/>
        <v>0</v>
      </c>
      <c r="BE254" s="19">
        <f t="shared" si="5387"/>
        <v>0</v>
      </c>
      <c r="BF254" s="19">
        <f t="shared" si="5387"/>
        <v>0</v>
      </c>
      <c r="BG254" s="19">
        <f t="shared" si="5387"/>
        <v>0</v>
      </c>
      <c r="BH254" s="19">
        <f t="shared" si="5387"/>
        <v>0</v>
      </c>
      <c r="BI254" s="19">
        <f t="shared" si="5387"/>
        <v>0</v>
      </c>
      <c r="BJ254" s="19">
        <f t="shared" si="5387"/>
        <v>0</v>
      </c>
      <c r="BK254" s="19">
        <f t="shared" si="5387"/>
        <v>0</v>
      </c>
      <c r="BL254" s="19">
        <f t="shared" si="5387"/>
        <v>0</v>
      </c>
      <c r="BM254" s="19">
        <f t="shared" si="5387"/>
        <v>0</v>
      </c>
      <c r="BN254" s="19">
        <f t="shared" si="5387"/>
        <v>0</v>
      </c>
      <c r="BO254" s="19">
        <f t="shared" si="5387"/>
        <v>0</v>
      </c>
      <c r="BP254" s="19">
        <f t="shared" si="5387"/>
        <v>0</v>
      </c>
      <c r="BQ254" s="19">
        <f t="shared" si="5387"/>
        <v>0</v>
      </c>
      <c r="BR254" s="19">
        <f t="shared" si="5387"/>
        <v>0</v>
      </c>
      <c r="BS254" s="19">
        <f t="shared" si="5387"/>
        <v>0</v>
      </c>
      <c r="BT254" s="19">
        <f t="shared" si="5387"/>
        <v>0</v>
      </c>
      <c r="BU254" s="19">
        <f t="shared" si="5387"/>
        <v>0</v>
      </c>
      <c r="BV254" s="19">
        <f t="shared" si="5387"/>
        <v>0</v>
      </c>
      <c r="BW254" s="19">
        <f t="shared" si="5387"/>
        <v>0</v>
      </c>
      <c r="BX254" s="19">
        <f t="shared" ref="BX254:CG254" si="5388">IF(BX252&gt;0.5,IF($B252=BX$10-1,$C252/$D252,BW254),0)</f>
        <v>0</v>
      </c>
      <c r="BY254" s="19">
        <f t="shared" si="5388"/>
        <v>24.919788551795541</v>
      </c>
      <c r="BZ254" s="19">
        <f t="shared" si="5388"/>
        <v>24.919788551795541</v>
      </c>
      <c r="CA254" s="19">
        <f t="shared" si="5388"/>
        <v>24.919788551795541</v>
      </c>
      <c r="CB254" s="19">
        <f t="shared" si="5388"/>
        <v>24.919788551795541</v>
      </c>
      <c r="CC254" s="19">
        <f t="shared" si="5388"/>
        <v>24.919788551795541</v>
      </c>
      <c r="CD254" s="19">
        <f t="shared" si="5388"/>
        <v>24.919788551795541</v>
      </c>
      <c r="CE254" s="19">
        <f t="shared" si="5388"/>
        <v>24.919788551795541</v>
      </c>
      <c r="CF254" s="19">
        <f t="shared" si="5388"/>
        <v>24.919788551795541</v>
      </c>
      <c r="CG254" s="19">
        <f t="shared" si="5388"/>
        <v>24.919788551795541</v>
      </c>
      <c r="CH254" s="48"/>
      <c r="CI254" s="48"/>
      <c r="CJ254" s="48"/>
      <c r="CK254" s="48"/>
      <c r="CL254" s="48"/>
      <c r="CM254" s="48"/>
      <c r="CN254" s="16"/>
      <c r="CO254" s="16"/>
      <c r="CP254" s="16"/>
      <c r="CQ254" s="16"/>
      <c r="CR254" s="16"/>
      <c r="CS254" s="16"/>
      <c r="CT254" s="16"/>
      <c r="CU254" s="16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</row>
    <row r="255" spans="1:115" ht="15" x14ac:dyDescent="0.2">
      <c r="A255" s="17" t="s">
        <v>190</v>
      </c>
      <c r="B255" s="104">
        <f>B252+1</f>
        <v>2086</v>
      </c>
      <c r="C255" s="82">
        <f>HLOOKUP(B255,$J$10:$CG$23,14)</f>
        <v>381.27276484247182</v>
      </c>
      <c r="D255" s="52">
        <f>$D$52</f>
        <v>15</v>
      </c>
      <c r="E255" s="48"/>
      <c r="F255" s="48"/>
      <c r="G255" s="48"/>
      <c r="H255" s="48"/>
      <c r="I255" s="48"/>
      <c r="J255" s="42">
        <f>IF($B255=J$10,$C255,I256)</f>
        <v>0</v>
      </c>
      <c r="K255" s="19">
        <f>IF($B255=K$10-1,$C255,J256)</f>
        <v>0</v>
      </c>
      <c r="L255" s="19">
        <f t="shared" ref="L255:BW255" si="5389">IF($B255=L$10-1,$C255,K256)</f>
        <v>0</v>
      </c>
      <c r="M255" s="19">
        <f t="shared" si="5389"/>
        <v>0</v>
      </c>
      <c r="N255" s="19">
        <f t="shared" si="5389"/>
        <v>0</v>
      </c>
      <c r="O255" s="19">
        <f t="shared" si="5389"/>
        <v>0</v>
      </c>
      <c r="P255" s="19">
        <f t="shared" si="5389"/>
        <v>0</v>
      </c>
      <c r="Q255" s="19">
        <f t="shared" si="5389"/>
        <v>0</v>
      </c>
      <c r="R255" s="19">
        <f t="shared" si="5389"/>
        <v>0</v>
      </c>
      <c r="S255" s="19">
        <f t="shared" si="5389"/>
        <v>0</v>
      </c>
      <c r="T255" s="19">
        <f t="shared" si="5389"/>
        <v>0</v>
      </c>
      <c r="U255" s="19">
        <f t="shared" si="5389"/>
        <v>0</v>
      </c>
      <c r="V255" s="19">
        <f t="shared" si="5389"/>
        <v>0</v>
      </c>
      <c r="W255" s="19">
        <f t="shared" si="5389"/>
        <v>0</v>
      </c>
      <c r="X255" s="19">
        <f t="shared" si="5389"/>
        <v>0</v>
      </c>
      <c r="Y255" s="19">
        <f t="shared" si="5389"/>
        <v>0</v>
      </c>
      <c r="Z255" s="19">
        <f t="shared" si="5389"/>
        <v>0</v>
      </c>
      <c r="AA255" s="19">
        <f t="shared" si="5389"/>
        <v>0</v>
      </c>
      <c r="AB255" s="19">
        <f t="shared" si="5389"/>
        <v>0</v>
      </c>
      <c r="AC255" s="19">
        <f t="shared" si="5389"/>
        <v>0</v>
      </c>
      <c r="AD255" s="19">
        <f t="shared" si="5389"/>
        <v>0</v>
      </c>
      <c r="AE255" s="19">
        <f t="shared" si="5389"/>
        <v>0</v>
      </c>
      <c r="AF255" s="19">
        <f t="shared" si="5389"/>
        <v>0</v>
      </c>
      <c r="AG255" s="19">
        <f t="shared" si="5389"/>
        <v>0</v>
      </c>
      <c r="AH255" s="19">
        <f t="shared" si="5389"/>
        <v>0</v>
      </c>
      <c r="AI255" s="19">
        <f t="shared" si="5389"/>
        <v>0</v>
      </c>
      <c r="AJ255" s="19">
        <f t="shared" si="5389"/>
        <v>0</v>
      </c>
      <c r="AK255" s="19">
        <f t="shared" si="5389"/>
        <v>0</v>
      </c>
      <c r="AL255" s="19">
        <f t="shared" si="5389"/>
        <v>0</v>
      </c>
      <c r="AM255" s="19">
        <f t="shared" si="5389"/>
        <v>0</v>
      </c>
      <c r="AN255" s="19">
        <f t="shared" si="5389"/>
        <v>0</v>
      </c>
      <c r="AO255" s="19">
        <f t="shared" si="5389"/>
        <v>0</v>
      </c>
      <c r="AP255" s="19">
        <f t="shared" si="5389"/>
        <v>0</v>
      </c>
      <c r="AQ255" s="19">
        <f t="shared" si="5389"/>
        <v>0</v>
      </c>
      <c r="AR255" s="19">
        <f t="shared" si="5389"/>
        <v>0</v>
      </c>
      <c r="AS255" s="19">
        <f t="shared" si="5389"/>
        <v>0</v>
      </c>
      <c r="AT255" s="19">
        <f t="shared" si="5389"/>
        <v>0</v>
      </c>
      <c r="AU255" s="19">
        <f t="shared" si="5389"/>
        <v>0</v>
      </c>
      <c r="AV255" s="19">
        <f t="shared" si="5389"/>
        <v>0</v>
      </c>
      <c r="AW255" s="19">
        <f t="shared" si="5389"/>
        <v>0</v>
      </c>
      <c r="AX255" s="19">
        <f t="shared" si="5389"/>
        <v>0</v>
      </c>
      <c r="AY255" s="19">
        <f t="shared" si="5389"/>
        <v>0</v>
      </c>
      <c r="AZ255" s="19">
        <f t="shared" si="5389"/>
        <v>0</v>
      </c>
      <c r="BA255" s="19">
        <f t="shared" si="5389"/>
        <v>0</v>
      </c>
      <c r="BB255" s="19">
        <f t="shared" si="5389"/>
        <v>0</v>
      </c>
      <c r="BC255" s="19">
        <f t="shared" si="5389"/>
        <v>0</v>
      </c>
      <c r="BD255" s="19">
        <f t="shared" si="5389"/>
        <v>0</v>
      </c>
      <c r="BE255" s="19">
        <f t="shared" si="5389"/>
        <v>0</v>
      </c>
      <c r="BF255" s="19">
        <f t="shared" si="5389"/>
        <v>0</v>
      </c>
      <c r="BG255" s="19">
        <f t="shared" si="5389"/>
        <v>0</v>
      </c>
      <c r="BH255" s="19">
        <f t="shared" si="5389"/>
        <v>0</v>
      </c>
      <c r="BI255" s="19">
        <f t="shared" si="5389"/>
        <v>0</v>
      </c>
      <c r="BJ255" s="19">
        <f t="shared" si="5389"/>
        <v>0</v>
      </c>
      <c r="BK255" s="19">
        <f t="shared" si="5389"/>
        <v>0</v>
      </c>
      <c r="BL255" s="19">
        <f t="shared" si="5389"/>
        <v>0</v>
      </c>
      <c r="BM255" s="19">
        <f t="shared" si="5389"/>
        <v>0</v>
      </c>
      <c r="BN255" s="19">
        <f t="shared" si="5389"/>
        <v>0</v>
      </c>
      <c r="BO255" s="19">
        <f t="shared" si="5389"/>
        <v>0</v>
      </c>
      <c r="BP255" s="19">
        <f t="shared" si="5389"/>
        <v>0</v>
      </c>
      <c r="BQ255" s="19">
        <f t="shared" si="5389"/>
        <v>0</v>
      </c>
      <c r="BR255" s="19">
        <f t="shared" si="5389"/>
        <v>0</v>
      </c>
      <c r="BS255" s="19">
        <f t="shared" si="5389"/>
        <v>0</v>
      </c>
      <c r="BT255" s="19">
        <f t="shared" si="5389"/>
        <v>0</v>
      </c>
      <c r="BU255" s="19">
        <f t="shared" si="5389"/>
        <v>0</v>
      </c>
      <c r="BV255" s="19">
        <f t="shared" si="5389"/>
        <v>0</v>
      </c>
      <c r="BW255" s="19">
        <f t="shared" si="5389"/>
        <v>0</v>
      </c>
      <c r="BX255" s="19">
        <f t="shared" ref="BX255:CG255" si="5390">IF($B255=BX$10-1,$C255,BW256)</f>
        <v>0</v>
      </c>
      <c r="BY255" s="19">
        <f t="shared" si="5390"/>
        <v>0</v>
      </c>
      <c r="BZ255" s="19">
        <f t="shared" si="5390"/>
        <v>381.27276484247182</v>
      </c>
      <c r="CA255" s="19">
        <f t="shared" si="5390"/>
        <v>355.85458051964036</v>
      </c>
      <c r="CB255" s="19">
        <f t="shared" si="5390"/>
        <v>330.43639619680891</v>
      </c>
      <c r="CC255" s="19">
        <f t="shared" si="5390"/>
        <v>305.01821187397746</v>
      </c>
      <c r="CD255" s="19">
        <f t="shared" si="5390"/>
        <v>279.60002755114601</v>
      </c>
      <c r="CE255" s="19">
        <f t="shared" si="5390"/>
        <v>254.18184322831456</v>
      </c>
      <c r="CF255" s="19">
        <f t="shared" si="5390"/>
        <v>228.76365890548311</v>
      </c>
      <c r="CG255" s="19">
        <f t="shared" si="5390"/>
        <v>203.34547458265166</v>
      </c>
      <c r="CH255" s="48"/>
      <c r="CI255" s="48"/>
      <c r="CJ255" s="48"/>
      <c r="CK255" s="48"/>
      <c r="CL255" s="48"/>
      <c r="CM255" s="48"/>
      <c r="CN255" s="48"/>
      <c r="CO255" s="16"/>
      <c r="CP255" s="16"/>
      <c r="CQ255" s="16"/>
      <c r="CR255" s="16"/>
      <c r="CS255" s="16"/>
      <c r="CT255" s="16"/>
      <c r="CU255" s="16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</row>
    <row r="256" spans="1:115" ht="15" x14ac:dyDescent="0.2">
      <c r="A256" s="17"/>
      <c r="B256" s="48"/>
      <c r="C256" s="48"/>
      <c r="D256" s="48"/>
      <c r="E256" s="48"/>
      <c r="F256" s="48"/>
      <c r="G256" s="48"/>
      <c r="H256" s="48"/>
      <c r="I256" s="48"/>
      <c r="J256" s="42">
        <f t="shared" ref="J256" si="5391">MAX(0,+J255-J257)</f>
        <v>0</v>
      </c>
      <c r="K256" s="19">
        <f t="shared" ref="K256" si="5392">MAX(0,+K255-K257)</f>
        <v>0</v>
      </c>
      <c r="L256" s="19">
        <f t="shared" ref="L256" si="5393">MAX(0,+L255-L257)</f>
        <v>0</v>
      </c>
      <c r="M256" s="19">
        <f t="shared" ref="M256" si="5394">MAX(0,+M255-M257)</f>
        <v>0</v>
      </c>
      <c r="N256" s="19">
        <f t="shared" ref="N256" si="5395">MAX(0,+N255-N257)</f>
        <v>0</v>
      </c>
      <c r="O256" s="19">
        <f t="shared" ref="O256" si="5396">MAX(0,+O255-O257)</f>
        <v>0</v>
      </c>
      <c r="P256" s="19">
        <f t="shared" ref="P256" si="5397">MAX(0,+P255-P257)</f>
        <v>0</v>
      </c>
      <c r="Q256" s="19">
        <f t="shared" ref="Q256" si="5398">MAX(0,+Q255-Q257)</f>
        <v>0</v>
      </c>
      <c r="R256" s="19">
        <f t="shared" ref="R256" si="5399">MAX(0,+R255-R257)</f>
        <v>0</v>
      </c>
      <c r="S256" s="19">
        <f t="shared" ref="S256" si="5400">MAX(0,+S255-S257)</f>
        <v>0</v>
      </c>
      <c r="T256" s="19">
        <f t="shared" ref="T256" si="5401">MAX(0,+T255-T257)</f>
        <v>0</v>
      </c>
      <c r="U256" s="19">
        <f t="shared" ref="U256" si="5402">MAX(0,+U255-U257)</f>
        <v>0</v>
      </c>
      <c r="V256" s="19">
        <f t="shared" ref="V256" si="5403">MAX(0,+V255-V257)</f>
        <v>0</v>
      </c>
      <c r="W256" s="42">
        <f t="shared" ref="W256" si="5404">MAX(0,+W255-W257)</f>
        <v>0</v>
      </c>
      <c r="X256" s="42">
        <f t="shared" ref="X256" si="5405">MAX(0,+X255-X257)</f>
        <v>0</v>
      </c>
      <c r="Y256" s="42">
        <f t="shared" ref="Y256" si="5406">MAX(0,+Y255-Y257)</f>
        <v>0</v>
      </c>
      <c r="Z256" s="42">
        <f t="shared" ref="Z256" si="5407">MAX(0,+Z255-Z257)</f>
        <v>0</v>
      </c>
      <c r="AA256" s="42">
        <f t="shared" ref="AA256" si="5408">MAX(0,+AA255-AA257)</f>
        <v>0</v>
      </c>
      <c r="AB256" s="42">
        <f t="shared" ref="AB256" si="5409">MAX(0,+AB255-AB257)</f>
        <v>0</v>
      </c>
      <c r="AC256" s="42">
        <f t="shared" ref="AC256" si="5410">MAX(0,+AC255-AC257)</f>
        <v>0</v>
      </c>
      <c r="AD256" s="42">
        <f t="shared" ref="AD256" si="5411">MAX(0,+AD255-AD257)</f>
        <v>0</v>
      </c>
      <c r="AE256" s="42">
        <f t="shared" ref="AE256" si="5412">MAX(0,+AE255-AE257)</f>
        <v>0</v>
      </c>
      <c r="AF256" s="42">
        <f t="shared" ref="AF256" si="5413">MAX(0,+AF255-AF257)</f>
        <v>0</v>
      </c>
      <c r="AG256" s="42">
        <f t="shared" ref="AG256" si="5414">MAX(0,+AG255-AG257)</f>
        <v>0</v>
      </c>
      <c r="AH256" s="42">
        <f t="shared" ref="AH256" si="5415">MAX(0,+AH255-AH257)</f>
        <v>0</v>
      </c>
      <c r="AI256" s="42">
        <f t="shared" ref="AI256" si="5416">MAX(0,+AI255-AI257)</f>
        <v>0</v>
      </c>
      <c r="AJ256" s="42">
        <f t="shared" ref="AJ256" si="5417">MAX(0,+AJ255-AJ257)</f>
        <v>0</v>
      </c>
      <c r="AK256" s="42">
        <f t="shared" ref="AK256" si="5418">MAX(0,+AK255-AK257)</f>
        <v>0</v>
      </c>
      <c r="AL256" s="42">
        <f t="shared" ref="AL256" si="5419">MAX(0,+AL255-AL257)</f>
        <v>0</v>
      </c>
      <c r="AM256" s="42">
        <f t="shared" ref="AM256" si="5420">MAX(0,+AM255-AM257)</f>
        <v>0</v>
      </c>
      <c r="AN256" s="42">
        <f t="shared" ref="AN256" si="5421">MAX(0,+AN255-AN257)</f>
        <v>0</v>
      </c>
      <c r="AO256" s="42">
        <f t="shared" ref="AO256" si="5422">MAX(0,+AO255-AO257)</f>
        <v>0</v>
      </c>
      <c r="AP256" s="42">
        <f t="shared" ref="AP256" si="5423">MAX(0,+AP255-AP257)</f>
        <v>0</v>
      </c>
      <c r="AQ256" s="42">
        <f t="shared" ref="AQ256" si="5424">MAX(0,+AQ255-AQ257)</f>
        <v>0</v>
      </c>
      <c r="AR256" s="42">
        <f t="shared" ref="AR256" si="5425">MAX(0,+AR255-AR257)</f>
        <v>0</v>
      </c>
      <c r="AS256" s="42">
        <f t="shared" ref="AS256" si="5426">MAX(0,+AS255-AS257)</f>
        <v>0</v>
      </c>
      <c r="AT256" s="42">
        <f t="shared" ref="AT256" si="5427">MAX(0,+AT255-AT257)</f>
        <v>0</v>
      </c>
      <c r="AU256" s="42">
        <f t="shared" ref="AU256" si="5428">MAX(0,+AU255-AU257)</f>
        <v>0</v>
      </c>
      <c r="AV256" s="42">
        <f t="shared" ref="AV256" si="5429">MAX(0,+AV255-AV257)</f>
        <v>0</v>
      </c>
      <c r="AW256" s="42">
        <f t="shared" ref="AW256" si="5430">MAX(0,+AW255-AW257)</f>
        <v>0</v>
      </c>
      <c r="AX256" s="42">
        <f t="shared" ref="AX256" si="5431">MAX(0,+AX255-AX257)</f>
        <v>0</v>
      </c>
      <c r="AY256" s="42">
        <f t="shared" ref="AY256" si="5432">MAX(0,+AY255-AY257)</f>
        <v>0</v>
      </c>
      <c r="AZ256" s="42">
        <f t="shared" ref="AZ256" si="5433">MAX(0,+AZ255-AZ257)</f>
        <v>0</v>
      </c>
      <c r="BA256" s="42">
        <f t="shared" ref="BA256" si="5434">MAX(0,+BA255-BA257)</f>
        <v>0</v>
      </c>
      <c r="BB256" s="42">
        <f t="shared" ref="BB256" si="5435">MAX(0,+BB255-BB257)</f>
        <v>0</v>
      </c>
      <c r="BC256" s="42">
        <f t="shared" ref="BC256" si="5436">MAX(0,+BC255-BC257)</f>
        <v>0</v>
      </c>
      <c r="BD256" s="42">
        <f t="shared" ref="BD256" si="5437">MAX(0,+BD255-BD257)</f>
        <v>0</v>
      </c>
      <c r="BE256" s="42">
        <f t="shared" ref="BE256" si="5438">MAX(0,+BE255-BE257)</f>
        <v>0</v>
      </c>
      <c r="BF256" s="42">
        <f t="shared" ref="BF256" si="5439">MAX(0,+BF255-BF257)</f>
        <v>0</v>
      </c>
      <c r="BG256" s="42">
        <f t="shared" ref="BG256" si="5440">MAX(0,+BG255-BG257)</f>
        <v>0</v>
      </c>
      <c r="BH256" s="42">
        <f t="shared" ref="BH256" si="5441">MAX(0,+BH255-BH257)</f>
        <v>0</v>
      </c>
      <c r="BI256" s="42">
        <f t="shared" ref="BI256" si="5442">MAX(0,+BI255-BI257)</f>
        <v>0</v>
      </c>
      <c r="BJ256" s="42">
        <f t="shared" ref="BJ256" si="5443">MAX(0,+BJ255-BJ257)</f>
        <v>0</v>
      </c>
      <c r="BK256" s="42">
        <f t="shared" ref="BK256" si="5444">MAX(0,+BK255-BK257)</f>
        <v>0</v>
      </c>
      <c r="BL256" s="42">
        <f t="shared" ref="BL256" si="5445">MAX(0,+BL255-BL257)</f>
        <v>0</v>
      </c>
      <c r="BM256" s="42">
        <f t="shared" ref="BM256" si="5446">MAX(0,+BM255-BM257)</f>
        <v>0</v>
      </c>
      <c r="BN256" s="42">
        <f t="shared" ref="BN256" si="5447">MAX(0,+BN255-BN257)</f>
        <v>0</v>
      </c>
      <c r="BO256" s="42">
        <f t="shared" ref="BO256" si="5448">MAX(0,+BO255-BO257)</f>
        <v>0</v>
      </c>
      <c r="BP256" s="42">
        <f t="shared" ref="BP256" si="5449">MAX(0,+BP255-BP257)</f>
        <v>0</v>
      </c>
      <c r="BQ256" s="42">
        <f t="shared" ref="BQ256" si="5450">MAX(0,+BQ255-BQ257)</f>
        <v>0</v>
      </c>
      <c r="BR256" s="42">
        <f t="shared" ref="BR256" si="5451">MAX(0,+BR255-BR257)</f>
        <v>0</v>
      </c>
      <c r="BS256" s="42">
        <f t="shared" ref="BS256" si="5452">MAX(0,+BS255-BS257)</f>
        <v>0</v>
      </c>
      <c r="BT256" s="42">
        <f t="shared" ref="BT256" si="5453">MAX(0,+BT255-BT257)</f>
        <v>0</v>
      </c>
      <c r="BU256" s="42">
        <f t="shared" ref="BU256" si="5454">MAX(0,+BU255-BU257)</f>
        <v>0</v>
      </c>
      <c r="BV256" s="42">
        <f t="shared" ref="BV256" si="5455">MAX(0,+BV255-BV257)</f>
        <v>0</v>
      </c>
      <c r="BW256" s="42">
        <f t="shared" ref="BW256" si="5456">MAX(0,+BW255-BW257)</f>
        <v>0</v>
      </c>
      <c r="BX256" s="42">
        <f t="shared" ref="BX256" si="5457">MAX(0,+BX255-BX257)</f>
        <v>0</v>
      </c>
      <c r="BY256" s="42">
        <f t="shared" ref="BY256" si="5458">MAX(0,+BY255-BY257)</f>
        <v>0</v>
      </c>
      <c r="BZ256" s="42">
        <f t="shared" ref="BZ256" si="5459">MAX(0,+BZ255-BZ257)</f>
        <v>355.85458051964036</v>
      </c>
      <c r="CA256" s="42">
        <f t="shared" ref="CA256" si="5460">MAX(0,+CA255-CA257)</f>
        <v>330.43639619680891</v>
      </c>
      <c r="CB256" s="42">
        <f t="shared" ref="CB256" si="5461">MAX(0,+CB255-CB257)</f>
        <v>305.01821187397746</v>
      </c>
      <c r="CC256" s="42">
        <f t="shared" ref="CC256" si="5462">MAX(0,+CC255-CC257)</f>
        <v>279.60002755114601</v>
      </c>
      <c r="CD256" s="42">
        <f t="shared" ref="CD256" si="5463">MAX(0,+CD255-CD257)</f>
        <v>254.18184322831456</v>
      </c>
      <c r="CE256" s="42">
        <f t="shared" ref="CE256" si="5464">MAX(0,+CE255-CE257)</f>
        <v>228.76365890548311</v>
      </c>
      <c r="CF256" s="42">
        <f t="shared" ref="CF256" si="5465">MAX(0,+CF255-CF257)</f>
        <v>203.34547458265166</v>
      </c>
      <c r="CG256" s="42">
        <f t="shared" ref="CG256" si="5466">MAX(0,+CG255-CG257)</f>
        <v>177.92729025982021</v>
      </c>
      <c r="CH256" s="48"/>
      <c r="CI256" s="48"/>
      <c r="CJ256" s="48"/>
      <c r="CK256" s="48"/>
      <c r="CL256" s="48"/>
      <c r="CM256" s="48"/>
      <c r="CN256" s="48"/>
      <c r="CO256" s="16"/>
      <c r="CP256" s="16"/>
      <c r="CQ256" s="16"/>
      <c r="CR256" s="16"/>
      <c r="CS256" s="16"/>
      <c r="CT256" s="16"/>
      <c r="CU256" s="16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</row>
    <row r="257" spans="1:115" ht="15" x14ac:dyDescent="0.2">
      <c r="A257" s="17"/>
      <c r="B257" s="48"/>
      <c r="C257" s="48"/>
      <c r="D257" s="48"/>
      <c r="E257" s="48"/>
      <c r="F257" s="48"/>
      <c r="G257" s="48"/>
      <c r="H257" s="48"/>
      <c r="I257" s="48"/>
      <c r="J257" s="42">
        <f>IF(J255&gt;0.5,IF($B255=J$10,$C255/$D255,I257),0)</f>
        <v>0</v>
      </c>
      <c r="K257" s="19">
        <f>IF(K255&gt;0.5,IF($B255=K$10-1,$C255/$D255,J257),0)</f>
        <v>0</v>
      </c>
      <c r="L257" s="19">
        <f t="shared" ref="L257:BW257" si="5467">IF(L255&gt;0.5,IF($B255=L$10-1,$C255/$D255,K257),0)</f>
        <v>0</v>
      </c>
      <c r="M257" s="19">
        <f t="shared" si="5467"/>
        <v>0</v>
      </c>
      <c r="N257" s="19">
        <f t="shared" si="5467"/>
        <v>0</v>
      </c>
      <c r="O257" s="19">
        <f t="shared" si="5467"/>
        <v>0</v>
      </c>
      <c r="P257" s="19">
        <f t="shared" si="5467"/>
        <v>0</v>
      </c>
      <c r="Q257" s="19">
        <f t="shared" si="5467"/>
        <v>0</v>
      </c>
      <c r="R257" s="19">
        <f t="shared" si="5467"/>
        <v>0</v>
      </c>
      <c r="S257" s="19">
        <f t="shared" si="5467"/>
        <v>0</v>
      </c>
      <c r="T257" s="19">
        <f t="shared" si="5467"/>
        <v>0</v>
      </c>
      <c r="U257" s="19">
        <f t="shared" si="5467"/>
        <v>0</v>
      </c>
      <c r="V257" s="19">
        <f t="shared" si="5467"/>
        <v>0</v>
      </c>
      <c r="W257" s="19">
        <f t="shared" si="5467"/>
        <v>0</v>
      </c>
      <c r="X257" s="19">
        <f t="shared" si="5467"/>
        <v>0</v>
      </c>
      <c r="Y257" s="19">
        <f t="shared" si="5467"/>
        <v>0</v>
      </c>
      <c r="Z257" s="19">
        <f t="shared" si="5467"/>
        <v>0</v>
      </c>
      <c r="AA257" s="19">
        <f t="shared" si="5467"/>
        <v>0</v>
      </c>
      <c r="AB257" s="19">
        <f t="shared" si="5467"/>
        <v>0</v>
      </c>
      <c r="AC257" s="19">
        <f t="shared" si="5467"/>
        <v>0</v>
      </c>
      <c r="AD257" s="19">
        <f t="shared" si="5467"/>
        <v>0</v>
      </c>
      <c r="AE257" s="19">
        <f t="shared" si="5467"/>
        <v>0</v>
      </c>
      <c r="AF257" s="19">
        <f t="shared" si="5467"/>
        <v>0</v>
      </c>
      <c r="AG257" s="19">
        <f t="shared" si="5467"/>
        <v>0</v>
      </c>
      <c r="AH257" s="19">
        <f t="shared" si="5467"/>
        <v>0</v>
      </c>
      <c r="AI257" s="19">
        <f t="shared" si="5467"/>
        <v>0</v>
      </c>
      <c r="AJ257" s="19">
        <f t="shared" si="5467"/>
        <v>0</v>
      </c>
      <c r="AK257" s="19">
        <f t="shared" si="5467"/>
        <v>0</v>
      </c>
      <c r="AL257" s="19">
        <f t="shared" si="5467"/>
        <v>0</v>
      </c>
      <c r="AM257" s="19">
        <f t="shared" si="5467"/>
        <v>0</v>
      </c>
      <c r="AN257" s="19">
        <f t="shared" si="5467"/>
        <v>0</v>
      </c>
      <c r="AO257" s="19">
        <f t="shared" si="5467"/>
        <v>0</v>
      </c>
      <c r="AP257" s="19">
        <f t="shared" si="5467"/>
        <v>0</v>
      </c>
      <c r="AQ257" s="19">
        <f t="shared" si="5467"/>
        <v>0</v>
      </c>
      <c r="AR257" s="19">
        <f t="shared" si="5467"/>
        <v>0</v>
      </c>
      <c r="AS257" s="19">
        <f t="shared" si="5467"/>
        <v>0</v>
      </c>
      <c r="AT257" s="19">
        <f t="shared" si="5467"/>
        <v>0</v>
      </c>
      <c r="AU257" s="19">
        <f t="shared" si="5467"/>
        <v>0</v>
      </c>
      <c r="AV257" s="19">
        <f t="shared" si="5467"/>
        <v>0</v>
      </c>
      <c r="AW257" s="19">
        <f t="shared" si="5467"/>
        <v>0</v>
      </c>
      <c r="AX257" s="19">
        <f t="shared" si="5467"/>
        <v>0</v>
      </c>
      <c r="AY257" s="19">
        <f t="shared" si="5467"/>
        <v>0</v>
      </c>
      <c r="AZ257" s="19">
        <f t="shared" si="5467"/>
        <v>0</v>
      </c>
      <c r="BA257" s="19">
        <f t="shared" si="5467"/>
        <v>0</v>
      </c>
      <c r="BB257" s="19">
        <f t="shared" si="5467"/>
        <v>0</v>
      </c>
      <c r="BC257" s="19">
        <f t="shared" si="5467"/>
        <v>0</v>
      </c>
      <c r="BD257" s="19">
        <f t="shared" si="5467"/>
        <v>0</v>
      </c>
      <c r="BE257" s="19">
        <f t="shared" si="5467"/>
        <v>0</v>
      </c>
      <c r="BF257" s="19">
        <f t="shared" si="5467"/>
        <v>0</v>
      </c>
      <c r="BG257" s="19">
        <f t="shared" si="5467"/>
        <v>0</v>
      </c>
      <c r="BH257" s="19">
        <f t="shared" si="5467"/>
        <v>0</v>
      </c>
      <c r="BI257" s="19">
        <f t="shared" si="5467"/>
        <v>0</v>
      </c>
      <c r="BJ257" s="19">
        <f t="shared" si="5467"/>
        <v>0</v>
      </c>
      <c r="BK257" s="19">
        <f t="shared" si="5467"/>
        <v>0</v>
      </c>
      <c r="BL257" s="19">
        <f t="shared" si="5467"/>
        <v>0</v>
      </c>
      <c r="BM257" s="19">
        <f t="shared" si="5467"/>
        <v>0</v>
      </c>
      <c r="BN257" s="19">
        <f t="shared" si="5467"/>
        <v>0</v>
      </c>
      <c r="BO257" s="19">
        <f t="shared" si="5467"/>
        <v>0</v>
      </c>
      <c r="BP257" s="19">
        <f t="shared" si="5467"/>
        <v>0</v>
      </c>
      <c r="BQ257" s="19">
        <f t="shared" si="5467"/>
        <v>0</v>
      </c>
      <c r="BR257" s="19">
        <f t="shared" si="5467"/>
        <v>0</v>
      </c>
      <c r="BS257" s="19">
        <f t="shared" si="5467"/>
        <v>0</v>
      </c>
      <c r="BT257" s="19">
        <f t="shared" si="5467"/>
        <v>0</v>
      </c>
      <c r="BU257" s="19">
        <f t="shared" si="5467"/>
        <v>0</v>
      </c>
      <c r="BV257" s="19">
        <f t="shared" si="5467"/>
        <v>0</v>
      </c>
      <c r="BW257" s="19">
        <f t="shared" si="5467"/>
        <v>0</v>
      </c>
      <c r="BX257" s="19">
        <f t="shared" ref="BX257:CG257" si="5468">IF(BX255&gt;0.5,IF($B255=BX$10-1,$C255/$D255,BW257),0)</f>
        <v>0</v>
      </c>
      <c r="BY257" s="19">
        <f t="shared" si="5468"/>
        <v>0</v>
      </c>
      <c r="BZ257" s="19">
        <f t="shared" si="5468"/>
        <v>25.418184322831454</v>
      </c>
      <c r="CA257" s="19">
        <f t="shared" si="5468"/>
        <v>25.418184322831454</v>
      </c>
      <c r="CB257" s="19">
        <f t="shared" si="5468"/>
        <v>25.418184322831454</v>
      </c>
      <c r="CC257" s="19">
        <f t="shared" si="5468"/>
        <v>25.418184322831454</v>
      </c>
      <c r="CD257" s="19">
        <f t="shared" si="5468"/>
        <v>25.418184322831454</v>
      </c>
      <c r="CE257" s="19">
        <f t="shared" si="5468"/>
        <v>25.418184322831454</v>
      </c>
      <c r="CF257" s="19">
        <f t="shared" si="5468"/>
        <v>25.418184322831454</v>
      </c>
      <c r="CG257" s="19">
        <f t="shared" si="5468"/>
        <v>25.418184322831454</v>
      </c>
      <c r="CH257" s="48"/>
      <c r="CI257" s="48"/>
      <c r="CJ257" s="48"/>
      <c r="CK257" s="48"/>
      <c r="CL257" s="48"/>
      <c r="CM257" s="48"/>
      <c r="CN257" s="48"/>
      <c r="CO257" s="16"/>
      <c r="CP257" s="16"/>
      <c r="CQ257" s="16"/>
      <c r="CR257" s="16"/>
      <c r="CS257" s="16"/>
      <c r="CT257" s="16"/>
      <c r="CU257" s="16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</row>
    <row r="258" spans="1:115" ht="15" x14ac:dyDescent="0.2">
      <c r="A258" s="17" t="s">
        <v>191</v>
      </c>
      <c r="B258" s="104">
        <f>B255+1</f>
        <v>2087</v>
      </c>
      <c r="C258" s="82">
        <f>HLOOKUP(B258,$J$10:$CG$23,14)</f>
        <v>388.89822013932127</v>
      </c>
      <c r="D258" s="52">
        <f>$D$52</f>
        <v>15</v>
      </c>
      <c r="E258" s="48"/>
      <c r="F258" s="48"/>
      <c r="G258" s="48"/>
      <c r="H258" s="48"/>
      <c r="I258" s="48"/>
      <c r="J258" s="42">
        <f>IF($B258=J$10,$C258,I259)</f>
        <v>0</v>
      </c>
      <c r="K258" s="19">
        <f>IF($B258=K$10-1,$C258,J259)</f>
        <v>0</v>
      </c>
      <c r="L258" s="19">
        <f t="shared" ref="L258:BW258" si="5469">IF($B258=L$10-1,$C258,K259)</f>
        <v>0</v>
      </c>
      <c r="M258" s="19">
        <f t="shared" si="5469"/>
        <v>0</v>
      </c>
      <c r="N258" s="19">
        <f t="shared" si="5469"/>
        <v>0</v>
      </c>
      <c r="O258" s="19">
        <f t="shared" si="5469"/>
        <v>0</v>
      </c>
      <c r="P258" s="19">
        <f t="shared" si="5469"/>
        <v>0</v>
      </c>
      <c r="Q258" s="19">
        <f t="shared" si="5469"/>
        <v>0</v>
      </c>
      <c r="R258" s="19">
        <f t="shared" si="5469"/>
        <v>0</v>
      </c>
      <c r="S258" s="19">
        <f t="shared" si="5469"/>
        <v>0</v>
      </c>
      <c r="T258" s="19">
        <f t="shared" si="5469"/>
        <v>0</v>
      </c>
      <c r="U258" s="19">
        <f t="shared" si="5469"/>
        <v>0</v>
      </c>
      <c r="V258" s="19">
        <f t="shared" si="5469"/>
        <v>0</v>
      </c>
      <c r="W258" s="19">
        <f t="shared" si="5469"/>
        <v>0</v>
      </c>
      <c r="X258" s="19">
        <f t="shared" si="5469"/>
        <v>0</v>
      </c>
      <c r="Y258" s="19">
        <f t="shared" si="5469"/>
        <v>0</v>
      </c>
      <c r="Z258" s="19">
        <f t="shared" si="5469"/>
        <v>0</v>
      </c>
      <c r="AA258" s="19">
        <f t="shared" si="5469"/>
        <v>0</v>
      </c>
      <c r="AB258" s="19">
        <f t="shared" si="5469"/>
        <v>0</v>
      </c>
      <c r="AC258" s="19">
        <f t="shared" si="5469"/>
        <v>0</v>
      </c>
      <c r="AD258" s="19">
        <f t="shared" si="5469"/>
        <v>0</v>
      </c>
      <c r="AE258" s="19">
        <f t="shared" si="5469"/>
        <v>0</v>
      </c>
      <c r="AF258" s="19">
        <f t="shared" si="5469"/>
        <v>0</v>
      </c>
      <c r="AG258" s="19">
        <f t="shared" si="5469"/>
        <v>0</v>
      </c>
      <c r="AH258" s="19">
        <f t="shared" si="5469"/>
        <v>0</v>
      </c>
      <c r="AI258" s="19">
        <f t="shared" si="5469"/>
        <v>0</v>
      </c>
      <c r="AJ258" s="19">
        <f t="shared" si="5469"/>
        <v>0</v>
      </c>
      <c r="AK258" s="19">
        <f t="shared" si="5469"/>
        <v>0</v>
      </c>
      <c r="AL258" s="19">
        <f t="shared" si="5469"/>
        <v>0</v>
      </c>
      <c r="AM258" s="19">
        <f t="shared" si="5469"/>
        <v>0</v>
      </c>
      <c r="AN258" s="19">
        <f t="shared" si="5469"/>
        <v>0</v>
      </c>
      <c r="AO258" s="19">
        <f t="shared" si="5469"/>
        <v>0</v>
      </c>
      <c r="AP258" s="19">
        <f t="shared" si="5469"/>
        <v>0</v>
      </c>
      <c r="AQ258" s="19">
        <f t="shared" si="5469"/>
        <v>0</v>
      </c>
      <c r="AR258" s="19">
        <f t="shared" si="5469"/>
        <v>0</v>
      </c>
      <c r="AS258" s="19">
        <f t="shared" si="5469"/>
        <v>0</v>
      </c>
      <c r="AT258" s="19">
        <f t="shared" si="5469"/>
        <v>0</v>
      </c>
      <c r="AU258" s="19">
        <f t="shared" si="5469"/>
        <v>0</v>
      </c>
      <c r="AV258" s="19">
        <f t="shared" si="5469"/>
        <v>0</v>
      </c>
      <c r="AW258" s="19">
        <f t="shared" si="5469"/>
        <v>0</v>
      </c>
      <c r="AX258" s="19">
        <f t="shared" si="5469"/>
        <v>0</v>
      </c>
      <c r="AY258" s="19">
        <f t="shared" si="5469"/>
        <v>0</v>
      </c>
      <c r="AZ258" s="19">
        <f t="shared" si="5469"/>
        <v>0</v>
      </c>
      <c r="BA258" s="19">
        <f t="shared" si="5469"/>
        <v>0</v>
      </c>
      <c r="BB258" s="19">
        <f t="shared" si="5469"/>
        <v>0</v>
      </c>
      <c r="BC258" s="19">
        <f t="shared" si="5469"/>
        <v>0</v>
      </c>
      <c r="BD258" s="19">
        <f t="shared" si="5469"/>
        <v>0</v>
      </c>
      <c r="BE258" s="19">
        <f t="shared" si="5469"/>
        <v>0</v>
      </c>
      <c r="BF258" s="19">
        <f t="shared" si="5469"/>
        <v>0</v>
      </c>
      <c r="BG258" s="19">
        <f t="shared" si="5469"/>
        <v>0</v>
      </c>
      <c r="BH258" s="19">
        <f t="shared" si="5469"/>
        <v>0</v>
      </c>
      <c r="BI258" s="19">
        <f t="shared" si="5469"/>
        <v>0</v>
      </c>
      <c r="BJ258" s="19">
        <f t="shared" si="5469"/>
        <v>0</v>
      </c>
      <c r="BK258" s="19">
        <f t="shared" si="5469"/>
        <v>0</v>
      </c>
      <c r="BL258" s="19">
        <f t="shared" si="5469"/>
        <v>0</v>
      </c>
      <c r="BM258" s="19">
        <f t="shared" si="5469"/>
        <v>0</v>
      </c>
      <c r="BN258" s="19">
        <f t="shared" si="5469"/>
        <v>0</v>
      </c>
      <c r="BO258" s="19">
        <f t="shared" si="5469"/>
        <v>0</v>
      </c>
      <c r="BP258" s="19">
        <f t="shared" si="5469"/>
        <v>0</v>
      </c>
      <c r="BQ258" s="19">
        <f t="shared" si="5469"/>
        <v>0</v>
      </c>
      <c r="BR258" s="19">
        <f t="shared" si="5469"/>
        <v>0</v>
      </c>
      <c r="BS258" s="19">
        <f t="shared" si="5469"/>
        <v>0</v>
      </c>
      <c r="BT258" s="19">
        <f t="shared" si="5469"/>
        <v>0</v>
      </c>
      <c r="BU258" s="19">
        <f t="shared" si="5469"/>
        <v>0</v>
      </c>
      <c r="BV258" s="19">
        <f t="shared" si="5469"/>
        <v>0</v>
      </c>
      <c r="BW258" s="19">
        <f t="shared" si="5469"/>
        <v>0</v>
      </c>
      <c r="BX258" s="19">
        <f t="shared" ref="BX258:CG258" si="5470">IF($B258=BX$10-1,$C258,BW259)</f>
        <v>0</v>
      </c>
      <c r="BY258" s="19">
        <f t="shared" si="5470"/>
        <v>0</v>
      </c>
      <c r="BZ258" s="19">
        <f t="shared" si="5470"/>
        <v>0</v>
      </c>
      <c r="CA258" s="19">
        <f t="shared" si="5470"/>
        <v>388.89822013932127</v>
      </c>
      <c r="CB258" s="19">
        <f t="shared" si="5470"/>
        <v>362.9716721300332</v>
      </c>
      <c r="CC258" s="19">
        <f t="shared" si="5470"/>
        <v>337.04512412074513</v>
      </c>
      <c r="CD258" s="19">
        <f t="shared" si="5470"/>
        <v>311.11857611145706</v>
      </c>
      <c r="CE258" s="19">
        <f t="shared" si="5470"/>
        <v>285.19202810216899</v>
      </c>
      <c r="CF258" s="19">
        <f t="shared" si="5470"/>
        <v>259.26548009288092</v>
      </c>
      <c r="CG258" s="19">
        <f t="shared" si="5470"/>
        <v>233.33893208359285</v>
      </c>
      <c r="CH258" s="48"/>
      <c r="CI258" s="48"/>
      <c r="CJ258" s="48"/>
      <c r="CK258" s="48"/>
      <c r="CL258" s="48"/>
      <c r="CM258" s="48"/>
      <c r="CN258" s="48"/>
      <c r="CO258" s="48"/>
      <c r="CP258" s="16"/>
      <c r="CQ258" s="16"/>
      <c r="CR258" s="16"/>
      <c r="CS258" s="16"/>
      <c r="CT258" s="16"/>
      <c r="CU258" s="16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</row>
    <row r="259" spans="1:115" ht="15" x14ac:dyDescent="0.2">
      <c r="B259" s="48"/>
      <c r="C259" s="48"/>
      <c r="D259" s="48"/>
      <c r="E259" s="48"/>
      <c r="F259" s="48"/>
      <c r="G259" s="48"/>
      <c r="H259" s="48"/>
      <c r="I259" s="48"/>
      <c r="J259" s="42">
        <f t="shared" ref="J259" si="5471">MAX(0,+J258-J260)</f>
        <v>0</v>
      </c>
      <c r="K259" s="19">
        <f t="shared" ref="K259" si="5472">MAX(0,+K258-K260)</f>
        <v>0</v>
      </c>
      <c r="L259" s="19">
        <f t="shared" ref="L259" si="5473">MAX(0,+L258-L260)</f>
        <v>0</v>
      </c>
      <c r="M259" s="19">
        <f t="shared" ref="M259" si="5474">MAX(0,+M258-M260)</f>
        <v>0</v>
      </c>
      <c r="N259" s="19">
        <f t="shared" ref="N259" si="5475">MAX(0,+N258-N260)</f>
        <v>0</v>
      </c>
      <c r="O259" s="19">
        <f t="shared" ref="O259" si="5476">MAX(0,+O258-O260)</f>
        <v>0</v>
      </c>
      <c r="P259" s="19">
        <f t="shared" ref="P259" si="5477">MAX(0,+P258-P260)</f>
        <v>0</v>
      </c>
      <c r="Q259" s="19">
        <f t="shared" ref="Q259" si="5478">MAX(0,+Q258-Q260)</f>
        <v>0</v>
      </c>
      <c r="R259" s="19">
        <f t="shared" ref="R259" si="5479">MAX(0,+R258-R260)</f>
        <v>0</v>
      </c>
      <c r="S259" s="19">
        <f t="shared" ref="S259" si="5480">MAX(0,+S258-S260)</f>
        <v>0</v>
      </c>
      <c r="T259" s="19">
        <f t="shared" ref="T259" si="5481">MAX(0,+T258-T260)</f>
        <v>0</v>
      </c>
      <c r="U259" s="19">
        <f t="shared" ref="U259" si="5482">MAX(0,+U258-U260)</f>
        <v>0</v>
      </c>
      <c r="V259" s="19">
        <f t="shared" ref="V259" si="5483">MAX(0,+V258-V260)</f>
        <v>0</v>
      </c>
      <c r="W259" s="42">
        <f t="shared" ref="W259" si="5484">MAX(0,+W258-W260)</f>
        <v>0</v>
      </c>
      <c r="X259" s="42">
        <f t="shared" ref="X259" si="5485">MAX(0,+X258-X260)</f>
        <v>0</v>
      </c>
      <c r="Y259" s="42">
        <f t="shared" ref="Y259" si="5486">MAX(0,+Y258-Y260)</f>
        <v>0</v>
      </c>
      <c r="Z259" s="42">
        <f t="shared" ref="Z259" si="5487">MAX(0,+Z258-Z260)</f>
        <v>0</v>
      </c>
      <c r="AA259" s="42">
        <f t="shared" ref="AA259" si="5488">MAX(0,+AA258-AA260)</f>
        <v>0</v>
      </c>
      <c r="AB259" s="42">
        <f t="shared" ref="AB259" si="5489">MAX(0,+AB258-AB260)</f>
        <v>0</v>
      </c>
      <c r="AC259" s="42">
        <f t="shared" ref="AC259" si="5490">MAX(0,+AC258-AC260)</f>
        <v>0</v>
      </c>
      <c r="AD259" s="42">
        <f t="shared" ref="AD259" si="5491">MAX(0,+AD258-AD260)</f>
        <v>0</v>
      </c>
      <c r="AE259" s="42">
        <f t="shared" ref="AE259" si="5492">MAX(0,+AE258-AE260)</f>
        <v>0</v>
      </c>
      <c r="AF259" s="42">
        <f t="shared" ref="AF259" si="5493">MAX(0,+AF258-AF260)</f>
        <v>0</v>
      </c>
      <c r="AG259" s="42">
        <f t="shared" ref="AG259" si="5494">MAX(0,+AG258-AG260)</f>
        <v>0</v>
      </c>
      <c r="AH259" s="42">
        <f t="shared" ref="AH259" si="5495">MAX(0,+AH258-AH260)</f>
        <v>0</v>
      </c>
      <c r="AI259" s="42">
        <f t="shared" ref="AI259" si="5496">MAX(0,+AI258-AI260)</f>
        <v>0</v>
      </c>
      <c r="AJ259" s="42">
        <f t="shared" ref="AJ259" si="5497">MAX(0,+AJ258-AJ260)</f>
        <v>0</v>
      </c>
      <c r="AK259" s="42">
        <f t="shared" ref="AK259" si="5498">MAX(0,+AK258-AK260)</f>
        <v>0</v>
      </c>
      <c r="AL259" s="42">
        <f t="shared" ref="AL259" si="5499">MAX(0,+AL258-AL260)</f>
        <v>0</v>
      </c>
      <c r="AM259" s="42">
        <f t="shared" ref="AM259" si="5500">MAX(0,+AM258-AM260)</f>
        <v>0</v>
      </c>
      <c r="AN259" s="42">
        <f t="shared" ref="AN259" si="5501">MAX(0,+AN258-AN260)</f>
        <v>0</v>
      </c>
      <c r="AO259" s="42">
        <f t="shared" ref="AO259" si="5502">MAX(0,+AO258-AO260)</f>
        <v>0</v>
      </c>
      <c r="AP259" s="42">
        <f t="shared" ref="AP259" si="5503">MAX(0,+AP258-AP260)</f>
        <v>0</v>
      </c>
      <c r="AQ259" s="42">
        <f t="shared" ref="AQ259" si="5504">MAX(0,+AQ258-AQ260)</f>
        <v>0</v>
      </c>
      <c r="AR259" s="42">
        <f t="shared" ref="AR259" si="5505">MAX(0,+AR258-AR260)</f>
        <v>0</v>
      </c>
      <c r="AS259" s="42">
        <f t="shared" ref="AS259" si="5506">MAX(0,+AS258-AS260)</f>
        <v>0</v>
      </c>
      <c r="AT259" s="42">
        <f t="shared" ref="AT259" si="5507">MAX(0,+AT258-AT260)</f>
        <v>0</v>
      </c>
      <c r="AU259" s="42">
        <f t="shared" ref="AU259" si="5508">MAX(0,+AU258-AU260)</f>
        <v>0</v>
      </c>
      <c r="AV259" s="42">
        <f t="shared" ref="AV259" si="5509">MAX(0,+AV258-AV260)</f>
        <v>0</v>
      </c>
      <c r="AW259" s="42">
        <f t="shared" ref="AW259" si="5510">MAX(0,+AW258-AW260)</f>
        <v>0</v>
      </c>
      <c r="AX259" s="42">
        <f t="shared" ref="AX259" si="5511">MAX(0,+AX258-AX260)</f>
        <v>0</v>
      </c>
      <c r="AY259" s="42">
        <f t="shared" ref="AY259" si="5512">MAX(0,+AY258-AY260)</f>
        <v>0</v>
      </c>
      <c r="AZ259" s="42">
        <f t="shared" ref="AZ259" si="5513">MAX(0,+AZ258-AZ260)</f>
        <v>0</v>
      </c>
      <c r="BA259" s="42">
        <f t="shared" ref="BA259" si="5514">MAX(0,+BA258-BA260)</f>
        <v>0</v>
      </c>
      <c r="BB259" s="42">
        <f t="shared" ref="BB259" si="5515">MAX(0,+BB258-BB260)</f>
        <v>0</v>
      </c>
      <c r="BC259" s="42">
        <f t="shared" ref="BC259" si="5516">MAX(0,+BC258-BC260)</f>
        <v>0</v>
      </c>
      <c r="BD259" s="42">
        <f t="shared" ref="BD259" si="5517">MAX(0,+BD258-BD260)</f>
        <v>0</v>
      </c>
      <c r="BE259" s="42">
        <f t="shared" ref="BE259" si="5518">MAX(0,+BE258-BE260)</f>
        <v>0</v>
      </c>
      <c r="BF259" s="42">
        <f t="shared" ref="BF259" si="5519">MAX(0,+BF258-BF260)</f>
        <v>0</v>
      </c>
      <c r="BG259" s="42">
        <f t="shared" ref="BG259" si="5520">MAX(0,+BG258-BG260)</f>
        <v>0</v>
      </c>
      <c r="BH259" s="42">
        <f t="shared" ref="BH259" si="5521">MAX(0,+BH258-BH260)</f>
        <v>0</v>
      </c>
      <c r="BI259" s="42">
        <f t="shared" ref="BI259" si="5522">MAX(0,+BI258-BI260)</f>
        <v>0</v>
      </c>
      <c r="BJ259" s="42">
        <f t="shared" ref="BJ259" si="5523">MAX(0,+BJ258-BJ260)</f>
        <v>0</v>
      </c>
      <c r="BK259" s="42">
        <f t="shared" ref="BK259" si="5524">MAX(0,+BK258-BK260)</f>
        <v>0</v>
      </c>
      <c r="BL259" s="42">
        <f t="shared" ref="BL259" si="5525">MAX(0,+BL258-BL260)</f>
        <v>0</v>
      </c>
      <c r="BM259" s="42">
        <f t="shared" ref="BM259" si="5526">MAX(0,+BM258-BM260)</f>
        <v>0</v>
      </c>
      <c r="BN259" s="42">
        <f t="shared" ref="BN259" si="5527">MAX(0,+BN258-BN260)</f>
        <v>0</v>
      </c>
      <c r="BO259" s="42">
        <f t="shared" ref="BO259" si="5528">MAX(0,+BO258-BO260)</f>
        <v>0</v>
      </c>
      <c r="BP259" s="42">
        <f t="shared" ref="BP259" si="5529">MAX(0,+BP258-BP260)</f>
        <v>0</v>
      </c>
      <c r="BQ259" s="42">
        <f t="shared" ref="BQ259" si="5530">MAX(0,+BQ258-BQ260)</f>
        <v>0</v>
      </c>
      <c r="BR259" s="42">
        <f t="shared" ref="BR259" si="5531">MAX(0,+BR258-BR260)</f>
        <v>0</v>
      </c>
      <c r="BS259" s="42">
        <f t="shared" ref="BS259" si="5532">MAX(0,+BS258-BS260)</f>
        <v>0</v>
      </c>
      <c r="BT259" s="42">
        <f t="shared" ref="BT259" si="5533">MAX(0,+BT258-BT260)</f>
        <v>0</v>
      </c>
      <c r="BU259" s="42">
        <f t="shared" ref="BU259" si="5534">MAX(0,+BU258-BU260)</f>
        <v>0</v>
      </c>
      <c r="BV259" s="42">
        <f t="shared" ref="BV259" si="5535">MAX(0,+BV258-BV260)</f>
        <v>0</v>
      </c>
      <c r="BW259" s="42">
        <f t="shared" ref="BW259" si="5536">MAX(0,+BW258-BW260)</f>
        <v>0</v>
      </c>
      <c r="BX259" s="42">
        <f t="shared" ref="BX259" si="5537">MAX(0,+BX258-BX260)</f>
        <v>0</v>
      </c>
      <c r="BY259" s="42">
        <f t="shared" ref="BY259" si="5538">MAX(0,+BY258-BY260)</f>
        <v>0</v>
      </c>
      <c r="BZ259" s="42">
        <f t="shared" ref="BZ259" si="5539">MAX(0,+BZ258-BZ260)</f>
        <v>0</v>
      </c>
      <c r="CA259" s="42">
        <f t="shared" ref="CA259" si="5540">MAX(0,+CA258-CA260)</f>
        <v>362.9716721300332</v>
      </c>
      <c r="CB259" s="42">
        <f t="shared" ref="CB259" si="5541">MAX(0,+CB258-CB260)</f>
        <v>337.04512412074513</v>
      </c>
      <c r="CC259" s="42">
        <f t="shared" ref="CC259" si="5542">MAX(0,+CC258-CC260)</f>
        <v>311.11857611145706</v>
      </c>
      <c r="CD259" s="42">
        <f t="shared" ref="CD259" si="5543">MAX(0,+CD258-CD260)</f>
        <v>285.19202810216899</v>
      </c>
      <c r="CE259" s="42">
        <f t="shared" ref="CE259" si="5544">MAX(0,+CE258-CE260)</f>
        <v>259.26548009288092</v>
      </c>
      <c r="CF259" s="42">
        <f t="shared" ref="CF259" si="5545">MAX(0,+CF258-CF260)</f>
        <v>233.33893208359285</v>
      </c>
      <c r="CG259" s="42">
        <f t="shared" ref="CG259" si="5546">MAX(0,+CG258-CG260)</f>
        <v>207.41238407430478</v>
      </c>
      <c r="CH259" s="48"/>
      <c r="CI259" s="48"/>
      <c r="CJ259" s="48"/>
      <c r="CK259" s="48"/>
      <c r="CL259" s="48"/>
      <c r="CM259" s="48"/>
      <c r="CN259" s="48"/>
      <c r="CO259" s="48"/>
      <c r="CP259" s="16"/>
      <c r="CQ259" s="16"/>
      <c r="CR259" s="16"/>
      <c r="CS259" s="16"/>
      <c r="CT259" s="16"/>
      <c r="CU259" s="16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</row>
    <row r="260" spans="1:115" ht="15" x14ac:dyDescent="0.2">
      <c r="A260" s="17"/>
      <c r="B260" s="48"/>
      <c r="C260" s="48"/>
      <c r="D260" s="48"/>
      <c r="E260" s="48"/>
      <c r="F260" s="48"/>
      <c r="G260" s="48"/>
      <c r="H260" s="48"/>
      <c r="I260" s="48"/>
      <c r="J260" s="42">
        <f>IF(J258&gt;0.5,IF($B258=J$10,$C258/$D258,I260),0)</f>
        <v>0</v>
      </c>
      <c r="K260" s="19">
        <f>IF(K258&gt;0.5,IF($B258=K$10-1,$C258/$D258,J260),0)</f>
        <v>0</v>
      </c>
      <c r="L260" s="19">
        <f t="shared" ref="L260:BW260" si="5547">IF(L258&gt;0.5,IF($B258=L$10-1,$C258/$D258,K260),0)</f>
        <v>0</v>
      </c>
      <c r="M260" s="19">
        <f t="shared" si="5547"/>
        <v>0</v>
      </c>
      <c r="N260" s="19">
        <f t="shared" si="5547"/>
        <v>0</v>
      </c>
      <c r="O260" s="19">
        <f t="shared" si="5547"/>
        <v>0</v>
      </c>
      <c r="P260" s="19">
        <f t="shared" si="5547"/>
        <v>0</v>
      </c>
      <c r="Q260" s="19">
        <f t="shared" si="5547"/>
        <v>0</v>
      </c>
      <c r="R260" s="19">
        <f t="shared" si="5547"/>
        <v>0</v>
      </c>
      <c r="S260" s="19">
        <f t="shared" si="5547"/>
        <v>0</v>
      </c>
      <c r="T260" s="19">
        <f t="shared" si="5547"/>
        <v>0</v>
      </c>
      <c r="U260" s="19">
        <f t="shared" si="5547"/>
        <v>0</v>
      </c>
      <c r="V260" s="19">
        <f t="shared" si="5547"/>
        <v>0</v>
      </c>
      <c r="W260" s="19">
        <f t="shared" si="5547"/>
        <v>0</v>
      </c>
      <c r="X260" s="19">
        <f t="shared" si="5547"/>
        <v>0</v>
      </c>
      <c r="Y260" s="19">
        <f t="shared" si="5547"/>
        <v>0</v>
      </c>
      <c r="Z260" s="19">
        <f t="shared" si="5547"/>
        <v>0</v>
      </c>
      <c r="AA260" s="19">
        <f t="shared" si="5547"/>
        <v>0</v>
      </c>
      <c r="AB260" s="19">
        <f t="shared" si="5547"/>
        <v>0</v>
      </c>
      <c r="AC260" s="19">
        <f t="shared" si="5547"/>
        <v>0</v>
      </c>
      <c r="AD260" s="19">
        <f t="shared" si="5547"/>
        <v>0</v>
      </c>
      <c r="AE260" s="19">
        <f t="shared" si="5547"/>
        <v>0</v>
      </c>
      <c r="AF260" s="19">
        <f t="shared" si="5547"/>
        <v>0</v>
      </c>
      <c r="AG260" s="19">
        <f t="shared" si="5547"/>
        <v>0</v>
      </c>
      <c r="AH260" s="19">
        <f t="shared" si="5547"/>
        <v>0</v>
      </c>
      <c r="AI260" s="19">
        <f t="shared" si="5547"/>
        <v>0</v>
      </c>
      <c r="AJ260" s="19">
        <f t="shared" si="5547"/>
        <v>0</v>
      </c>
      <c r="AK260" s="19">
        <f t="shared" si="5547"/>
        <v>0</v>
      </c>
      <c r="AL260" s="19">
        <f t="shared" si="5547"/>
        <v>0</v>
      </c>
      <c r="AM260" s="19">
        <f t="shared" si="5547"/>
        <v>0</v>
      </c>
      <c r="AN260" s="19">
        <f t="shared" si="5547"/>
        <v>0</v>
      </c>
      <c r="AO260" s="19">
        <f t="shared" si="5547"/>
        <v>0</v>
      </c>
      <c r="AP260" s="19">
        <f t="shared" si="5547"/>
        <v>0</v>
      </c>
      <c r="AQ260" s="19">
        <f t="shared" si="5547"/>
        <v>0</v>
      </c>
      <c r="AR260" s="19">
        <f t="shared" si="5547"/>
        <v>0</v>
      </c>
      <c r="AS260" s="19">
        <f t="shared" si="5547"/>
        <v>0</v>
      </c>
      <c r="AT260" s="19">
        <f t="shared" si="5547"/>
        <v>0</v>
      </c>
      <c r="AU260" s="19">
        <f t="shared" si="5547"/>
        <v>0</v>
      </c>
      <c r="AV260" s="19">
        <f t="shared" si="5547"/>
        <v>0</v>
      </c>
      <c r="AW260" s="19">
        <f t="shared" si="5547"/>
        <v>0</v>
      </c>
      <c r="AX260" s="19">
        <f t="shared" si="5547"/>
        <v>0</v>
      </c>
      <c r="AY260" s="19">
        <f t="shared" si="5547"/>
        <v>0</v>
      </c>
      <c r="AZ260" s="19">
        <f t="shared" si="5547"/>
        <v>0</v>
      </c>
      <c r="BA260" s="19">
        <f t="shared" si="5547"/>
        <v>0</v>
      </c>
      <c r="BB260" s="19">
        <f t="shared" si="5547"/>
        <v>0</v>
      </c>
      <c r="BC260" s="19">
        <f t="shared" si="5547"/>
        <v>0</v>
      </c>
      <c r="BD260" s="19">
        <f t="shared" si="5547"/>
        <v>0</v>
      </c>
      <c r="BE260" s="19">
        <f t="shared" si="5547"/>
        <v>0</v>
      </c>
      <c r="BF260" s="19">
        <f t="shared" si="5547"/>
        <v>0</v>
      </c>
      <c r="BG260" s="19">
        <f t="shared" si="5547"/>
        <v>0</v>
      </c>
      <c r="BH260" s="19">
        <f t="shared" si="5547"/>
        <v>0</v>
      </c>
      <c r="BI260" s="19">
        <f t="shared" si="5547"/>
        <v>0</v>
      </c>
      <c r="BJ260" s="19">
        <f t="shared" si="5547"/>
        <v>0</v>
      </c>
      <c r="BK260" s="19">
        <f t="shared" si="5547"/>
        <v>0</v>
      </c>
      <c r="BL260" s="19">
        <f t="shared" si="5547"/>
        <v>0</v>
      </c>
      <c r="BM260" s="19">
        <f t="shared" si="5547"/>
        <v>0</v>
      </c>
      <c r="BN260" s="19">
        <f t="shared" si="5547"/>
        <v>0</v>
      </c>
      <c r="BO260" s="19">
        <f t="shared" si="5547"/>
        <v>0</v>
      </c>
      <c r="BP260" s="19">
        <f t="shared" si="5547"/>
        <v>0</v>
      </c>
      <c r="BQ260" s="19">
        <f t="shared" si="5547"/>
        <v>0</v>
      </c>
      <c r="BR260" s="19">
        <f t="shared" si="5547"/>
        <v>0</v>
      </c>
      <c r="BS260" s="19">
        <f t="shared" si="5547"/>
        <v>0</v>
      </c>
      <c r="BT260" s="19">
        <f t="shared" si="5547"/>
        <v>0</v>
      </c>
      <c r="BU260" s="19">
        <f t="shared" si="5547"/>
        <v>0</v>
      </c>
      <c r="BV260" s="19">
        <f t="shared" si="5547"/>
        <v>0</v>
      </c>
      <c r="BW260" s="19">
        <f t="shared" si="5547"/>
        <v>0</v>
      </c>
      <c r="BX260" s="19">
        <f t="shared" ref="BX260:CG260" si="5548">IF(BX258&gt;0.5,IF($B258=BX$10-1,$C258/$D258,BW260),0)</f>
        <v>0</v>
      </c>
      <c r="BY260" s="19">
        <f t="shared" si="5548"/>
        <v>0</v>
      </c>
      <c r="BZ260" s="19">
        <f t="shared" si="5548"/>
        <v>0</v>
      </c>
      <c r="CA260" s="19">
        <f t="shared" si="5548"/>
        <v>25.926548009288084</v>
      </c>
      <c r="CB260" s="19">
        <f t="shared" si="5548"/>
        <v>25.926548009288084</v>
      </c>
      <c r="CC260" s="19">
        <f t="shared" si="5548"/>
        <v>25.926548009288084</v>
      </c>
      <c r="CD260" s="19">
        <f t="shared" si="5548"/>
        <v>25.926548009288084</v>
      </c>
      <c r="CE260" s="19">
        <f t="shared" si="5548"/>
        <v>25.926548009288084</v>
      </c>
      <c r="CF260" s="19">
        <f t="shared" si="5548"/>
        <v>25.926548009288084</v>
      </c>
      <c r="CG260" s="19">
        <f t="shared" si="5548"/>
        <v>25.926548009288084</v>
      </c>
      <c r="CH260" s="48"/>
      <c r="CI260" s="48"/>
      <c r="CJ260" s="48"/>
      <c r="CK260" s="48"/>
      <c r="CL260" s="48"/>
      <c r="CM260" s="48"/>
      <c r="CN260" s="48"/>
      <c r="CO260" s="48"/>
      <c r="CP260" s="16"/>
      <c r="CQ260" s="16"/>
      <c r="CR260" s="16"/>
      <c r="CS260" s="16"/>
      <c r="CT260" s="16"/>
      <c r="CU260" s="16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</row>
    <row r="261" spans="1:115" ht="15" x14ac:dyDescent="0.2">
      <c r="A261" s="17" t="s">
        <v>192</v>
      </c>
      <c r="B261" s="104">
        <f>B258+1</f>
        <v>2088</v>
      </c>
      <c r="C261" s="82">
        <f>HLOOKUP(B261,$J$10:$CG$23,14)</f>
        <v>396.67618454210771</v>
      </c>
      <c r="D261" s="52">
        <f>$D$52</f>
        <v>15</v>
      </c>
      <c r="E261" s="48"/>
      <c r="F261" s="48"/>
      <c r="G261" s="48"/>
      <c r="H261" s="48"/>
      <c r="I261" s="48"/>
      <c r="J261" s="42">
        <f>IF($B261=J$10,$C261,I262)</f>
        <v>0</v>
      </c>
      <c r="K261" s="19">
        <f>IF($B261=K$10-1,$C261,J262)</f>
        <v>0</v>
      </c>
      <c r="L261" s="19">
        <f t="shared" ref="L261:BW261" si="5549">IF($B261=L$10-1,$C261,K262)</f>
        <v>0</v>
      </c>
      <c r="M261" s="19">
        <f t="shared" si="5549"/>
        <v>0</v>
      </c>
      <c r="N261" s="19">
        <f t="shared" si="5549"/>
        <v>0</v>
      </c>
      <c r="O261" s="19">
        <f t="shared" si="5549"/>
        <v>0</v>
      </c>
      <c r="P261" s="19">
        <f t="shared" si="5549"/>
        <v>0</v>
      </c>
      <c r="Q261" s="19">
        <f t="shared" si="5549"/>
        <v>0</v>
      </c>
      <c r="R261" s="19">
        <f t="shared" si="5549"/>
        <v>0</v>
      </c>
      <c r="S261" s="19">
        <f t="shared" si="5549"/>
        <v>0</v>
      </c>
      <c r="T261" s="19">
        <f t="shared" si="5549"/>
        <v>0</v>
      </c>
      <c r="U261" s="19">
        <f t="shared" si="5549"/>
        <v>0</v>
      </c>
      <c r="V261" s="19">
        <f t="shared" si="5549"/>
        <v>0</v>
      </c>
      <c r="W261" s="19">
        <f t="shared" si="5549"/>
        <v>0</v>
      </c>
      <c r="X261" s="19">
        <f t="shared" si="5549"/>
        <v>0</v>
      </c>
      <c r="Y261" s="19">
        <f t="shared" si="5549"/>
        <v>0</v>
      </c>
      <c r="Z261" s="19">
        <f t="shared" si="5549"/>
        <v>0</v>
      </c>
      <c r="AA261" s="19">
        <f t="shared" si="5549"/>
        <v>0</v>
      </c>
      <c r="AB261" s="19">
        <f t="shared" si="5549"/>
        <v>0</v>
      </c>
      <c r="AC261" s="19">
        <f t="shared" si="5549"/>
        <v>0</v>
      </c>
      <c r="AD261" s="19">
        <f t="shared" si="5549"/>
        <v>0</v>
      </c>
      <c r="AE261" s="19">
        <f t="shared" si="5549"/>
        <v>0</v>
      </c>
      <c r="AF261" s="19">
        <f t="shared" si="5549"/>
        <v>0</v>
      </c>
      <c r="AG261" s="19">
        <f t="shared" si="5549"/>
        <v>0</v>
      </c>
      <c r="AH261" s="19">
        <f t="shared" si="5549"/>
        <v>0</v>
      </c>
      <c r="AI261" s="19">
        <f t="shared" si="5549"/>
        <v>0</v>
      </c>
      <c r="AJ261" s="19">
        <f t="shared" si="5549"/>
        <v>0</v>
      </c>
      <c r="AK261" s="19">
        <f t="shared" si="5549"/>
        <v>0</v>
      </c>
      <c r="AL261" s="19">
        <f t="shared" si="5549"/>
        <v>0</v>
      </c>
      <c r="AM261" s="19">
        <f t="shared" si="5549"/>
        <v>0</v>
      </c>
      <c r="AN261" s="19">
        <f t="shared" si="5549"/>
        <v>0</v>
      </c>
      <c r="AO261" s="19">
        <f t="shared" si="5549"/>
        <v>0</v>
      </c>
      <c r="AP261" s="19">
        <f t="shared" si="5549"/>
        <v>0</v>
      </c>
      <c r="AQ261" s="19">
        <f t="shared" si="5549"/>
        <v>0</v>
      </c>
      <c r="AR261" s="19">
        <f t="shared" si="5549"/>
        <v>0</v>
      </c>
      <c r="AS261" s="19">
        <f t="shared" si="5549"/>
        <v>0</v>
      </c>
      <c r="AT261" s="19">
        <f t="shared" si="5549"/>
        <v>0</v>
      </c>
      <c r="AU261" s="19">
        <f t="shared" si="5549"/>
        <v>0</v>
      </c>
      <c r="AV261" s="19">
        <f t="shared" si="5549"/>
        <v>0</v>
      </c>
      <c r="AW261" s="19">
        <f t="shared" si="5549"/>
        <v>0</v>
      </c>
      <c r="AX261" s="19">
        <f t="shared" si="5549"/>
        <v>0</v>
      </c>
      <c r="AY261" s="19">
        <f t="shared" si="5549"/>
        <v>0</v>
      </c>
      <c r="AZ261" s="19">
        <f t="shared" si="5549"/>
        <v>0</v>
      </c>
      <c r="BA261" s="19">
        <f t="shared" si="5549"/>
        <v>0</v>
      </c>
      <c r="BB261" s="19">
        <f t="shared" si="5549"/>
        <v>0</v>
      </c>
      <c r="BC261" s="19">
        <f t="shared" si="5549"/>
        <v>0</v>
      </c>
      <c r="BD261" s="19">
        <f t="shared" si="5549"/>
        <v>0</v>
      </c>
      <c r="BE261" s="19">
        <f t="shared" si="5549"/>
        <v>0</v>
      </c>
      <c r="BF261" s="19">
        <f t="shared" si="5549"/>
        <v>0</v>
      </c>
      <c r="BG261" s="19">
        <f t="shared" si="5549"/>
        <v>0</v>
      </c>
      <c r="BH261" s="19">
        <f t="shared" si="5549"/>
        <v>0</v>
      </c>
      <c r="BI261" s="19">
        <f t="shared" si="5549"/>
        <v>0</v>
      </c>
      <c r="BJ261" s="19">
        <f t="shared" si="5549"/>
        <v>0</v>
      </c>
      <c r="BK261" s="19">
        <f t="shared" si="5549"/>
        <v>0</v>
      </c>
      <c r="BL261" s="19">
        <f t="shared" si="5549"/>
        <v>0</v>
      </c>
      <c r="BM261" s="19">
        <f t="shared" si="5549"/>
        <v>0</v>
      </c>
      <c r="BN261" s="19">
        <f t="shared" si="5549"/>
        <v>0</v>
      </c>
      <c r="BO261" s="19">
        <f t="shared" si="5549"/>
        <v>0</v>
      </c>
      <c r="BP261" s="19">
        <f t="shared" si="5549"/>
        <v>0</v>
      </c>
      <c r="BQ261" s="19">
        <f t="shared" si="5549"/>
        <v>0</v>
      </c>
      <c r="BR261" s="19">
        <f t="shared" si="5549"/>
        <v>0</v>
      </c>
      <c r="BS261" s="19">
        <f t="shared" si="5549"/>
        <v>0</v>
      </c>
      <c r="BT261" s="19">
        <f t="shared" si="5549"/>
        <v>0</v>
      </c>
      <c r="BU261" s="19">
        <f t="shared" si="5549"/>
        <v>0</v>
      </c>
      <c r="BV261" s="19">
        <f t="shared" si="5549"/>
        <v>0</v>
      </c>
      <c r="BW261" s="19">
        <f t="shared" si="5549"/>
        <v>0</v>
      </c>
      <c r="BX261" s="19">
        <f t="shared" ref="BX261:CG261" si="5550">IF($B261=BX$10-1,$C261,BW262)</f>
        <v>0</v>
      </c>
      <c r="BY261" s="19">
        <f t="shared" si="5550"/>
        <v>0</v>
      </c>
      <c r="BZ261" s="19">
        <f t="shared" si="5550"/>
        <v>0</v>
      </c>
      <c r="CA261" s="19">
        <f t="shared" si="5550"/>
        <v>0</v>
      </c>
      <c r="CB261" s="19">
        <f t="shared" si="5550"/>
        <v>396.67618454210771</v>
      </c>
      <c r="CC261" s="19">
        <f t="shared" si="5550"/>
        <v>370.23110557263385</v>
      </c>
      <c r="CD261" s="19">
        <f t="shared" si="5550"/>
        <v>343.78602660316</v>
      </c>
      <c r="CE261" s="19">
        <f t="shared" si="5550"/>
        <v>317.34094763368614</v>
      </c>
      <c r="CF261" s="19">
        <f t="shared" si="5550"/>
        <v>290.89586866421229</v>
      </c>
      <c r="CG261" s="19">
        <f t="shared" si="5550"/>
        <v>264.45078969473843</v>
      </c>
      <c r="CH261" s="48"/>
      <c r="CI261" s="48"/>
      <c r="CJ261" s="48"/>
      <c r="CK261" s="48"/>
      <c r="CL261" s="48"/>
      <c r="CM261" s="48"/>
      <c r="CN261" s="48"/>
      <c r="CO261" s="48"/>
      <c r="CP261" s="48"/>
      <c r="CQ261" s="16"/>
      <c r="CR261" s="16"/>
      <c r="CS261" s="16"/>
      <c r="CT261" s="16"/>
      <c r="CU261" s="16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</row>
    <row r="262" spans="1:115" ht="15" x14ac:dyDescent="0.2">
      <c r="A262" s="17"/>
      <c r="B262" s="48"/>
      <c r="C262" s="48"/>
      <c r="D262" s="48"/>
      <c r="E262" s="48"/>
      <c r="F262" s="48"/>
      <c r="G262" s="48"/>
      <c r="H262" s="48"/>
      <c r="I262" s="48"/>
      <c r="J262" s="42">
        <f t="shared" ref="J262" si="5551">MAX(0,+J261-J263)</f>
        <v>0</v>
      </c>
      <c r="K262" s="19">
        <f t="shared" ref="K262" si="5552">MAX(0,+K261-K263)</f>
        <v>0</v>
      </c>
      <c r="L262" s="19">
        <f t="shared" ref="L262" si="5553">MAX(0,+L261-L263)</f>
        <v>0</v>
      </c>
      <c r="M262" s="19">
        <f t="shared" ref="M262" si="5554">MAX(0,+M261-M263)</f>
        <v>0</v>
      </c>
      <c r="N262" s="19">
        <f t="shared" ref="N262" si="5555">MAX(0,+N261-N263)</f>
        <v>0</v>
      </c>
      <c r="O262" s="19">
        <f t="shared" ref="O262" si="5556">MAX(0,+O261-O263)</f>
        <v>0</v>
      </c>
      <c r="P262" s="19">
        <f t="shared" ref="P262" si="5557">MAX(0,+P261-P263)</f>
        <v>0</v>
      </c>
      <c r="Q262" s="19">
        <f t="shared" ref="Q262" si="5558">MAX(0,+Q261-Q263)</f>
        <v>0</v>
      </c>
      <c r="R262" s="19">
        <f t="shared" ref="R262" si="5559">MAX(0,+R261-R263)</f>
        <v>0</v>
      </c>
      <c r="S262" s="19">
        <f t="shared" ref="S262" si="5560">MAX(0,+S261-S263)</f>
        <v>0</v>
      </c>
      <c r="T262" s="19">
        <f t="shared" ref="T262" si="5561">MAX(0,+T261-T263)</f>
        <v>0</v>
      </c>
      <c r="U262" s="19">
        <f t="shared" ref="U262" si="5562">MAX(0,+U261-U263)</f>
        <v>0</v>
      </c>
      <c r="V262" s="19">
        <f t="shared" ref="V262" si="5563">MAX(0,+V261-V263)</f>
        <v>0</v>
      </c>
      <c r="W262" s="42">
        <f t="shared" ref="W262" si="5564">MAX(0,+W261-W263)</f>
        <v>0</v>
      </c>
      <c r="X262" s="42">
        <f t="shared" ref="X262" si="5565">MAX(0,+X261-X263)</f>
        <v>0</v>
      </c>
      <c r="Y262" s="42">
        <f t="shared" ref="Y262" si="5566">MAX(0,+Y261-Y263)</f>
        <v>0</v>
      </c>
      <c r="Z262" s="42">
        <f t="shared" ref="Z262" si="5567">MAX(0,+Z261-Z263)</f>
        <v>0</v>
      </c>
      <c r="AA262" s="42">
        <f t="shared" ref="AA262" si="5568">MAX(0,+AA261-AA263)</f>
        <v>0</v>
      </c>
      <c r="AB262" s="42">
        <f t="shared" ref="AB262" si="5569">MAX(0,+AB261-AB263)</f>
        <v>0</v>
      </c>
      <c r="AC262" s="42">
        <f t="shared" ref="AC262" si="5570">MAX(0,+AC261-AC263)</f>
        <v>0</v>
      </c>
      <c r="AD262" s="42">
        <f t="shared" ref="AD262" si="5571">MAX(0,+AD261-AD263)</f>
        <v>0</v>
      </c>
      <c r="AE262" s="42">
        <f t="shared" ref="AE262" si="5572">MAX(0,+AE261-AE263)</f>
        <v>0</v>
      </c>
      <c r="AF262" s="42">
        <f t="shared" ref="AF262" si="5573">MAX(0,+AF261-AF263)</f>
        <v>0</v>
      </c>
      <c r="AG262" s="42">
        <f t="shared" ref="AG262" si="5574">MAX(0,+AG261-AG263)</f>
        <v>0</v>
      </c>
      <c r="AH262" s="42">
        <f t="shared" ref="AH262" si="5575">MAX(0,+AH261-AH263)</f>
        <v>0</v>
      </c>
      <c r="AI262" s="42">
        <f t="shared" ref="AI262" si="5576">MAX(0,+AI261-AI263)</f>
        <v>0</v>
      </c>
      <c r="AJ262" s="42">
        <f t="shared" ref="AJ262" si="5577">MAX(0,+AJ261-AJ263)</f>
        <v>0</v>
      </c>
      <c r="AK262" s="42">
        <f t="shared" ref="AK262" si="5578">MAX(0,+AK261-AK263)</f>
        <v>0</v>
      </c>
      <c r="AL262" s="42">
        <f t="shared" ref="AL262" si="5579">MAX(0,+AL261-AL263)</f>
        <v>0</v>
      </c>
      <c r="AM262" s="42">
        <f t="shared" ref="AM262" si="5580">MAX(0,+AM261-AM263)</f>
        <v>0</v>
      </c>
      <c r="AN262" s="42">
        <f t="shared" ref="AN262" si="5581">MAX(0,+AN261-AN263)</f>
        <v>0</v>
      </c>
      <c r="AO262" s="42">
        <f t="shared" ref="AO262" si="5582">MAX(0,+AO261-AO263)</f>
        <v>0</v>
      </c>
      <c r="AP262" s="42">
        <f t="shared" ref="AP262" si="5583">MAX(0,+AP261-AP263)</f>
        <v>0</v>
      </c>
      <c r="AQ262" s="42">
        <f t="shared" ref="AQ262" si="5584">MAX(0,+AQ261-AQ263)</f>
        <v>0</v>
      </c>
      <c r="AR262" s="42">
        <f t="shared" ref="AR262" si="5585">MAX(0,+AR261-AR263)</f>
        <v>0</v>
      </c>
      <c r="AS262" s="42">
        <f t="shared" ref="AS262" si="5586">MAX(0,+AS261-AS263)</f>
        <v>0</v>
      </c>
      <c r="AT262" s="42">
        <f t="shared" ref="AT262" si="5587">MAX(0,+AT261-AT263)</f>
        <v>0</v>
      </c>
      <c r="AU262" s="42">
        <f t="shared" ref="AU262" si="5588">MAX(0,+AU261-AU263)</f>
        <v>0</v>
      </c>
      <c r="AV262" s="42">
        <f t="shared" ref="AV262" si="5589">MAX(0,+AV261-AV263)</f>
        <v>0</v>
      </c>
      <c r="AW262" s="42">
        <f t="shared" ref="AW262" si="5590">MAX(0,+AW261-AW263)</f>
        <v>0</v>
      </c>
      <c r="AX262" s="42">
        <f t="shared" ref="AX262" si="5591">MAX(0,+AX261-AX263)</f>
        <v>0</v>
      </c>
      <c r="AY262" s="42">
        <f t="shared" ref="AY262" si="5592">MAX(0,+AY261-AY263)</f>
        <v>0</v>
      </c>
      <c r="AZ262" s="42">
        <f t="shared" ref="AZ262" si="5593">MAX(0,+AZ261-AZ263)</f>
        <v>0</v>
      </c>
      <c r="BA262" s="42">
        <f t="shared" ref="BA262" si="5594">MAX(0,+BA261-BA263)</f>
        <v>0</v>
      </c>
      <c r="BB262" s="42">
        <f t="shared" ref="BB262" si="5595">MAX(0,+BB261-BB263)</f>
        <v>0</v>
      </c>
      <c r="BC262" s="42">
        <f t="shared" ref="BC262" si="5596">MAX(0,+BC261-BC263)</f>
        <v>0</v>
      </c>
      <c r="BD262" s="42">
        <f t="shared" ref="BD262" si="5597">MAX(0,+BD261-BD263)</f>
        <v>0</v>
      </c>
      <c r="BE262" s="42">
        <f t="shared" ref="BE262" si="5598">MAX(0,+BE261-BE263)</f>
        <v>0</v>
      </c>
      <c r="BF262" s="42">
        <f t="shared" ref="BF262" si="5599">MAX(0,+BF261-BF263)</f>
        <v>0</v>
      </c>
      <c r="BG262" s="42">
        <f t="shared" ref="BG262" si="5600">MAX(0,+BG261-BG263)</f>
        <v>0</v>
      </c>
      <c r="BH262" s="42">
        <f t="shared" ref="BH262" si="5601">MAX(0,+BH261-BH263)</f>
        <v>0</v>
      </c>
      <c r="BI262" s="42">
        <f t="shared" ref="BI262" si="5602">MAX(0,+BI261-BI263)</f>
        <v>0</v>
      </c>
      <c r="BJ262" s="42">
        <f t="shared" ref="BJ262" si="5603">MAX(0,+BJ261-BJ263)</f>
        <v>0</v>
      </c>
      <c r="BK262" s="42">
        <f t="shared" ref="BK262" si="5604">MAX(0,+BK261-BK263)</f>
        <v>0</v>
      </c>
      <c r="BL262" s="42">
        <f t="shared" ref="BL262" si="5605">MAX(0,+BL261-BL263)</f>
        <v>0</v>
      </c>
      <c r="BM262" s="42">
        <f t="shared" ref="BM262" si="5606">MAX(0,+BM261-BM263)</f>
        <v>0</v>
      </c>
      <c r="BN262" s="42">
        <f t="shared" ref="BN262" si="5607">MAX(0,+BN261-BN263)</f>
        <v>0</v>
      </c>
      <c r="BO262" s="42">
        <f t="shared" ref="BO262" si="5608">MAX(0,+BO261-BO263)</f>
        <v>0</v>
      </c>
      <c r="BP262" s="42">
        <f t="shared" ref="BP262" si="5609">MAX(0,+BP261-BP263)</f>
        <v>0</v>
      </c>
      <c r="BQ262" s="42">
        <f t="shared" ref="BQ262" si="5610">MAX(0,+BQ261-BQ263)</f>
        <v>0</v>
      </c>
      <c r="BR262" s="42">
        <f t="shared" ref="BR262" si="5611">MAX(0,+BR261-BR263)</f>
        <v>0</v>
      </c>
      <c r="BS262" s="42">
        <f t="shared" ref="BS262" si="5612">MAX(0,+BS261-BS263)</f>
        <v>0</v>
      </c>
      <c r="BT262" s="42">
        <f t="shared" ref="BT262" si="5613">MAX(0,+BT261-BT263)</f>
        <v>0</v>
      </c>
      <c r="BU262" s="42">
        <f t="shared" ref="BU262" si="5614">MAX(0,+BU261-BU263)</f>
        <v>0</v>
      </c>
      <c r="BV262" s="42">
        <f t="shared" ref="BV262" si="5615">MAX(0,+BV261-BV263)</f>
        <v>0</v>
      </c>
      <c r="BW262" s="42">
        <f t="shared" ref="BW262" si="5616">MAX(0,+BW261-BW263)</f>
        <v>0</v>
      </c>
      <c r="BX262" s="42">
        <f t="shared" ref="BX262" si="5617">MAX(0,+BX261-BX263)</f>
        <v>0</v>
      </c>
      <c r="BY262" s="42">
        <f t="shared" ref="BY262" si="5618">MAX(0,+BY261-BY263)</f>
        <v>0</v>
      </c>
      <c r="BZ262" s="42">
        <f t="shared" ref="BZ262" si="5619">MAX(0,+BZ261-BZ263)</f>
        <v>0</v>
      </c>
      <c r="CA262" s="42">
        <f t="shared" ref="CA262" si="5620">MAX(0,+CA261-CA263)</f>
        <v>0</v>
      </c>
      <c r="CB262" s="42">
        <f t="shared" ref="CB262" si="5621">MAX(0,+CB261-CB263)</f>
        <v>370.23110557263385</v>
      </c>
      <c r="CC262" s="42">
        <f t="shared" ref="CC262" si="5622">MAX(0,+CC261-CC263)</f>
        <v>343.78602660316</v>
      </c>
      <c r="CD262" s="42">
        <f t="shared" ref="CD262" si="5623">MAX(0,+CD261-CD263)</f>
        <v>317.34094763368614</v>
      </c>
      <c r="CE262" s="42">
        <f t="shared" ref="CE262" si="5624">MAX(0,+CE261-CE263)</f>
        <v>290.89586866421229</v>
      </c>
      <c r="CF262" s="42">
        <f t="shared" ref="CF262" si="5625">MAX(0,+CF261-CF263)</f>
        <v>264.45078969473843</v>
      </c>
      <c r="CG262" s="42">
        <f t="shared" ref="CG262" si="5626">MAX(0,+CG261-CG263)</f>
        <v>238.00571072526458</v>
      </c>
      <c r="CH262" s="48"/>
      <c r="CI262" s="48"/>
      <c r="CJ262" s="48"/>
      <c r="CK262" s="48"/>
      <c r="CL262" s="48"/>
      <c r="CM262" s="48"/>
      <c r="CN262" s="48"/>
      <c r="CO262" s="48"/>
      <c r="CP262" s="48"/>
      <c r="CQ262" s="16"/>
      <c r="CR262" s="16"/>
      <c r="CS262" s="16"/>
      <c r="CT262" s="16"/>
      <c r="CU262" s="16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</row>
    <row r="263" spans="1:115" ht="15" x14ac:dyDescent="0.2">
      <c r="A263" s="17"/>
      <c r="B263" s="48"/>
      <c r="C263" s="48"/>
      <c r="D263" s="48"/>
      <c r="E263" s="48"/>
      <c r="F263" s="48"/>
      <c r="G263" s="48"/>
      <c r="H263" s="48"/>
      <c r="I263" s="48"/>
      <c r="J263" s="42">
        <f>IF(J261&gt;0.5,IF($B261=J$10,$C261/$D261,I263),0)</f>
        <v>0</v>
      </c>
      <c r="K263" s="19">
        <f>IF(K261&gt;0.5,IF($B261=K$10-1,$C261/$D261,J263),0)</f>
        <v>0</v>
      </c>
      <c r="L263" s="19">
        <f t="shared" ref="L263:BW263" si="5627">IF(L261&gt;0.5,IF($B261=L$10-1,$C261/$D261,K263),0)</f>
        <v>0</v>
      </c>
      <c r="M263" s="19">
        <f t="shared" si="5627"/>
        <v>0</v>
      </c>
      <c r="N263" s="19">
        <f t="shared" si="5627"/>
        <v>0</v>
      </c>
      <c r="O263" s="19">
        <f t="shared" si="5627"/>
        <v>0</v>
      </c>
      <c r="P263" s="19">
        <f t="shared" si="5627"/>
        <v>0</v>
      </c>
      <c r="Q263" s="19">
        <f t="shared" si="5627"/>
        <v>0</v>
      </c>
      <c r="R263" s="19">
        <f t="shared" si="5627"/>
        <v>0</v>
      </c>
      <c r="S263" s="19">
        <f t="shared" si="5627"/>
        <v>0</v>
      </c>
      <c r="T263" s="19">
        <f t="shared" si="5627"/>
        <v>0</v>
      </c>
      <c r="U263" s="19">
        <f t="shared" si="5627"/>
        <v>0</v>
      </c>
      <c r="V263" s="19">
        <f t="shared" si="5627"/>
        <v>0</v>
      </c>
      <c r="W263" s="19">
        <f t="shared" si="5627"/>
        <v>0</v>
      </c>
      <c r="X263" s="19">
        <f t="shared" si="5627"/>
        <v>0</v>
      </c>
      <c r="Y263" s="19">
        <f t="shared" si="5627"/>
        <v>0</v>
      </c>
      <c r="Z263" s="19">
        <f t="shared" si="5627"/>
        <v>0</v>
      </c>
      <c r="AA263" s="19">
        <f t="shared" si="5627"/>
        <v>0</v>
      </c>
      <c r="AB263" s="19">
        <f t="shared" si="5627"/>
        <v>0</v>
      </c>
      <c r="AC263" s="19">
        <f t="shared" si="5627"/>
        <v>0</v>
      </c>
      <c r="AD263" s="19">
        <f t="shared" si="5627"/>
        <v>0</v>
      </c>
      <c r="AE263" s="19">
        <f t="shared" si="5627"/>
        <v>0</v>
      </c>
      <c r="AF263" s="19">
        <f t="shared" si="5627"/>
        <v>0</v>
      </c>
      <c r="AG263" s="19">
        <f t="shared" si="5627"/>
        <v>0</v>
      </c>
      <c r="AH263" s="19">
        <f t="shared" si="5627"/>
        <v>0</v>
      </c>
      <c r="AI263" s="19">
        <f t="shared" si="5627"/>
        <v>0</v>
      </c>
      <c r="AJ263" s="19">
        <f t="shared" si="5627"/>
        <v>0</v>
      </c>
      <c r="AK263" s="19">
        <f t="shared" si="5627"/>
        <v>0</v>
      </c>
      <c r="AL263" s="19">
        <f t="shared" si="5627"/>
        <v>0</v>
      </c>
      <c r="AM263" s="19">
        <f t="shared" si="5627"/>
        <v>0</v>
      </c>
      <c r="AN263" s="19">
        <f t="shared" si="5627"/>
        <v>0</v>
      </c>
      <c r="AO263" s="19">
        <f t="shared" si="5627"/>
        <v>0</v>
      </c>
      <c r="AP263" s="19">
        <f t="shared" si="5627"/>
        <v>0</v>
      </c>
      <c r="AQ263" s="19">
        <f t="shared" si="5627"/>
        <v>0</v>
      </c>
      <c r="AR263" s="19">
        <f t="shared" si="5627"/>
        <v>0</v>
      </c>
      <c r="AS263" s="19">
        <f t="shared" si="5627"/>
        <v>0</v>
      </c>
      <c r="AT263" s="19">
        <f t="shared" si="5627"/>
        <v>0</v>
      </c>
      <c r="AU263" s="19">
        <f t="shared" si="5627"/>
        <v>0</v>
      </c>
      <c r="AV263" s="19">
        <f t="shared" si="5627"/>
        <v>0</v>
      </c>
      <c r="AW263" s="19">
        <f t="shared" si="5627"/>
        <v>0</v>
      </c>
      <c r="AX263" s="19">
        <f t="shared" si="5627"/>
        <v>0</v>
      </c>
      <c r="AY263" s="19">
        <f t="shared" si="5627"/>
        <v>0</v>
      </c>
      <c r="AZ263" s="19">
        <f t="shared" si="5627"/>
        <v>0</v>
      </c>
      <c r="BA263" s="19">
        <f t="shared" si="5627"/>
        <v>0</v>
      </c>
      <c r="BB263" s="19">
        <f t="shared" si="5627"/>
        <v>0</v>
      </c>
      <c r="BC263" s="19">
        <f t="shared" si="5627"/>
        <v>0</v>
      </c>
      <c r="BD263" s="19">
        <f t="shared" si="5627"/>
        <v>0</v>
      </c>
      <c r="BE263" s="19">
        <f t="shared" si="5627"/>
        <v>0</v>
      </c>
      <c r="BF263" s="19">
        <f t="shared" si="5627"/>
        <v>0</v>
      </c>
      <c r="BG263" s="19">
        <f t="shared" si="5627"/>
        <v>0</v>
      </c>
      <c r="BH263" s="19">
        <f t="shared" si="5627"/>
        <v>0</v>
      </c>
      <c r="BI263" s="19">
        <f t="shared" si="5627"/>
        <v>0</v>
      </c>
      <c r="BJ263" s="19">
        <f t="shared" si="5627"/>
        <v>0</v>
      </c>
      <c r="BK263" s="19">
        <f t="shared" si="5627"/>
        <v>0</v>
      </c>
      <c r="BL263" s="19">
        <f t="shared" si="5627"/>
        <v>0</v>
      </c>
      <c r="BM263" s="19">
        <f t="shared" si="5627"/>
        <v>0</v>
      </c>
      <c r="BN263" s="19">
        <f t="shared" si="5627"/>
        <v>0</v>
      </c>
      <c r="BO263" s="19">
        <f t="shared" si="5627"/>
        <v>0</v>
      </c>
      <c r="BP263" s="19">
        <f t="shared" si="5627"/>
        <v>0</v>
      </c>
      <c r="BQ263" s="19">
        <f t="shared" si="5627"/>
        <v>0</v>
      </c>
      <c r="BR263" s="19">
        <f t="shared" si="5627"/>
        <v>0</v>
      </c>
      <c r="BS263" s="19">
        <f t="shared" si="5627"/>
        <v>0</v>
      </c>
      <c r="BT263" s="19">
        <f t="shared" si="5627"/>
        <v>0</v>
      </c>
      <c r="BU263" s="19">
        <f t="shared" si="5627"/>
        <v>0</v>
      </c>
      <c r="BV263" s="19">
        <f t="shared" si="5627"/>
        <v>0</v>
      </c>
      <c r="BW263" s="19">
        <f t="shared" si="5627"/>
        <v>0</v>
      </c>
      <c r="BX263" s="19">
        <f t="shared" ref="BX263:CG263" si="5628">IF(BX261&gt;0.5,IF($B261=BX$10-1,$C261/$D261,BW263),0)</f>
        <v>0</v>
      </c>
      <c r="BY263" s="19">
        <f t="shared" si="5628"/>
        <v>0</v>
      </c>
      <c r="BZ263" s="19">
        <f t="shared" si="5628"/>
        <v>0</v>
      </c>
      <c r="CA263" s="19">
        <f t="shared" si="5628"/>
        <v>0</v>
      </c>
      <c r="CB263" s="19">
        <f t="shared" si="5628"/>
        <v>26.445078969473848</v>
      </c>
      <c r="CC263" s="19">
        <f t="shared" si="5628"/>
        <v>26.445078969473848</v>
      </c>
      <c r="CD263" s="19">
        <f t="shared" si="5628"/>
        <v>26.445078969473848</v>
      </c>
      <c r="CE263" s="19">
        <f t="shared" si="5628"/>
        <v>26.445078969473848</v>
      </c>
      <c r="CF263" s="19">
        <f t="shared" si="5628"/>
        <v>26.445078969473848</v>
      </c>
      <c r="CG263" s="19">
        <f t="shared" si="5628"/>
        <v>26.445078969473848</v>
      </c>
      <c r="CH263" s="48"/>
      <c r="CI263" s="48"/>
      <c r="CJ263" s="48"/>
      <c r="CK263" s="48"/>
      <c r="CL263" s="48"/>
      <c r="CM263" s="48"/>
      <c r="CN263" s="48"/>
      <c r="CO263" s="48"/>
      <c r="CP263" s="48"/>
      <c r="CQ263" s="16"/>
      <c r="CR263" s="16"/>
      <c r="CS263" s="16"/>
      <c r="CT263" s="16"/>
      <c r="CU263" s="16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</row>
    <row r="264" spans="1:115" ht="15" x14ac:dyDescent="0.2">
      <c r="A264" s="17" t="s">
        <v>193</v>
      </c>
      <c r="B264" s="104">
        <f>B261+1</f>
        <v>2089</v>
      </c>
      <c r="C264" s="82">
        <f>HLOOKUP(B264,$J$10:$CG$23,14)</f>
        <v>404.6097082329498</v>
      </c>
      <c r="D264" s="52">
        <f>$D$52</f>
        <v>15</v>
      </c>
      <c r="E264" s="48"/>
      <c r="F264" s="48"/>
      <c r="G264" s="48"/>
      <c r="H264" s="48"/>
      <c r="I264" s="48"/>
      <c r="J264" s="42">
        <f>IF($B264=J$10,$C264,I265)</f>
        <v>0</v>
      </c>
      <c r="K264" s="19">
        <f>IF($B264=K$10-1,$C264,J265)</f>
        <v>0</v>
      </c>
      <c r="L264" s="19">
        <f t="shared" ref="L264:BW264" si="5629">IF($B264=L$10-1,$C264,K265)</f>
        <v>0</v>
      </c>
      <c r="M264" s="19">
        <f t="shared" si="5629"/>
        <v>0</v>
      </c>
      <c r="N264" s="19">
        <f t="shared" si="5629"/>
        <v>0</v>
      </c>
      <c r="O264" s="19">
        <f t="shared" si="5629"/>
        <v>0</v>
      </c>
      <c r="P264" s="19">
        <f t="shared" si="5629"/>
        <v>0</v>
      </c>
      <c r="Q264" s="19">
        <f t="shared" si="5629"/>
        <v>0</v>
      </c>
      <c r="R264" s="19">
        <f t="shared" si="5629"/>
        <v>0</v>
      </c>
      <c r="S264" s="19">
        <f t="shared" si="5629"/>
        <v>0</v>
      </c>
      <c r="T264" s="19">
        <f t="shared" si="5629"/>
        <v>0</v>
      </c>
      <c r="U264" s="19">
        <f t="shared" si="5629"/>
        <v>0</v>
      </c>
      <c r="V264" s="19">
        <f t="shared" si="5629"/>
        <v>0</v>
      </c>
      <c r="W264" s="19">
        <f t="shared" si="5629"/>
        <v>0</v>
      </c>
      <c r="X264" s="19">
        <f t="shared" si="5629"/>
        <v>0</v>
      </c>
      <c r="Y264" s="19">
        <f t="shared" si="5629"/>
        <v>0</v>
      </c>
      <c r="Z264" s="19">
        <f t="shared" si="5629"/>
        <v>0</v>
      </c>
      <c r="AA264" s="19">
        <f t="shared" si="5629"/>
        <v>0</v>
      </c>
      <c r="AB264" s="19">
        <f t="shared" si="5629"/>
        <v>0</v>
      </c>
      <c r="AC264" s="19">
        <f t="shared" si="5629"/>
        <v>0</v>
      </c>
      <c r="AD264" s="19">
        <f t="shared" si="5629"/>
        <v>0</v>
      </c>
      <c r="AE264" s="19">
        <f t="shared" si="5629"/>
        <v>0</v>
      </c>
      <c r="AF264" s="19">
        <f t="shared" si="5629"/>
        <v>0</v>
      </c>
      <c r="AG264" s="19">
        <f t="shared" si="5629"/>
        <v>0</v>
      </c>
      <c r="AH264" s="19">
        <f t="shared" si="5629"/>
        <v>0</v>
      </c>
      <c r="AI264" s="19">
        <f t="shared" si="5629"/>
        <v>0</v>
      </c>
      <c r="AJ264" s="19">
        <f t="shared" si="5629"/>
        <v>0</v>
      </c>
      <c r="AK264" s="19">
        <f t="shared" si="5629"/>
        <v>0</v>
      </c>
      <c r="AL264" s="19">
        <f t="shared" si="5629"/>
        <v>0</v>
      </c>
      <c r="AM264" s="19">
        <f t="shared" si="5629"/>
        <v>0</v>
      </c>
      <c r="AN264" s="19">
        <f t="shared" si="5629"/>
        <v>0</v>
      </c>
      <c r="AO264" s="19">
        <f t="shared" si="5629"/>
        <v>0</v>
      </c>
      <c r="AP264" s="19">
        <f t="shared" si="5629"/>
        <v>0</v>
      </c>
      <c r="AQ264" s="19">
        <f t="shared" si="5629"/>
        <v>0</v>
      </c>
      <c r="AR264" s="19">
        <f t="shared" si="5629"/>
        <v>0</v>
      </c>
      <c r="AS264" s="19">
        <f t="shared" si="5629"/>
        <v>0</v>
      </c>
      <c r="AT264" s="19">
        <f t="shared" si="5629"/>
        <v>0</v>
      </c>
      <c r="AU264" s="19">
        <f t="shared" si="5629"/>
        <v>0</v>
      </c>
      <c r="AV264" s="19">
        <f t="shared" si="5629"/>
        <v>0</v>
      </c>
      <c r="AW264" s="19">
        <f t="shared" si="5629"/>
        <v>0</v>
      </c>
      <c r="AX264" s="19">
        <f t="shared" si="5629"/>
        <v>0</v>
      </c>
      <c r="AY264" s="19">
        <f t="shared" si="5629"/>
        <v>0</v>
      </c>
      <c r="AZ264" s="19">
        <f t="shared" si="5629"/>
        <v>0</v>
      </c>
      <c r="BA264" s="19">
        <f t="shared" si="5629"/>
        <v>0</v>
      </c>
      <c r="BB264" s="19">
        <f t="shared" si="5629"/>
        <v>0</v>
      </c>
      <c r="BC264" s="19">
        <f t="shared" si="5629"/>
        <v>0</v>
      </c>
      <c r="BD264" s="19">
        <f t="shared" si="5629"/>
        <v>0</v>
      </c>
      <c r="BE264" s="19">
        <f t="shared" si="5629"/>
        <v>0</v>
      </c>
      <c r="BF264" s="19">
        <f t="shared" si="5629"/>
        <v>0</v>
      </c>
      <c r="BG264" s="19">
        <f t="shared" si="5629"/>
        <v>0</v>
      </c>
      <c r="BH264" s="19">
        <f t="shared" si="5629"/>
        <v>0</v>
      </c>
      <c r="BI264" s="19">
        <f t="shared" si="5629"/>
        <v>0</v>
      </c>
      <c r="BJ264" s="19">
        <f t="shared" si="5629"/>
        <v>0</v>
      </c>
      <c r="BK264" s="19">
        <f t="shared" si="5629"/>
        <v>0</v>
      </c>
      <c r="BL264" s="19">
        <f t="shared" si="5629"/>
        <v>0</v>
      </c>
      <c r="BM264" s="19">
        <f t="shared" si="5629"/>
        <v>0</v>
      </c>
      <c r="BN264" s="19">
        <f t="shared" si="5629"/>
        <v>0</v>
      </c>
      <c r="BO264" s="19">
        <f t="shared" si="5629"/>
        <v>0</v>
      </c>
      <c r="BP264" s="19">
        <f t="shared" si="5629"/>
        <v>0</v>
      </c>
      <c r="BQ264" s="19">
        <f t="shared" si="5629"/>
        <v>0</v>
      </c>
      <c r="BR264" s="19">
        <f t="shared" si="5629"/>
        <v>0</v>
      </c>
      <c r="BS264" s="19">
        <f t="shared" si="5629"/>
        <v>0</v>
      </c>
      <c r="BT264" s="19">
        <f t="shared" si="5629"/>
        <v>0</v>
      </c>
      <c r="BU264" s="19">
        <f t="shared" si="5629"/>
        <v>0</v>
      </c>
      <c r="BV264" s="19">
        <f t="shared" si="5629"/>
        <v>0</v>
      </c>
      <c r="BW264" s="19">
        <f t="shared" si="5629"/>
        <v>0</v>
      </c>
      <c r="BX264" s="19">
        <f t="shared" ref="BX264:CG264" si="5630">IF($B264=BX$10-1,$C264,BW265)</f>
        <v>0</v>
      </c>
      <c r="BY264" s="19">
        <f t="shared" si="5630"/>
        <v>0</v>
      </c>
      <c r="BZ264" s="19">
        <f t="shared" si="5630"/>
        <v>0</v>
      </c>
      <c r="CA264" s="19">
        <f t="shared" si="5630"/>
        <v>0</v>
      </c>
      <c r="CB264" s="19">
        <f t="shared" si="5630"/>
        <v>0</v>
      </c>
      <c r="CC264" s="19">
        <f t="shared" si="5630"/>
        <v>404.6097082329498</v>
      </c>
      <c r="CD264" s="19">
        <f t="shared" si="5630"/>
        <v>377.63572768408648</v>
      </c>
      <c r="CE264" s="19">
        <f t="shared" si="5630"/>
        <v>350.66174713522315</v>
      </c>
      <c r="CF264" s="19">
        <f t="shared" si="5630"/>
        <v>323.68776658635983</v>
      </c>
      <c r="CG264" s="19">
        <f t="shared" si="5630"/>
        <v>296.7137860374965</v>
      </c>
      <c r="CH264" s="48"/>
      <c r="CI264" s="48"/>
      <c r="CJ264" s="48"/>
      <c r="CK264" s="48"/>
      <c r="CL264" s="48"/>
      <c r="CM264" s="48"/>
      <c r="CN264" s="48"/>
      <c r="CO264" s="48"/>
      <c r="CP264" s="48"/>
      <c r="CQ264" s="48"/>
      <c r="CR264" s="16"/>
      <c r="CS264" s="16"/>
      <c r="CT264" s="16"/>
      <c r="CU264" s="16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</row>
    <row r="265" spans="1:115" ht="15" x14ac:dyDescent="0.2">
      <c r="B265" s="48"/>
      <c r="C265" s="48"/>
      <c r="D265" s="48"/>
      <c r="E265" s="48"/>
      <c r="F265" s="48"/>
      <c r="G265" s="48"/>
      <c r="H265" s="48"/>
      <c r="I265" s="48"/>
      <c r="J265" s="42">
        <f t="shared" ref="J265" si="5631">MAX(0,+J264-J266)</f>
        <v>0</v>
      </c>
      <c r="K265" s="19">
        <f t="shared" ref="K265" si="5632">MAX(0,+K264-K266)</f>
        <v>0</v>
      </c>
      <c r="L265" s="19">
        <f t="shared" ref="L265" si="5633">MAX(0,+L264-L266)</f>
        <v>0</v>
      </c>
      <c r="M265" s="19">
        <f t="shared" ref="M265" si="5634">MAX(0,+M264-M266)</f>
        <v>0</v>
      </c>
      <c r="N265" s="19">
        <f t="shared" ref="N265" si="5635">MAX(0,+N264-N266)</f>
        <v>0</v>
      </c>
      <c r="O265" s="19">
        <f t="shared" ref="O265" si="5636">MAX(0,+O264-O266)</f>
        <v>0</v>
      </c>
      <c r="P265" s="19">
        <f t="shared" ref="P265" si="5637">MAX(0,+P264-P266)</f>
        <v>0</v>
      </c>
      <c r="Q265" s="19">
        <f t="shared" ref="Q265" si="5638">MAX(0,+Q264-Q266)</f>
        <v>0</v>
      </c>
      <c r="R265" s="19">
        <f t="shared" ref="R265" si="5639">MAX(0,+R264-R266)</f>
        <v>0</v>
      </c>
      <c r="S265" s="19">
        <f t="shared" ref="S265" si="5640">MAX(0,+S264-S266)</f>
        <v>0</v>
      </c>
      <c r="T265" s="19">
        <f t="shared" ref="T265" si="5641">MAX(0,+T264-T266)</f>
        <v>0</v>
      </c>
      <c r="U265" s="19">
        <f t="shared" ref="U265" si="5642">MAX(0,+U264-U266)</f>
        <v>0</v>
      </c>
      <c r="V265" s="19">
        <f t="shared" ref="V265" si="5643">MAX(0,+V264-V266)</f>
        <v>0</v>
      </c>
      <c r="W265" s="42">
        <f t="shared" ref="W265" si="5644">MAX(0,+W264-W266)</f>
        <v>0</v>
      </c>
      <c r="X265" s="42">
        <f t="shared" ref="X265" si="5645">MAX(0,+X264-X266)</f>
        <v>0</v>
      </c>
      <c r="Y265" s="42">
        <f t="shared" ref="Y265" si="5646">MAX(0,+Y264-Y266)</f>
        <v>0</v>
      </c>
      <c r="Z265" s="42">
        <f t="shared" ref="Z265" si="5647">MAX(0,+Z264-Z266)</f>
        <v>0</v>
      </c>
      <c r="AA265" s="42">
        <f t="shared" ref="AA265" si="5648">MAX(0,+AA264-AA266)</f>
        <v>0</v>
      </c>
      <c r="AB265" s="42">
        <f t="shared" ref="AB265" si="5649">MAX(0,+AB264-AB266)</f>
        <v>0</v>
      </c>
      <c r="AC265" s="42">
        <f t="shared" ref="AC265" si="5650">MAX(0,+AC264-AC266)</f>
        <v>0</v>
      </c>
      <c r="AD265" s="42">
        <f t="shared" ref="AD265" si="5651">MAX(0,+AD264-AD266)</f>
        <v>0</v>
      </c>
      <c r="AE265" s="42">
        <f t="shared" ref="AE265" si="5652">MAX(0,+AE264-AE266)</f>
        <v>0</v>
      </c>
      <c r="AF265" s="42">
        <f t="shared" ref="AF265" si="5653">MAX(0,+AF264-AF266)</f>
        <v>0</v>
      </c>
      <c r="AG265" s="42">
        <f t="shared" ref="AG265" si="5654">MAX(0,+AG264-AG266)</f>
        <v>0</v>
      </c>
      <c r="AH265" s="42">
        <f t="shared" ref="AH265" si="5655">MAX(0,+AH264-AH266)</f>
        <v>0</v>
      </c>
      <c r="AI265" s="42">
        <f t="shared" ref="AI265" si="5656">MAX(0,+AI264-AI266)</f>
        <v>0</v>
      </c>
      <c r="AJ265" s="42">
        <f t="shared" ref="AJ265" si="5657">MAX(0,+AJ264-AJ266)</f>
        <v>0</v>
      </c>
      <c r="AK265" s="42">
        <f t="shared" ref="AK265" si="5658">MAX(0,+AK264-AK266)</f>
        <v>0</v>
      </c>
      <c r="AL265" s="42">
        <f t="shared" ref="AL265" si="5659">MAX(0,+AL264-AL266)</f>
        <v>0</v>
      </c>
      <c r="AM265" s="42">
        <f t="shared" ref="AM265" si="5660">MAX(0,+AM264-AM266)</f>
        <v>0</v>
      </c>
      <c r="AN265" s="42">
        <f t="shared" ref="AN265" si="5661">MAX(0,+AN264-AN266)</f>
        <v>0</v>
      </c>
      <c r="AO265" s="42">
        <f t="shared" ref="AO265" si="5662">MAX(0,+AO264-AO266)</f>
        <v>0</v>
      </c>
      <c r="AP265" s="42">
        <f t="shared" ref="AP265" si="5663">MAX(0,+AP264-AP266)</f>
        <v>0</v>
      </c>
      <c r="AQ265" s="42">
        <f t="shared" ref="AQ265" si="5664">MAX(0,+AQ264-AQ266)</f>
        <v>0</v>
      </c>
      <c r="AR265" s="42">
        <f t="shared" ref="AR265" si="5665">MAX(0,+AR264-AR266)</f>
        <v>0</v>
      </c>
      <c r="AS265" s="42">
        <f t="shared" ref="AS265" si="5666">MAX(0,+AS264-AS266)</f>
        <v>0</v>
      </c>
      <c r="AT265" s="42">
        <f t="shared" ref="AT265" si="5667">MAX(0,+AT264-AT266)</f>
        <v>0</v>
      </c>
      <c r="AU265" s="42">
        <f t="shared" ref="AU265" si="5668">MAX(0,+AU264-AU266)</f>
        <v>0</v>
      </c>
      <c r="AV265" s="42">
        <f t="shared" ref="AV265" si="5669">MAX(0,+AV264-AV266)</f>
        <v>0</v>
      </c>
      <c r="AW265" s="42">
        <f t="shared" ref="AW265" si="5670">MAX(0,+AW264-AW266)</f>
        <v>0</v>
      </c>
      <c r="AX265" s="42">
        <f t="shared" ref="AX265" si="5671">MAX(0,+AX264-AX266)</f>
        <v>0</v>
      </c>
      <c r="AY265" s="42">
        <f t="shared" ref="AY265" si="5672">MAX(0,+AY264-AY266)</f>
        <v>0</v>
      </c>
      <c r="AZ265" s="42">
        <f t="shared" ref="AZ265" si="5673">MAX(0,+AZ264-AZ266)</f>
        <v>0</v>
      </c>
      <c r="BA265" s="42">
        <f t="shared" ref="BA265" si="5674">MAX(0,+BA264-BA266)</f>
        <v>0</v>
      </c>
      <c r="BB265" s="42">
        <f t="shared" ref="BB265" si="5675">MAX(0,+BB264-BB266)</f>
        <v>0</v>
      </c>
      <c r="BC265" s="42">
        <f t="shared" ref="BC265" si="5676">MAX(0,+BC264-BC266)</f>
        <v>0</v>
      </c>
      <c r="BD265" s="42">
        <f t="shared" ref="BD265" si="5677">MAX(0,+BD264-BD266)</f>
        <v>0</v>
      </c>
      <c r="BE265" s="42">
        <f t="shared" ref="BE265" si="5678">MAX(0,+BE264-BE266)</f>
        <v>0</v>
      </c>
      <c r="BF265" s="42">
        <f t="shared" ref="BF265" si="5679">MAX(0,+BF264-BF266)</f>
        <v>0</v>
      </c>
      <c r="BG265" s="42">
        <f t="shared" ref="BG265" si="5680">MAX(0,+BG264-BG266)</f>
        <v>0</v>
      </c>
      <c r="BH265" s="42">
        <f t="shared" ref="BH265" si="5681">MAX(0,+BH264-BH266)</f>
        <v>0</v>
      </c>
      <c r="BI265" s="42">
        <f t="shared" ref="BI265" si="5682">MAX(0,+BI264-BI266)</f>
        <v>0</v>
      </c>
      <c r="BJ265" s="42">
        <f t="shared" ref="BJ265" si="5683">MAX(0,+BJ264-BJ266)</f>
        <v>0</v>
      </c>
      <c r="BK265" s="42">
        <f t="shared" ref="BK265" si="5684">MAX(0,+BK264-BK266)</f>
        <v>0</v>
      </c>
      <c r="BL265" s="42">
        <f t="shared" ref="BL265" si="5685">MAX(0,+BL264-BL266)</f>
        <v>0</v>
      </c>
      <c r="BM265" s="42">
        <f t="shared" ref="BM265" si="5686">MAX(0,+BM264-BM266)</f>
        <v>0</v>
      </c>
      <c r="BN265" s="42">
        <f t="shared" ref="BN265" si="5687">MAX(0,+BN264-BN266)</f>
        <v>0</v>
      </c>
      <c r="BO265" s="42">
        <f t="shared" ref="BO265" si="5688">MAX(0,+BO264-BO266)</f>
        <v>0</v>
      </c>
      <c r="BP265" s="42">
        <f t="shared" ref="BP265" si="5689">MAX(0,+BP264-BP266)</f>
        <v>0</v>
      </c>
      <c r="BQ265" s="42">
        <f t="shared" ref="BQ265" si="5690">MAX(0,+BQ264-BQ266)</f>
        <v>0</v>
      </c>
      <c r="BR265" s="42">
        <f t="shared" ref="BR265" si="5691">MAX(0,+BR264-BR266)</f>
        <v>0</v>
      </c>
      <c r="BS265" s="42">
        <f t="shared" ref="BS265" si="5692">MAX(0,+BS264-BS266)</f>
        <v>0</v>
      </c>
      <c r="BT265" s="42">
        <f t="shared" ref="BT265" si="5693">MAX(0,+BT264-BT266)</f>
        <v>0</v>
      </c>
      <c r="BU265" s="42">
        <f t="shared" ref="BU265" si="5694">MAX(0,+BU264-BU266)</f>
        <v>0</v>
      </c>
      <c r="BV265" s="42">
        <f t="shared" ref="BV265" si="5695">MAX(0,+BV264-BV266)</f>
        <v>0</v>
      </c>
      <c r="BW265" s="42">
        <f t="shared" ref="BW265" si="5696">MAX(0,+BW264-BW266)</f>
        <v>0</v>
      </c>
      <c r="BX265" s="42">
        <f t="shared" ref="BX265" si="5697">MAX(0,+BX264-BX266)</f>
        <v>0</v>
      </c>
      <c r="BY265" s="42">
        <f t="shared" ref="BY265" si="5698">MAX(0,+BY264-BY266)</f>
        <v>0</v>
      </c>
      <c r="BZ265" s="42">
        <f t="shared" ref="BZ265" si="5699">MAX(0,+BZ264-BZ266)</f>
        <v>0</v>
      </c>
      <c r="CA265" s="42">
        <f t="shared" ref="CA265" si="5700">MAX(0,+CA264-CA266)</f>
        <v>0</v>
      </c>
      <c r="CB265" s="42">
        <f t="shared" ref="CB265" si="5701">MAX(0,+CB264-CB266)</f>
        <v>0</v>
      </c>
      <c r="CC265" s="42">
        <f t="shared" ref="CC265" si="5702">MAX(0,+CC264-CC266)</f>
        <v>377.63572768408648</v>
      </c>
      <c r="CD265" s="42">
        <f t="shared" ref="CD265" si="5703">MAX(0,+CD264-CD266)</f>
        <v>350.66174713522315</v>
      </c>
      <c r="CE265" s="42">
        <f t="shared" ref="CE265" si="5704">MAX(0,+CE264-CE266)</f>
        <v>323.68776658635983</v>
      </c>
      <c r="CF265" s="42">
        <f t="shared" ref="CF265" si="5705">MAX(0,+CF264-CF266)</f>
        <v>296.7137860374965</v>
      </c>
      <c r="CG265" s="42">
        <f t="shared" ref="CG265" si="5706">MAX(0,+CG264-CG266)</f>
        <v>269.73980548863318</v>
      </c>
      <c r="CH265" s="48"/>
      <c r="CI265" s="48"/>
      <c r="CJ265" s="48"/>
      <c r="CK265" s="48"/>
      <c r="CL265" s="48"/>
      <c r="CM265" s="48"/>
      <c r="CN265" s="48"/>
      <c r="CO265" s="48"/>
      <c r="CP265" s="48"/>
      <c r="CQ265" s="48"/>
      <c r="CR265" s="16"/>
      <c r="CS265" s="16"/>
      <c r="CT265" s="16"/>
      <c r="CU265" s="16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</row>
    <row r="266" spans="1:115" ht="15" x14ac:dyDescent="0.2">
      <c r="A266" s="17"/>
      <c r="B266" s="48"/>
      <c r="C266" s="48"/>
      <c r="D266" s="48"/>
      <c r="E266" s="48"/>
      <c r="F266" s="48"/>
      <c r="G266" s="48"/>
      <c r="H266" s="48"/>
      <c r="I266" s="48"/>
      <c r="J266" s="42">
        <f>IF(J264&gt;0.5,IF($B264=J$10,$C264/$D264,I266),0)</f>
        <v>0</v>
      </c>
      <c r="K266" s="19">
        <f>IF(K264&gt;0.5,IF($B264=K$10-1,$C264/$D264,J266),0)</f>
        <v>0</v>
      </c>
      <c r="L266" s="19">
        <f t="shared" ref="L266:BW266" si="5707">IF(L264&gt;0.5,IF($B264=L$10-1,$C264/$D264,K266),0)</f>
        <v>0</v>
      </c>
      <c r="M266" s="19">
        <f t="shared" si="5707"/>
        <v>0</v>
      </c>
      <c r="N266" s="19">
        <f t="shared" si="5707"/>
        <v>0</v>
      </c>
      <c r="O266" s="19">
        <f t="shared" si="5707"/>
        <v>0</v>
      </c>
      <c r="P266" s="19">
        <f t="shared" si="5707"/>
        <v>0</v>
      </c>
      <c r="Q266" s="19">
        <f t="shared" si="5707"/>
        <v>0</v>
      </c>
      <c r="R266" s="19">
        <f t="shared" si="5707"/>
        <v>0</v>
      </c>
      <c r="S266" s="19">
        <f t="shared" si="5707"/>
        <v>0</v>
      </c>
      <c r="T266" s="19">
        <f t="shared" si="5707"/>
        <v>0</v>
      </c>
      <c r="U266" s="19">
        <f t="shared" si="5707"/>
        <v>0</v>
      </c>
      <c r="V266" s="19">
        <f t="shared" si="5707"/>
        <v>0</v>
      </c>
      <c r="W266" s="19">
        <f t="shared" si="5707"/>
        <v>0</v>
      </c>
      <c r="X266" s="19">
        <f t="shared" si="5707"/>
        <v>0</v>
      </c>
      <c r="Y266" s="19">
        <f t="shared" si="5707"/>
        <v>0</v>
      </c>
      <c r="Z266" s="19">
        <f t="shared" si="5707"/>
        <v>0</v>
      </c>
      <c r="AA266" s="19">
        <f t="shared" si="5707"/>
        <v>0</v>
      </c>
      <c r="AB266" s="19">
        <f t="shared" si="5707"/>
        <v>0</v>
      </c>
      <c r="AC266" s="19">
        <f t="shared" si="5707"/>
        <v>0</v>
      </c>
      <c r="AD266" s="19">
        <f t="shared" si="5707"/>
        <v>0</v>
      </c>
      <c r="AE266" s="19">
        <f t="shared" si="5707"/>
        <v>0</v>
      </c>
      <c r="AF266" s="19">
        <f t="shared" si="5707"/>
        <v>0</v>
      </c>
      <c r="AG266" s="19">
        <f t="shared" si="5707"/>
        <v>0</v>
      </c>
      <c r="AH266" s="19">
        <f t="shared" si="5707"/>
        <v>0</v>
      </c>
      <c r="AI266" s="19">
        <f t="shared" si="5707"/>
        <v>0</v>
      </c>
      <c r="AJ266" s="19">
        <f t="shared" si="5707"/>
        <v>0</v>
      </c>
      <c r="AK266" s="19">
        <f t="shared" si="5707"/>
        <v>0</v>
      </c>
      <c r="AL266" s="19">
        <f t="shared" si="5707"/>
        <v>0</v>
      </c>
      <c r="AM266" s="19">
        <f t="shared" si="5707"/>
        <v>0</v>
      </c>
      <c r="AN266" s="19">
        <f t="shared" si="5707"/>
        <v>0</v>
      </c>
      <c r="AO266" s="19">
        <f t="shared" si="5707"/>
        <v>0</v>
      </c>
      <c r="AP266" s="19">
        <f t="shared" si="5707"/>
        <v>0</v>
      </c>
      <c r="AQ266" s="19">
        <f t="shared" si="5707"/>
        <v>0</v>
      </c>
      <c r="AR266" s="19">
        <f t="shared" si="5707"/>
        <v>0</v>
      </c>
      <c r="AS266" s="19">
        <f t="shared" si="5707"/>
        <v>0</v>
      </c>
      <c r="AT266" s="19">
        <f t="shared" si="5707"/>
        <v>0</v>
      </c>
      <c r="AU266" s="19">
        <f t="shared" si="5707"/>
        <v>0</v>
      </c>
      <c r="AV266" s="19">
        <f t="shared" si="5707"/>
        <v>0</v>
      </c>
      <c r="AW266" s="19">
        <f t="shared" si="5707"/>
        <v>0</v>
      </c>
      <c r="AX266" s="19">
        <f t="shared" si="5707"/>
        <v>0</v>
      </c>
      <c r="AY266" s="19">
        <f t="shared" si="5707"/>
        <v>0</v>
      </c>
      <c r="AZ266" s="19">
        <f t="shared" si="5707"/>
        <v>0</v>
      </c>
      <c r="BA266" s="19">
        <f t="shared" si="5707"/>
        <v>0</v>
      </c>
      <c r="BB266" s="19">
        <f t="shared" si="5707"/>
        <v>0</v>
      </c>
      <c r="BC266" s="19">
        <f t="shared" si="5707"/>
        <v>0</v>
      </c>
      <c r="BD266" s="19">
        <f t="shared" si="5707"/>
        <v>0</v>
      </c>
      <c r="BE266" s="19">
        <f t="shared" si="5707"/>
        <v>0</v>
      </c>
      <c r="BF266" s="19">
        <f t="shared" si="5707"/>
        <v>0</v>
      </c>
      <c r="BG266" s="19">
        <f t="shared" si="5707"/>
        <v>0</v>
      </c>
      <c r="BH266" s="19">
        <f t="shared" si="5707"/>
        <v>0</v>
      </c>
      <c r="BI266" s="19">
        <f t="shared" si="5707"/>
        <v>0</v>
      </c>
      <c r="BJ266" s="19">
        <f t="shared" si="5707"/>
        <v>0</v>
      </c>
      <c r="BK266" s="19">
        <f t="shared" si="5707"/>
        <v>0</v>
      </c>
      <c r="BL266" s="19">
        <f t="shared" si="5707"/>
        <v>0</v>
      </c>
      <c r="BM266" s="19">
        <f t="shared" si="5707"/>
        <v>0</v>
      </c>
      <c r="BN266" s="19">
        <f t="shared" si="5707"/>
        <v>0</v>
      </c>
      <c r="BO266" s="19">
        <f t="shared" si="5707"/>
        <v>0</v>
      </c>
      <c r="BP266" s="19">
        <f t="shared" si="5707"/>
        <v>0</v>
      </c>
      <c r="BQ266" s="19">
        <f t="shared" si="5707"/>
        <v>0</v>
      </c>
      <c r="BR266" s="19">
        <f t="shared" si="5707"/>
        <v>0</v>
      </c>
      <c r="BS266" s="19">
        <f t="shared" si="5707"/>
        <v>0</v>
      </c>
      <c r="BT266" s="19">
        <f t="shared" si="5707"/>
        <v>0</v>
      </c>
      <c r="BU266" s="19">
        <f t="shared" si="5707"/>
        <v>0</v>
      </c>
      <c r="BV266" s="19">
        <f t="shared" si="5707"/>
        <v>0</v>
      </c>
      <c r="BW266" s="19">
        <f t="shared" si="5707"/>
        <v>0</v>
      </c>
      <c r="BX266" s="19">
        <f t="shared" ref="BX266:CG266" si="5708">IF(BX264&gt;0.5,IF($B264=BX$10-1,$C264/$D264,BW266),0)</f>
        <v>0</v>
      </c>
      <c r="BY266" s="19">
        <f t="shared" si="5708"/>
        <v>0</v>
      </c>
      <c r="BZ266" s="19">
        <f t="shared" si="5708"/>
        <v>0</v>
      </c>
      <c r="CA266" s="19">
        <f t="shared" si="5708"/>
        <v>0</v>
      </c>
      <c r="CB266" s="19">
        <f t="shared" si="5708"/>
        <v>0</v>
      </c>
      <c r="CC266" s="19">
        <f t="shared" si="5708"/>
        <v>26.97398054886332</v>
      </c>
      <c r="CD266" s="19">
        <f t="shared" si="5708"/>
        <v>26.97398054886332</v>
      </c>
      <c r="CE266" s="19">
        <f t="shared" si="5708"/>
        <v>26.97398054886332</v>
      </c>
      <c r="CF266" s="19">
        <f t="shared" si="5708"/>
        <v>26.97398054886332</v>
      </c>
      <c r="CG266" s="19">
        <f t="shared" si="5708"/>
        <v>26.97398054886332</v>
      </c>
      <c r="CH266" s="48"/>
      <c r="CI266" s="48"/>
      <c r="CJ266" s="48"/>
      <c r="CK266" s="48"/>
      <c r="CL266" s="48"/>
      <c r="CM266" s="48"/>
      <c r="CN266" s="48"/>
      <c r="CO266" s="48"/>
      <c r="CP266" s="48"/>
      <c r="CQ266" s="48"/>
      <c r="CR266" s="16"/>
      <c r="CS266" s="16"/>
      <c r="CT266" s="16"/>
      <c r="CU266" s="16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</row>
    <row r="267" spans="1:115" ht="15" x14ac:dyDescent="0.2">
      <c r="A267" s="17" t="s">
        <v>194</v>
      </c>
      <c r="B267" s="104">
        <f>B264+1</f>
        <v>2090</v>
      </c>
      <c r="C267" s="82">
        <f>HLOOKUP(B267,$J$10:$CG$23,14)</f>
        <v>412.70190239760882</v>
      </c>
      <c r="D267" s="52">
        <f>$D$52</f>
        <v>15</v>
      </c>
      <c r="E267" s="48"/>
      <c r="F267" s="48"/>
      <c r="G267" s="48"/>
      <c r="H267" s="48"/>
      <c r="I267" s="48"/>
      <c r="J267" s="42">
        <f>IF($B267=J$10,$C267,I268)</f>
        <v>0</v>
      </c>
      <c r="K267" s="19">
        <f>IF($B267=K$10-1,$C267,J268)</f>
        <v>0</v>
      </c>
      <c r="L267" s="19">
        <f t="shared" ref="L267:BW267" si="5709">IF($B267=L$10-1,$C267,K268)</f>
        <v>0</v>
      </c>
      <c r="M267" s="19">
        <f t="shared" si="5709"/>
        <v>0</v>
      </c>
      <c r="N267" s="19">
        <f t="shared" si="5709"/>
        <v>0</v>
      </c>
      <c r="O267" s="19">
        <f t="shared" si="5709"/>
        <v>0</v>
      </c>
      <c r="P267" s="19">
        <f t="shared" si="5709"/>
        <v>0</v>
      </c>
      <c r="Q267" s="19">
        <f t="shared" si="5709"/>
        <v>0</v>
      </c>
      <c r="R267" s="19">
        <f t="shared" si="5709"/>
        <v>0</v>
      </c>
      <c r="S267" s="19">
        <f t="shared" si="5709"/>
        <v>0</v>
      </c>
      <c r="T267" s="19">
        <f t="shared" si="5709"/>
        <v>0</v>
      </c>
      <c r="U267" s="19">
        <f t="shared" si="5709"/>
        <v>0</v>
      </c>
      <c r="V267" s="19">
        <f t="shared" si="5709"/>
        <v>0</v>
      </c>
      <c r="W267" s="19">
        <f t="shared" si="5709"/>
        <v>0</v>
      </c>
      <c r="X267" s="19">
        <f t="shared" si="5709"/>
        <v>0</v>
      </c>
      <c r="Y267" s="19">
        <f t="shared" si="5709"/>
        <v>0</v>
      </c>
      <c r="Z267" s="19">
        <f t="shared" si="5709"/>
        <v>0</v>
      </c>
      <c r="AA267" s="19">
        <f t="shared" si="5709"/>
        <v>0</v>
      </c>
      <c r="AB267" s="19">
        <f t="shared" si="5709"/>
        <v>0</v>
      </c>
      <c r="AC267" s="19">
        <f t="shared" si="5709"/>
        <v>0</v>
      </c>
      <c r="AD267" s="19">
        <f t="shared" si="5709"/>
        <v>0</v>
      </c>
      <c r="AE267" s="19">
        <f t="shared" si="5709"/>
        <v>0</v>
      </c>
      <c r="AF267" s="19">
        <f t="shared" si="5709"/>
        <v>0</v>
      </c>
      <c r="AG267" s="19">
        <f t="shared" si="5709"/>
        <v>0</v>
      </c>
      <c r="AH267" s="19">
        <f t="shared" si="5709"/>
        <v>0</v>
      </c>
      <c r="AI267" s="19">
        <f t="shared" si="5709"/>
        <v>0</v>
      </c>
      <c r="AJ267" s="19">
        <f t="shared" si="5709"/>
        <v>0</v>
      </c>
      <c r="AK267" s="19">
        <f t="shared" si="5709"/>
        <v>0</v>
      </c>
      <c r="AL267" s="19">
        <f t="shared" si="5709"/>
        <v>0</v>
      </c>
      <c r="AM267" s="19">
        <f t="shared" si="5709"/>
        <v>0</v>
      </c>
      <c r="AN267" s="19">
        <f t="shared" si="5709"/>
        <v>0</v>
      </c>
      <c r="AO267" s="19">
        <f t="shared" si="5709"/>
        <v>0</v>
      </c>
      <c r="AP267" s="19">
        <f t="shared" si="5709"/>
        <v>0</v>
      </c>
      <c r="AQ267" s="19">
        <f t="shared" si="5709"/>
        <v>0</v>
      </c>
      <c r="AR267" s="19">
        <f t="shared" si="5709"/>
        <v>0</v>
      </c>
      <c r="AS267" s="19">
        <f t="shared" si="5709"/>
        <v>0</v>
      </c>
      <c r="AT267" s="19">
        <f t="shared" si="5709"/>
        <v>0</v>
      </c>
      <c r="AU267" s="19">
        <f t="shared" si="5709"/>
        <v>0</v>
      </c>
      <c r="AV267" s="19">
        <f t="shared" si="5709"/>
        <v>0</v>
      </c>
      <c r="AW267" s="19">
        <f t="shared" si="5709"/>
        <v>0</v>
      </c>
      <c r="AX267" s="19">
        <f t="shared" si="5709"/>
        <v>0</v>
      </c>
      <c r="AY267" s="19">
        <f t="shared" si="5709"/>
        <v>0</v>
      </c>
      <c r="AZ267" s="19">
        <f t="shared" si="5709"/>
        <v>0</v>
      </c>
      <c r="BA267" s="19">
        <f t="shared" si="5709"/>
        <v>0</v>
      </c>
      <c r="BB267" s="19">
        <f t="shared" si="5709"/>
        <v>0</v>
      </c>
      <c r="BC267" s="19">
        <f t="shared" si="5709"/>
        <v>0</v>
      </c>
      <c r="BD267" s="19">
        <f t="shared" si="5709"/>
        <v>0</v>
      </c>
      <c r="BE267" s="19">
        <f t="shared" si="5709"/>
        <v>0</v>
      </c>
      <c r="BF267" s="19">
        <f t="shared" si="5709"/>
        <v>0</v>
      </c>
      <c r="BG267" s="19">
        <f t="shared" si="5709"/>
        <v>0</v>
      </c>
      <c r="BH267" s="19">
        <f t="shared" si="5709"/>
        <v>0</v>
      </c>
      <c r="BI267" s="19">
        <f t="shared" si="5709"/>
        <v>0</v>
      </c>
      <c r="BJ267" s="19">
        <f t="shared" si="5709"/>
        <v>0</v>
      </c>
      <c r="BK267" s="19">
        <f t="shared" si="5709"/>
        <v>0</v>
      </c>
      <c r="BL267" s="19">
        <f t="shared" si="5709"/>
        <v>0</v>
      </c>
      <c r="BM267" s="19">
        <f t="shared" si="5709"/>
        <v>0</v>
      </c>
      <c r="BN267" s="19">
        <f t="shared" si="5709"/>
        <v>0</v>
      </c>
      <c r="BO267" s="19">
        <f t="shared" si="5709"/>
        <v>0</v>
      </c>
      <c r="BP267" s="19">
        <f t="shared" si="5709"/>
        <v>0</v>
      </c>
      <c r="BQ267" s="19">
        <f t="shared" si="5709"/>
        <v>0</v>
      </c>
      <c r="BR267" s="19">
        <f t="shared" si="5709"/>
        <v>0</v>
      </c>
      <c r="BS267" s="19">
        <f t="shared" si="5709"/>
        <v>0</v>
      </c>
      <c r="BT267" s="19">
        <f t="shared" si="5709"/>
        <v>0</v>
      </c>
      <c r="BU267" s="19">
        <f t="shared" si="5709"/>
        <v>0</v>
      </c>
      <c r="BV267" s="19">
        <f t="shared" si="5709"/>
        <v>0</v>
      </c>
      <c r="BW267" s="19">
        <f t="shared" si="5709"/>
        <v>0</v>
      </c>
      <c r="BX267" s="19">
        <f t="shared" ref="BX267:CG267" si="5710">IF($B267=BX$10-1,$C267,BW268)</f>
        <v>0</v>
      </c>
      <c r="BY267" s="19">
        <f t="shared" si="5710"/>
        <v>0</v>
      </c>
      <c r="BZ267" s="19">
        <f t="shared" si="5710"/>
        <v>0</v>
      </c>
      <c r="CA267" s="19">
        <f t="shared" si="5710"/>
        <v>0</v>
      </c>
      <c r="CB267" s="19">
        <f t="shared" si="5710"/>
        <v>0</v>
      </c>
      <c r="CC267" s="19">
        <f t="shared" si="5710"/>
        <v>0</v>
      </c>
      <c r="CD267" s="19">
        <f t="shared" si="5710"/>
        <v>412.70190239760882</v>
      </c>
      <c r="CE267" s="19">
        <f t="shared" si="5710"/>
        <v>385.18844223776824</v>
      </c>
      <c r="CF267" s="19">
        <f t="shared" si="5710"/>
        <v>357.67498207792767</v>
      </c>
      <c r="CG267" s="19">
        <f t="shared" si="5710"/>
        <v>330.16152191808709</v>
      </c>
      <c r="CH267" s="48"/>
      <c r="CI267" s="48"/>
      <c r="CJ267" s="48"/>
      <c r="CK267" s="48"/>
      <c r="CL267" s="48"/>
      <c r="CM267" s="48"/>
      <c r="CN267" s="48"/>
      <c r="CO267" s="48"/>
      <c r="CP267" s="48"/>
      <c r="CQ267" s="48"/>
      <c r="CR267" s="48"/>
      <c r="CS267" s="16"/>
      <c r="CT267" s="16"/>
      <c r="CU267" s="16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</row>
    <row r="268" spans="1:115" ht="15" x14ac:dyDescent="0.2">
      <c r="A268" s="17"/>
      <c r="B268" s="48"/>
      <c r="C268" s="48"/>
      <c r="D268" s="48"/>
      <c r="E268" s="48"/>
      <c r="F268" s="48"/>
      <c r="G268" s="48"/>
      <c r="H268" s="48"/>
      <c r="I268" s="48"/>
      <c r="J268" s="42">
        <f t="shared" ref="J268" si="5711">MAX(0,+J267-J269)</f>
        <v>0</v>
      </c>
      <c r="K268" s="19">
        <f t="shared" ref="K268" si="5712">MAX(0,+K267-K269)</f>
        <v>0</v>
      </c>
      <c r="L268" s="19">
        <f t="shared" ref="L268" si="5713">MAX(0,+L267-L269)</f>
        <v>0</v>
      </c>
      <c r="M268" s="19">
        <f t="shared" ref="M268" si="5714">MAX(0,+M267-M269)</f>
        <v>0</v>
      </c>
      <c r="N268" s="19">
        <f t="shared" ref="N268" si="5715">MAX(0,+N267-N269)</f>
        <v>0</v>
      </c>
      <c r="O268" s="19">
        <f t="shared" ref="O268" si="5716">MAX(0,+O267-O269)</f>
        <v>0</v>
      </c>
      <c r="P268" s="19">
        <f t="shared" ref="P268" si="5717">MAX(0,+P267-P269)</f>
        <v>0</v>
      </c>
      <c r="Q268" s="19">
        <f t="shared" ref="Q268" si="5718">MAX(0,+Q267-Q269)</f>
        <v>0</v>
      </c>
      <c r="R268" s="19">
        <f t="shared" ref="R268" si="5719">MAX(0,+R267-R269)</f>
        <v>0</v>
      </c>
      <c r="S268" s="19">
        <f t="shared" ref="S268" si="5720">MAX(0,+S267-S269)</f>
        <v>0</v>
      </c>
      <c r="T268" s="19">
        <f t="shared" ref="T268" si="5721">MAX(0,+T267-T269)</f>
        <v>0</v>
      </c>
      <c r="U268" s="19">
        <f t="shared" ref="U268" si="5722">MAX(0,+U267-U269)</f>
        <v>0</v>
      </c>
      <c r="V268" s="19">
        <f t="shared" ref="V268" si="5723">MAX(0,+V267-V269)</f>
        <v>0</v>
      </c>
      <c r="W268" s="42">
        <f t="shared" ref="W268" si="5724">MAX(0,+W267-W269)</f>
        <v>0</v>
      </c>
      <c r="X268" s="42">
        <f t="shared" ref="X268" si="5725">MAX(0,+X267-X269)</f>
        <v>0</v>
      </c>
      <c r="Y268" s="42">
        <f t="shared" ref="Y268" si="5726">MAX(0,+Y267-Y269)</f>
        <v>0</v>
      </c>
      <c r="Z268" s="42">
        <f t="shared" ref="Z268" si="5727">MAX(0,+Z267-Z269)</f>
        <v>0</v>
      </c>
      <c r="AA268" s="42">
        <f t="shared" ref="AA268" si="5728">MAX(0,+AA267-AA269)</f>
        <v>0</v>
      </c>
      <c r="AB268" s="42">
        <f t="shared" ref="AB268" si="5729">MAX(0,+AB267-AB269)</f>
        <v>0</v>
      </c>
      <c r="AC268" s="42">
        <f t="shared" ref="AC268" si="5730">MAX(0,+AC267-AC269)</f>
        <v>0</v>
      </c>
      <c r="AD268" s="42">
        <f t="shared" ref="AD268" si="5731">MAX(0,+AD267-AD269)</f>
        <v>0</v>
      </c>
      <c r="AE268" s="42">
        <f t="shared" ref="AE268" si="5732">MAX(0,+AE267-AE269)</f>
        <v>0</v>
      </c>
      <c r="AF268" s="42">
        <f t="shared" ref="AF268" si="5733">MAX(0,+AF267-AF269)</f>
        <v>0</v>
      </c>
      <c r="AG268" s="42">
        <f t="shared" ref="AG268" si="5734">MAX(0,+AG267-AG269)</f>
        <v>0</v>
      </c>
      <c r="AH268" s="42">
        <f t="shared" ref="AH268" si="5735">MAX(0,+AH267-AH269)</f>
        <v>0</v>
      </c>
      <c r="AI268" s="42">
        <f t="shared" ref="AI268" si="5736">MAX(0,+AI267-AI269)</f>
        <v>0</v>
      </c>
      <c r="AJ268" s="42">
        <f t="shared" ref="AJ268" si="5737">MAX(0,+AJ267-AJ269)</f>
        <v>0</v>
      </c>
      <c r="AK268" s="42">
        <f t="shared" ref="AK268" si="5738">MAX(0,+AK267-AK269)</f>
        <v>0</v>
      </c>
      <c r="AL268" s="42">
        <f t="shared" ref="AL268" si="5739">MAX(0,+AL267-AL269)</f>
        <v>0</v>
      </c>
      <c r="AM268" s="42">
        <f t="shared" ref="AM268" si="5740">MAX(0,+AM267-AM269)</f>
        <v>0</v>
      </c>
      <c r="AN268" s="42">
        <f t="shared" ref="AN268" si="5741">MAX(0,+AN267-AN269)</f>
        <v>0</v>
      </c>
      <c r="AO268" s="42">
        <f t="shared" ref="AO268" si="5742">MAX(0,+AO267-AO269)</f>
        <v>0</v>
      </c>
      <c r="AP268" s="42">
        <f t="shared" ref="AP268" si="5743">MAX(0,+AP267-AP269)</f>
        <v>0</v>
      </c>
      <c r="AQ268" s="42">
        <f t="shared" ref="AQ268" si="5744">MAX(0,+AQ267-AQ269)</f>
        <v>0</v>
      </c>
      <c r="AR268" s="42">
        <f t="shared" ref="AR268" si="5745">MAX(0,+AR267-AR269)</f>
        <v>0</v>
      </c>
      <c r="AS268" s="42">
        <f t="shared" ref="AS268" si="5746">MAX(0,+AS267-AS269)</f>
        <v>0</v>
      </c>
      <c r="AT268" s="42">
        <f t="shared" ref="AT268" si="5747">MAX(0,+AT267-AT269)</f>
        <v>0</v>
      </c>
      <c r="AU268" s="42">
        <f t="shared" ref="AU268" si="5748">MAX(0,+AU267-AU269)</f>
        <v>0</v>
      </c>
      <c r="AV268" s="42">
        <f t="shared" ref="AV268" si="5749">MAX(0,+AV267-AV269)</f>
        <v>0</v>
      </c>
      <c r="AW268" s="42">
        <f t="shared" ref="AW268" si="5750">MAX(0,+AW267-AW269)</f>
        <v>0</v>
      </c>
      <c r="AX268" s="42">
        <f t="shared" ref="AX268" si="5751">MAX(0,+AX267-AX269)</f>
        <v>0</v>
      </c>
      <c r="AY268" s="42">
        <f t="shared" ref="AY268" si="5752">MAX(0,+AY267-AY269)</f>
        <v>0</v>
      </c>
      <c r="AZ268" s="42">
        <f t="shared" ref="AZ268" si="5753">MAX(0,+AZ267-AZ269)</f>
        <v>0</v>
      </c>
      <c r="BA268" s="42">
        <f t="shared" ref="BA268" si="5754">MAX(0,+BA267-BA269)</f>
        <v>0</v>
      </c>
      <c r="BB268" s="42">
        <f t="shared" ref="BB268" si="5755">MAX(0,+BB267-BB269)</f>
        <v>0</v>
      </c>
      <c r="BC268" s="42">
        <f t="shared" ref="BC268" si="5756">MAX(0,+BC267-BC269)</f>
        <v>0</v>
      </c>
      <c r="BD268" s="42">
        <f t="shared" ref="BD268" si="5757">MAX(0,+BD267-BD269)</f>
        <v>0</v>
      </c>
      <c r="BE268" s="42">
        <f t="shared" ref="BE268" si="5758">MAX(0,+BE267-BE269)</f>
        <v>0</v>
      </c>
      <c r="BF268" s="42">
        <f t="shared" ref="BF268" si="5759">MAX(0,+BF267-BF269)</f>
        <v>0</v>
      </c>
      <c r="BG268" s="42">
        <f t="shared" ref="BG268" si="5760">MAX(0,+BG267-BG269)</f>
        <v>0</v>
      </c>
      <c r="BH268" s="42">
        <f t="shared" ref="BH268" si="5761">MAX(0,+BH267-BH269)</f>
        <v>0</v>
      </c>
      <c r="BI268" s="42">
        <f t="shared" ref="BI268" si="5762">MAX(0,+BI267-BI269)</f>
        <v>0</v>
      </c>
      <c r="BJ268" s="42">
        <f t="shared" ref="BJ268" si="5763">MAX(0,+BJ267-BJ269)</f>
        <v>0</v>
      </c>
      <c r="BK268" s="42">
        <f t="shared" ref="BK268" si="5764">MAX(0,+BK267-BK269)</f>
        <v>0</v>
      </c>
      <c r="BL268" s="42">
        <f t="shared" ref="BL268" si="5765">MAX(0,+BL267-BL269)</f>
        <v>0</v>
      </c>
      <c r="BM268" s="42">
        <f t="shared" ref="BM268" si="5766">MAX(0,+BM267-BM269)</f>
        <v>0</v>
      </c>
      <c r="BN268" s="42">
        <f t="shared" ref="BN268" si="5767">MAX(0,+BN267-BN269)</f>
        <v>0</v>
      </c>
      <c r="BO268" s="42">
        <f t="shared" ref="BO268" si="5768">MAX(0,+BO267-BO269)</f>
        <v>0</v>
      </c>
      <c r="BP268" s="42">
        <f t="shared" ref="BP268" si="5769">MAX(0,+BP267-BP269)</f>
        <v>0</v>
      </c>
      <c r="BQ268" s="42">
        <f t="shared" ref="BQ268" si="5770">MAX(0,+BQ267-BQ269)</f>
        <v>0</v>
      </c>
      <c r="BR268" s="42">
        <f t="shared" ref="BR268" si="5771">MAX(0,+BR267-BR269)</f>
        <v>0</v>
      </c>
      <c r="BS268" s="42">
        <f t="shared" ref="BS268" si="5772">MAX(0,+BS267-BS269)</f>
        <v>0</v>
      </c>
      <c r="BT268" s="42">
        <f t="shared" ref="BT268" si="5773">MAX(0,+BT267-BT269)</f>
        <v>0</v>
      </c>
      <c r="BU268" s="42">
        <f t="shared" ref="BU268" si="5774">MAX(0,+BU267-BU269)</f>
        <v>0</v>
      </c>
      <c r="BV268" s="42">
        <f t="shared" ref="BV268" si="5775">MAX(0,+BV267-BV269)</f>
        <v>0</v>
      </c>
      <c r="BW268" s="42">
        <f t="shared" ref="BW268" si="5776">MAX(0,+BW267-BW269)</f>
        <v>0</v>
      </c>
      <c r="BX268" s="42">
        <f t="shared" ref="BX268" si="5777">MAX(0,+BX267-BX269)</f>
        <v>0</v>
      </c>
      <c r="BY268" s="42">
        <f t="shared" ref="BY268" si="5778">MAX(0,+BY267-BY269)</f>
        <v>0</v>
      </c>
      <c r="BZ268" s="42">
        <f t="shared" ref="BZ268" si="5779">MAX(0,+BZ267-BZ269)</f>
        <v>0</v>
      </c>
      <c r="CA268" s="42">
        <f t="shared" ref="CA268" si="5780">MAX(0,+CA267-CA269)</f>
        <v>0</v>
      </c>
      <c r="CB268" s="42">
        <f t="shared" ref="CB268" si="5781">MAX(0,+CB267-CB269)</f>
        <v>0</v>
      </c>
      <c r="CC268" s="42">
        <f t="shared" ref="CC268" si="5782">MAX(0,+CC267-CC269)</f>
        <v>0</v>
      </c>
      <c r="CD268" s="42">
        <f t="shared" ref="CD268" si="5783">MAX(0,+CD267-CD269)</f>
        <v>385.18844223776824</v>
      </c>
      <c r="CE268" s="42">
        <f t="shared" ref="CE268" si="5784">MAX(0,+CE267-CE269)</f>
        <v>357.67498207792767</v>
      </c>
      <c r="CF268" s="42">
        <f t="shared" ref="CF268" si="5785">MAX(0,+CF267-CF269)</f>
        <v>330.16152191808709</v>
      </c>
      <c r="CG268" s="42">
        <f t="shared" ref="CG268" si="5786">MAX(0,+CG267-CG269)</f>
        <v>302.64806175824651</v>
      </c>
      <c r="CH268" s="48"/>
      <c r="CI268" s="48"/>
      <c r="CJ268" s="48"/>
      <c r="CK268" s="48"/>
      <c r="CL268" s="48"/>
      <c r="CM268" s="48"/>
      <c r="CN268" s="48"/>
      <c r="CO268" s="48"/>
      <c r="CP268" s="48"/>
      <c r="CQ268" s="48"/>
      <c r="CR268" s="48"/>
      <c r="CS268" s="16"/>
      <c r="CT268" s="16"/>
      <c r="CU268" s="16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</row>
    <row r="269" spans="1:115" ht="15" x14ac:dyDescent="0.2">
      <c r="A269" s="17"/>
      <c r="B269" s="48"/>
      <c r="C269" s="48"/>
      <c r="D269" s="48"/>
      <c r="E269" s="48"/>
      <c r="F269" s="48"/>
      <c r="G269" s="48"/>
      <c r="H269" s="48"/>
      <c r="I269" s="48"/>
      <c r="J269" s="42">
        <f>IF(J267&gt;0.5,IF($B267=J$10,$C267/$D267,I269),0)</f>
        <v>0</v>
      </c>
      <c r="K269" s="19">
        <f>IF(K267&gt;0.5,IF($B267=K$10-1,$C267/$D267,J269),0)</f>
        <v>0</v>
      </c>
      <c r="L269" s="19">
        <f t="shared" ref="L269:BW269" si="5787">IF(L267&gt;0.5,IF($B267=L$10-1,$C267/$D267,K269),0)</f>
        <v>0</v>
      </c>
      <c r="M269" s="19">
        <f t="shared" si="5787"/>
        <v>0</v>
      </c>
      <c r="N269" s="19">
        <f t="shared" si="5787"/>
        <v>0</v>
      </c>
      <c r="O269" s="19">
        <f t="shared" si="5787"/>
        <v>0</v>
      </c>
      <c r="P269" s="19">
        <f t="shared" si="5787"/>
        <v>0</v>
      </c>
      <c r="Q269" s="19">
        <f t="shared" si="5787"/>
        <v>0</v>
      </c>
      <c r="R269" s="19">
        <f t="shared" si="5787"/>
        <v>0</v>
      </c>
      <c r="S269" s="19">
        <f t="shared" si="5787"/>
        <v>0</v>
      </c>
      <c r="T269" s="19">
        <f t="shared" si="5787"/>
        <v>0</v>
      </c>
      <c r="U269" s="19">
        <f t="shared" si="5787"/>
        <v>0</v>
      </c>
      <c r="V269" s="19">
        <f t="shared" si="5787"/>
        <v>0</v>
      </c>
      <c r="W269" s="19">
        <f t="shared" si="5787"/>
        <v>0</v>
      </c>
      <c r="X269" s="19">
        <f t="shared" si="5787"/>
        <v>0</v>
      </c>
      <c r="Y269" s="19">
        <f t="shared" si="5787"/>
        <v>0</v>
      </c>
      <c r="Z269" s="19">
        <f t="shared" si="5787"/>
        <v>0</v>
      </c>
      <c r="AA269" s="19">
        <f t="shared" si="5787"/>
        <v>0</v>
      </c>
      <c r="AB269" s="19">
        <f t="shared" si="5787"/>
        <v>0</v>
      </c>
      <c r="AC269" s="19">
        <f t="shared" si="5787"/>
        <v>0</v>
      </c>
      <c r="AD269" s="19">
        <f t="shared" si="5787"/>
        <v>0</v>
      </c>
      <c r="AE269" s="19">
        <f t="shared" si="5787"/>
        <v>0</v>
      </c>
      <c r="AF269" s="19">
        <f t="shared" si="5787"/>
        <v>0</v>
      </c>
      <c r="AG269" s="19">
        <f t="shared" si="5787"/>
        <v>0</v>
      </c>
      <c r="AH269" s="19">
        <f t="shared" si="5787"/>
        <v>0</v>
      </c>
      <c r="AI269" s="19">
        <f t="shared" si="5787"/>
        <v>0</v>
      </c>
      <c r="AJ269" s="19">
        <f t="shared" si="5787"/>
        <v>0</v>
      </c>
      <c r="AK269" s="19">
        <f t="shared" si="5787"/>
        <v>0</v>
      </c>
      <c r="AL269" s="19">
        <f t="shared" si="5787"/>
        <v>0</v>
      </c>
      <c r="AM269" s="19">
        <f t="shared" si="5787"/>
        <v>0</v>
      </c>
      <c r="AN269" s="19">
        <f t="shared" si="5787"/>
        <v>0</v>
      </c>
      <c r="AO269" s="19">
        <f t="shared" si="5787"/>
        <v>0</v>
      </c>
      <c r="AP269" s="19">
        <f t="shared" si="5787"/>
        <v>0</v>
      </c>
      <c r="AQ269" s="19">
        <f t="shared" si="5787"/>
        <v>0</v>
      </c>
      <c r="AR269" s="19">
        <f t="shared" si="5787"/>
        <v>0</v>
      </c>
      <c r="AS269" s="19">
        <f t="shared" si="5787"/>
        <v>0</v>
      </c>
      <c r="AT269" s="19">
        <f t="shared" si="5787"/>
        <v>0</v>
      </c>
      <c r="AU269" s="19">
        <f t="shared" si="5787"/>
        <v>0</v>
      </c>
      <c r="AV269" s="19">
        <f t="shared" si="5787"/>
        <v>0</v>
      </c>
      <c r="AW269" s="19">
        <f t="shared" si="5787"/>
        <v>0</v>
      </c>
      <c r="AX269" s="19">
        <f t="shared" si="5787"/>
        <v>0</v>
      </c>
      <c r="AY269" s="19">
        <f t="shared" si="5787"/>
        <v>0</v>
      </c>
      <c r="AZ269" s="19">
        <f t="shared" si="5787"/>
        <v>0</v>
      </c>
      <c r="BA269" s="19">
        <f t="shared" si="5787"/>
        <v>0</v>
      </c>
      <c r="BB269" s="19">
        <f t="shared" si="5787"/>
        <v>0</v>
      </c>
      <c r="BC269" s="19">
        <f t="shared" si="5787"/>
        <v>0</v>
      </c>
      <c r="BD269" s="19">
        <f t="shared" si="5787"/>
        <v>0</v>
      </c>
      <c r="BE269" s="19">
        <f t="shared" si="5787"/>
        <v>0</v>
      </c>
      <c r="BF269" s="19">
        <f t="shared" si="5787"/>
        <v>0</v>
      </c>
      <c r="BG269" s="19">
        <f t="shared" si="5787"/>
        <v>0</v>
      </c>
      <c r="BH269" s="19">
        <f t="shared" si="5787"/>
        <v>0</v>
      </c>
      <c r="BI269" s="19">
        <f t="shared" si="5787"/>
        <v>0</v>
      </c>
      <c r="BJ269" s="19">
        <f t="shared" si="5787"/>
        <v>0</v>
      </c>
      <c r="BK269" s="19">
        <f t="shared" si="5787"/>
        <v>0</v>
      </c>
      <c r="BL269" s="19">
        <f t="shared" si="5787"/>
        <v>0</v>
      </c>
      <c r="BM269" s="19">
        <f t="shared" si="5787"/>
        <v>0</v>
      </c>
      <c r="BN269" s="19">
        <f t="shared" si="5787"/>
        <v>0</v>
      </c>
      <c r="BO269" s="19">
        <f t="shared" si="5787"/>
        <v>0</v>
      </c>
      <c r="BP269" s="19">
        <f t="shared" si="5787"/>
        <v>0</v>
      </c>
      <c r="BQ269" s="19">
        <f t="shared" si="5787"/>
        <v>0</v>
      </c>
      <c r="BR269" s="19">
        <f t="shared" si="5787"/>
        <v>0</v>
      </c>
      <c r="BS269" s="19">
        <f t="shared" si="5787"/>
        <v>0</v>
      </c>
      <c r="BT269" s="19">
        <f t="shared" si="5787"/>
        <v>0</v>
      </c>
      <c r="BU269" s="19">
        <f t="shared" si="5787"/>
        <v>0</v>
      </c>
      <c r="BV269" s="19">
        <f t="shared" si="5787"/>
        <v>0</v>
      </c>
      <c r="BW269" s="19">
        <f t="shared" si="5787"/>
        <v>0</v>
      </c>
      <c r="BX269" s="19">
        <f t="shared" ref="BX269:CG269" si="5788">IF(BX267&gt;0.5,IF($B267=BX$10-1,$C267/$D267,BW269),0)</f>
        <v>0</v>
      </c>
      <c r="BY269" s="19">
        <f t="shared" si="5788"/>
        <v>0</v>
      </c>
      <c r="BZ269" s="19">
        <f t="shared" si="5788"/>
        <v>0</v>
      </c>
      <c r="CA269" s="19">
        <f t="shared" si="5788"/>
        <v>0</v>
      </c>
      <c r="CB269" s="19">
        <f t="shared" si="5788"/>
        <v>0</v>
      </c>
      <c r="CC269" s="19">
        <f t="shared" si="5788"/>
        <v>0</v>
      </c>
      <c r="CD269" s="19">
        <f t="shared" si="5788"/>
        <v>27.513460159840587</v>
      </c>
      <c r="CE269" s="19">
        <f t="shared" si="5788"/>
        <v>27.513460159840587</v>
      </c>
      <c r="CF269" s="19">
        <f t="shared" si="5788"/>
        <v>27.513460159840587</v>
      </c>
      <c r="CG269" s="19">
        <f t="shared" si="5788"/>
        <v>27.513460159840587</v>
      </c>
      <c r="CH269" s="48"/>
      <c r="CI269" s="48"/>
      <c r="CJ269" s="48"/>
      <c r="CK269" s="48"/>
      <c r="CL269" s="48"/>
      <c r="CM269" s="48"/>
      <c r="CN269" s="48"/>
      <c r="CO269" s="48"/>
      <c r="CP269" s="48"/>
      <c r="CQ269" s="48"/>
      <c r="CR269" s="48"/>
      <c r="CS269" s="16"/>
      <c r="CT269" s="16"/>
      <c r="CU269" s="16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</row>
    <row r="270" spans="1:115" ht="15" x14ac:dyDescent="0.2">
      <c r="A270" s="17" t="s">
        <v>195</v>
      </c>
      <c r="B270" s="104">
        <f>B267+1</f>
        <v>2091</v>
      </c>
      <c r="C270" s="82">
        <f>HLOOKUP(B270,$J$10:$CG$23,14)</f>
        <v>420.95594044556094</v>
      </c>
      <c r="D270" s="52">
        <f>$D$52</f>
        <v>15</v>
      </c>
      <c r="E270" s="48"/>
      <c r="F270" s="48"/>
      <c r="G270" s="48"/>
      <c r="H270" s="48"/>
      <c r="I270" s="48"/>
      <c r="J270" s="42">
        <f>IF($B270=J$10,$C270,I271)</f>
        <v>0</v>
      </c>
      <c r="K270" s="19">
        <f>IF($B270=K$10-1,$C270,J271)</f>
        <v>0</v>
      </c>
      <c r="L270" s="19">
        <f t="shared" ref="L270:BW270" si="5789">IF($B270=L$10-1,$C270,K271)</f>
        <v>0</v>
      </c>
      <c r="M270" s="19">
        <f t="shared" si="5789"/>
        <v>0</v>
      </c>
      <c r="N270" s="19">
        <f t="shared" si="5789"/>
        <v>0</v>
      </c>
      <c r="O270" s="19">
        <f t="shared" si="5789"/>
        <v>0</v>
      </c>
      <c r="P270" s="19">
        <f t="shared" si="5789"/>
        <v>0</v>
      </c>
      <c r="Q270" s="19">
        <f t="shared" si="5789"/>
        <v>0</v>
      </c>
      <c r="R270" s="19">
        <f t="shared" si="5789"/>
        <v>0</v>
      </c>
      <c r="S270" s="19">
        <f t="shared" si="5789"/>
        <v>0</v>
      </c>
      <c r="T270" s="19">
        <f t="shared" si="5789"/>
        <v>0</v>
      </c>
      <c r="U270" s="19">
        <f t="shared" si="5789"/>
        <v>0</v>
      </c>
      <c r="V270" s="19">
        <f t="shared" si="5789"/>
        <v>0</v>
      </c>
      <c r="W270" s="19">
        <f t="shared" si="5789"/>
        <v>0</v>
      </c>
      <c r="X270" s="19">
        <f t="shared" si="5789"/>
        <v>0</v>
      </c>
      <c r="Y270" s="19">
        <f t="shared" si="5789"/>
        <v>0</v>
      </c>
      <c r="Z270" s="19">
        <f t="shared" si="5789"/>
        <v>0</v>
      </c>
      <c r="AA270" s="19">
        <f t="shared" si="5789"/>
        <v>0</v>
      </c>
      <c r="AB270" s="19">
        <f t="shared" si="5789"/>
        <v>0</v>
      </c>
      <c r="AC270" s="19">
        <f t="shared" si="5789"/>
        <v>0</v>
      </c>
      <c r="AD270" s="19">
        <f t="shared" si="5789"/>
        <v>0</v>
      </c>
      <c r="AE270" s="19">
        <f t="shared" si="5789"/>
        <v>0</v>
      </c>
      <c r="AF270" s="19">
        <f t="shared" si="5789"/>
        <v>0</v>
      </c>
      <c r="AG270" s="19">
        <f t="shared" si="5789"/>
        <v>0</v>
      </c>
      <c r="AH270" s="19">
        <f t="shared" si="5789"/>
        <v>0</v>
      </c>
      <c r="AI270" s="19">
        <f t="shared" si="5789"/>
        <v>0</v>
      </c>
      <c r="AJ270" s="19">
        <f t="shared" si="5789"/>
        <v>0</v>
      </c>
      <c r="AK270" s="19">
        <f t="shared" si="5789"/>
        <v>0</v>
      </c>
      <c r="AL270" s="19">
        <f t="shared" si="5789"/>
        <v>0</v>
      </c>
      <c r="AM270" s="19">
        <f t="shared" si="5789"/>
        <v>0</v>
      </c>
      <c r="AN270" s="19">
        <f t="shared" si="5789"/>
        <v>0</v>
      </c>
      <c r="AO270" s="19">
        <f t="shared" si="5789"/>
        <v>0</v>
      </c>
      <c r="AP270" s="19">
        <f t="shared" si="5789"/>
        <v>0</v>
      </c>
      <c r="AQ270" s="19">
        <f t="shared" si="5789"/>
        <v>0</v>
      </c>
      <c r="AR270" s="19">
        <f t="shared" si="5789"/>
        <v>0</v>
      </c>
      <c r="AS270" s="19">
        <f t="shared" si="5789"/>
        <v>0</v>
      </c>
      <c r="AT270" s="19">
        <f t="shared" si="5789"/>
        <v>0</v>
      </c>
      <c r="AU270" s="19">
        <f t="shared" si="5789"/>
        <v>0</v>
      </c>
      <c r="AV270" s="19">
        <f t="shared" si="5789"/>
        <v>0</v>
      </c>
      <c r="AW270" s="19">
        <f t="shared" si="5789"/>
        <v>0</v>
      </c>
      <c r="AX270" s="19">
        <f t="shared" si="5789"/>
        <v>0</v>
      </c>
      <c r="AY270" s="19">
        <f t="shared" si="5789"/>
        <v>0</v>
      </c>
      <c r="AZ270" s="19">
        <f t="shared" si="5789"/>
        <v>0</v>
      </c>
      <c r="BA270" s="19">
        <f t="shared" si="5789"/>
        <v>0</v>
      </c>
      <c r="BB270" s="19">
        <f t="shared" si="5789"/>
        <v>0</v>
      </c>
      <c r="BC270" s="19">
        <f t="shared" si="5789"/>
        <v>0</v>
      </c>
      <c r="BD270" s="19">
        <f t="shared" si="5789"/>
        <v>0</v>
      </c>
      <c r="BE270" s="19">
        <f t="shared" si="5789"/>
        <v>0</v>
      </c>
      <c r="BF270" s="19">
        <f t="shared" si="5789"/>
        <v>0</v>
      </c>
      <c r="BG270" s="19">
        <f t="shared" si="5789"/>
        <v>0</v>
      </c>
      <c r="BH270" s="19">
        <f t="shared" si="5789"/>
        <v>0</v>
      </c>
      <c r="BI270" s="19">
        <f t="shared" si="5789"/>
        <v>0</v>
      </c>
      <c r="BJ270" s="19">
        <f t="shared" si="5789"/>
        <v>0</v>
      </c>
      <c r="BK270" s="19">
        <f t="shared" si="5789"/>
        <v>0</v>
      </c>
      <c r="BL270" s="19">
        <f t="shared" si="5789"/>
        <v>0</v>
      </c>
      <c r="BM270" s="19">
        <f t="shared" si="5789"/>
        <v>0</v>
      </c>
      <c r="BN270" s="19">
        <f t="shared" si="5789"/>
        <v>0</v>
      </c>
      <c r="BO270" s="19">
        <f t="shared" si="5789"/>
        <v>0</v>
      </c>
      <c r="BP270" s="19">
        <f t="shared" si="5789"/>
        <v>0</v>
      </c>
      <c r="BQ270" s="19">
        <f t="shared" si="5789"/>
        <v>0</v>
      </c>
      <c r="BR270" s="19">
        <f t="shared" si="5789"/>
        <v>0</v>
      </c>
      <c r="BS270" s="19">
        <f t="shared" si="5789"/>
        <v>0</v>
      </c>
      <c r="BT270" s="19">
        <f t="shared" si="5789"/>
        <v>0</v>
      </c>
      <c r="BU270" s="19">
        <f t="shared" si="5789"/>
        <v>0</v>
      </c>
      <c r="BV270" s="19">
        <f t="shared" si="5789"/>
        <v>0</v>
      </c>
      <c r="BW270" s="19">
        <f t="shared" si="5789"/>
        <v>0</v>
      </c>
      <c r="BX270" s="19">
        <f t="shared" ref="BX270:CG270" si="5790">IF($B270=BX$10-1,$C270,BW271)</f>
        <v>0</v>
      </c>
      <c r="BY270" s="19">
        <f t="shared" si="5790"/>
        <v>0</v>
      </c>
      <c r="BZ270" s="19">
        <f t="shared" si="5790"/>
        <v>0</v>
      </c>
      <c r="CA270" s="19">
        <f t="shared" si="5790"/>
        <v>0</v>
      </c>
      <c r="CB270" s="19">
        <f t="shared" si="5790"/>
        <v>0</v>
      </c>
      <c r="CC270" s="19">
        <f t="shared" si="5790"/>
        <v>0</v>
      </c>
      <c r="CD270" s="19">
        <f t="shared" si="5790"/>
        <v>0</v>
      </c>
      <c r="CE270" s="19">
        <f t="shared" si="5790"/>
        <v>420.95594044556094</v>
      </c>
      <c r="CF270" s="19">
        <f t="shared" si="5790"/>
        <v>392.89221108252354</v>
      </c>
      <c r="CG270" s="19">
        <f t="shared" si="5790"/>
        <v>364.82848171948615</v>
      </c>
      <c r="CH270" s="48"/>
      <c r="CI270" s="48"/>
      <c r="CJ270" s="48"/>
      <c r="CK270" s="48"/>
      <c r="CL270" s="48"/>
      <c r="CM270" s="48"/>
      <c r="CN270" s="48"/>
      <c r="CO270" s="48"/>
      <c r="CP270" s="48"/>
      <c r="CQ270" s="48"/>
      <c r="CR270" s="48"/>
      <c r="CS270" s="48"/>
      <c r="CT270" s="16"/>
      <c r="CU270" s="16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</row>
    <row r="271" spans="1:115" ht="15" x14ac:dyDescent="0.2">
      <c r="B271" s="48"/>
      <c r="C271" s="48"/>
      <c r="D271" s="48"/>
      <c r="E271" s="48"/>
      <c r="F271" s="48"/>
      <c r="G271" s="48"/>
      <c r="H271" s="48"/>
      <c r="I271" s="48"/>
      <c r="J271" s="42">
        <f t="shared" ref="J271" si="5791">MAX(0,+J270-J272)</f>
        <v>0</v>
      </c>
      <c r="K271" s="19">
        <f t="shared" ref="K271" si="5792">MAX(0,+K270-K272)</f>
        <v>0</v>
      </c>
      <c r="L271" s="19">
        <f t="shared" ref="L271" si="5793">MAX(0,+L270-L272)</f>
        <v>0</v>
      </c>
      <c r="M271" s="19">
        <f t="shared" ref="M271" si="5794">MAX(0,+M270-M272)</f>
        <v>0</v>
      </c>
      <c r="N271" s="19">
        <f t="shared" ref="N271" si="5795">MAX(0,+N270-N272)</f>
        <v>0</v>
      </c>
      <c r="O271" s="19">
        <f t="shared" ref="O271" si="5796">MAX(0,+O270-O272)</f>
        <v>0</v>
      </c>
      <c r="P271" s="19">
        <f t="shared" ref="P271" si="5797">MAX(0,+P270-P272)</f>
        <v>0</v>
      </c>
      <c r="Q271" s="19">
        <f t="shared" ref="Q271" si="5798">MAX(0,+Q270-Q272)</f>
        <v>0</v>
      </c>
      <c r="R271" s="19">
        <f t="shared" ref="R271" si="5799">MAX(0,+R270-R272)</f>
        <v>0</v>
      </c>
      <c r="S271" s="19">
        <f t="shared" ref="S271" si="5800">MAX(0,+S270-S272)</f>
        <v>0</v>
      </c>
      <c r="T271" s="19">
        <f t="shared" ref="T271" si="5801">MAX(0,+T270-T272)</f>
        <v>0</v>
      </c>
      <c r="U271" s="19">
        <f t="shared" ref="U271" si="5802">MAX(0,+U270-U272)</f>
        <v>0</v>
      </c>
      <c r="V271" s="19">
        <f t="shared" ref="V271" si="5803">MAX(0,+V270-V272)</f>
        <v>0</v>
      </c>
      <c r="W271" s="42">
        <f t="shared" ref="W271" si="5804">MAX(0,+W270-W272)</f>
        <v>0</v>
      </c>
      <c r="X271" s="42">
        <f t="shared" ref="X271" si="5805">MAX(0,+X270-X272)</f>
        <v>0</v>
      </c>
      <c r="Y271" s="42">
        <f t="shared" ref="Y271" si="5806">MAX(0,+Y270-Y272)</f>
        <v>0</v>
      </c>
      <c r="Z271" s="42">
        <f t="shared" ref="Z271" si="5807">MAX(0,+Z270-Z272)</f>
        <v>0</v>
      </c>
      <c r="AA271" s="42">
        <f t="shared" ref="AA271" si="5808">MAX(0,+AA270-AA272)</f>
        <v>0</v>
      </c>
      <c r="AB271" s="42">
        <f t="shared" ref="AB271" si="5809">MAX(0,+AB270-AB272)</f>
        <v>0</v>
      </c>
      <c r="AC271" s="42">
        <f t="shared" ref="AC271" si="5810">MAX(0,+AC270-AC272)</f>
        <v>0</v>
      </c>
      <c r="AD271" s="42">
        <f t="shared" ref="AD271" si="5811">MAX(0,+AD270-AD272)</f>
        <v>0</v>
      </c>
      <c r="AE271" s="42">
        <f t="shared" ref="AE271" si="5812">MAX(0,+AE270-AE272)</f>
        <v>0</v>
      </c>
      <c r="AF271" s="42">
        <f t="shared" ref="AF271" si="5813">MAX(0,+AF270-AF272)</f>
        <v>0</v>
      </c>
      <c r="AG271" s="42">
        <f t="shared" ref="AG271" si="5814">MAX(0,+AG270-AG272)</f>
        <v>0</v>
      </c>
      <c r="AH271" s="42">
        <f t="shared" ref="AH271" si="5815">MAX(0,+AH270-AH272)</f>
        <v>0</v>
      </c>
      <c r="AI271" s="42">
        <f t="shared" ref="AI271" si="5816">MAX(0,+AI270-AI272)</f>
        <v>0</v>
      </c>
      <c r="AJ271" s="42">
        <f t="shared" ref="AJ271" si="5817">MAX(0,+AJ270-AJ272)</f>
        <v>0</v>
      </c>
      <c r="AK271" s="42">
        <f t="shared" ref="AK271" si="5818">MAX(0,+AK270-AK272)</f>
        <v>0</v>
      </c>
      <c r="AL271" s="42">
        <f t="shared" ref="AL271" si="5819">MAX(0,+AL270-AL272)</f>
        <v>0</v>
      </c>
      <c r="AM271" s="42">
        <f t="shared" ref="AM271" si="5820">MAX(0,+AM270-AM272)</f>
        <v>0</v>
      </c>
      <c r="AN271" s="42">
        <f t="shared" ref="AN271" si="5821">MAX(0,+AN270-AN272)</f>
        <v>0</v>
      </c>
      <c r="AO271" s="42">
        <f t="shared" ref="AO271" si="5822">MAX(0,+AO270-AO272)</f>
        <v>0</v>
      </c>
      <c r="AP271" s="42">
        <f t="shared" ref="AP271" si="5823">MAX(0,+AP270-AP272)</f>
        <v>0</v>
      </c>
      <c r="AQ271" s="42">
        <f t="shared" ref="AQ271" si="5824">MAX(0,+AQ270-AQ272)</f>
        <v>0</v>
      </c>
      <c r="AR271" s="42">
        <f t="shared" ref="AR271" si="5825">MAX(0,+AR270-AR272)</f>
        <v>0</v>
      </c>
      <c r="AS271" s="42">
        <f t="shared" ref="AS271" si="5826">MAX(0,+AS270-AS272)</f>
        <v>0</v>
      </c>
      <c r="AT271" s="42">
        <f t="shared" ref="AT271" si="5827">MAX(0,+AT270-AT272)</f>
        <v>0</v>
      </c>
      <c r="AU271" s="42">
        <f t="shared" ref="AU271" si="5828">MAX(0,+AU270-AU272)</f>
        <v>0</v>
      </c>
      <c r="AV271" s="42">
        <f t="shared" ref="AV271" si="5829">MAX(0,+AV270-AV272)</f>
        <v>0</v>
      </c>
      <c r="AW271" s="42">
        <f t="shared" ref="AW271" si="5830">MAX(0,+AW270-AW272)</f>
        <v>0</v>
      </c>
      <c r="AX271" s="42">
        <f t="shared" ref="AX271" si="5831">MAX(0,+AX270-AX272)</f>
        <v>0</v>
      </c>
      <c r="AY271" s="42">
        <f t="shared" ref="AY271" si="5832">MAX(0,+AY270-AY272)</f>
        <v>0</v>
      </c>
      <c r="AZ271" s="42">
        <f t="shared" ref="AZ271" si="5833">MAX(0,+AZ270-AZ272)</f>
        <v>0</v>
      </c>
      <c r="BA271" s="42">
        <f t="shared" ref="BA271" si="5834">MAX(0,+BA270-BA272)</f>
        <v>0</v>
      </c>
      <c r="BB271" s="42">
        <f t="shared" ref="BB271" si="5835">MAX(0,+BB270-BB272)</f>
        <v>0</v>
      </c>
      <c r="BC271" s="42">
        <f t="shared" ref="BC271" si="5836">MAX(0,+BC270-BC272)</f>
        <v>0</v>
      </c>
      <c r="BD271" s="42">
        <f t="shared" ref="BD271" si="5837">MAX(0,+BD270-BD272)</f>
        <v>0</v>
      </c>
      <c r="BE271" s="42">
        <f t="shared" ref="BE271" si="5838">MAX(0,+BE270-BE272)</f>
        <v>0</v>
      </c>
      <c r="BF271" s="42">
        <f t="shared" ref="BF271" si="5839">MAX(0,+BF270-BF272)</f>
        <v>0</v>
      </c>
      <c r="BG271" s="42">
        <f t="shared" ref="BG271" si="5840">MAX(0,+BG270-BG272)</f>
        <v>0</v>
      </c>
      <c r="BH271" s="42">
        <f t="shared" ref="BH271" si="5841">MAX(0,+BH270-BH272)</f>
        <v>0</v>
      </c>
      <c r="BI271" s="42">
        <f t="shared" ref="BI271" si="5842">MAX(0,+BI270-BI272)</f>
        <v>0</v>
      </c>
      <c r="BJ271" s="42">
        <f t="shared" ref="BJ271" si="5843">MAX(0,+BJ270-BJ272)</f>
        <v>0</v>
      </c>
      <c r="BK271" s="42">
        <f t="shared" ref="BK271" si="5844">MAX(0,+BK270-BK272)</f>
        <v>0</v>
      </c>
      <c r="BL271" s="42">
        <f t="shared" ref="BL271" si="5845">MAX(0,+BL270-BL272)</f>
        <v>0</v>
      </c>
      <c r="BM271" s="42">
        <f t="shared" ref="BM271" si="5846">MAX(0,+BM270-BM272)</f>
        <v>0</v>
      </c>
      <c r="BN271" s="42">
        <f t="shared" ref="BN271" si="5847">MAX(0,+BN270-BN272)</f>
        <v>0</v>
      </c>
      <c r="BO271" s="42">
        <f t="shared" ref="BO271" si="5848">MAX(0,+BO270-BO272)</f>
        <v>0</v>
      </c>
      <c r="BP271" s="42">
        <f t="shared" ref="BP271" si="5849">MAX(0,+BP270-BP272)</f>
        <v>0</v>
      </c>
      <c r="BQ271" s="42">
        <f t="shared" ref="BQ271" si="5850">MAX(0,+BQ270-BQ272)</f>
        <v>0</v>
      </c>
      <c r="BR271" s="42">
        <f t="shared" ref="BR271" si="5851">MAX(0,+BR270-BR272)</f>
        <v>0</v>
      </c>
      <c r="BS271" s="42">
        <f t="shared" ref="BS271" si="5852">MAX(0,+BS270-BS272)</f>
        <v>0</v>
      </c>
      <c r="BT271" s="42">
        <f t="shared" ref="BT271" si="5853">MAX(0,+BT270-BT272)</f>
        <v>0</v>
      </c>
      <c r="BU271" s="42">
        <f t="shared" ref="BU271" si="5854">MAX(0,+BU270-BU272)</f>
        <v>0</v>
      </c>
      <c r="BV271" s="42">
        <f t="shared" ref="BV271" si="5855">MAX(0,+BV270-BV272)</f>
        <v>0</v>
      </c>
      <c r="BW271" s="42">
        <f t="shared" ref="BW271" si="5856">MAX(0,+BW270-BW272)</f>
        <v>0</v>
      </c>
      <c r="BX271" s="42">
        <f t="shared" ref="BX271" si="5857">MAX(0,+BX270-BX272)</f>
        <v>0</v>
      </c>
      <c r="BY271" s="42">
        <f t="shared" ref="BY271" si="5858">MAX(0,+BY270-BY272)</f>
        <v>0</v>
      </c>
      <c r="BZ271" s="42">
        <f t="shared" ref="BZ271" si="5859">MAX(0,+BZ270-BZ272)</f>
        <v>0</v>
      </c>
      <c r="CA271" s="42">
        <f t="shared" ref="CA271" si="5860">MAX(0,+CA270-CA272)</f>
        <v>0</v>
      </c>
      <c r="CB271" s="42">
        <f t="shared" ref="CB271" si="5861">MAX(0,+CB270-CB272)</f>
        <v>0</v>
      </c>
      <c r="CC271" s="42">
        <f t="shared" ref="CC271" si="5862">MAX(0,+CC270-CC272)</f>
        <v>0</v>
      </c>
      <c r="CD271" s="42">
        <f t="shared" ref="CD271" si="5863">MAX(0,+CD270-CD272)</f>
        <v>0</v>
      </c>
      <c r="CE271" s="42">
        <f t="shared" ref="CE271" si="5864">MAX(0,+CE270-CE272)</f>
        <v>392.89221108252354</v>
      </c>
      <c r="CF271" s="42">
        <f t="shared" ref="CF271" si="5865">MAX(0,+CF270-CF272)</f>
        <v>364.82848171948615</v>
      </c>
      <c r="CG271" s="42">
        <f t="shared" ref="CG271" si="5866">MAX(0,+CG270-CG272)</f>
        <v>336.76475235644875</v>
      </c>
      <c r="CH271" s="48"/>
      <c r="CI271" s="48"/>
      <c r="CJ271" s="48"/>
      <c r="CK271" s="48"/>
      <c r="CL271" s="48"/>
      <c r="CM271" s="48"/>
      <c r="CN271" s="48"/>
      <c r="CO271" s="48"/>
      <c r="CP271" s="48"/>
      <c r="CQ271" s="48"/>
      <c r="CR271" s="48"/>
      <c r="CS271" s="48"/>
      <c r="CT271" s="16"/>
      <c r="CU271" s="16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</row>
    <row r="272" spans="1:115" ht="15" x14ac:dyDescent="0.2">
      <c r="A272" s="17"/>
      <c r="B272" s="48"/>
      <c r="C272" s="48"/>
      <c r="D272" s="48"/>
      <c r="E272" s="48"/>
      <c r="F272" s="48"/>
      <c r="G272" s="48"/>
      <c r="H272" s="48"/>
      <c r="I272" s="48"/>
      <c r="J272" s="42">
        <f>IF(J270&gt;0.5,IF($B270=J$10,$C270/$D270,I272),0)</f>
        <v>0</v>
      </c>
      <c r="K272" s="19">
        <f>IF(K270&gt;0.5,IF($B270=K$10-1,$C270/$D270,J272),0)</f>
        <v>0</v>
      </c>
      <c r="L272" s="19">
        <f t="shared" ref="L272:BW272" si="5867">IF(L270&gt;0.5,IF($B270=L$10-1,$C270/$D270,K272),0)</f>
        <v>0</v>
      </c>
      <c r="M272" s="19">
        <f t="shared" si="5867"/>
        <v>0</v>
      </c>
      <c r="N272" s="19">
        <f t="shared" si="5867"/>
        <v>0</v>
      </c>
      <c r="O272" s="19">
        <f t="shared" si="5867"/>
        <v>0</v>
      </c>
      <c r="P272" s="19">
        <f t="shared" si="5867"/>
        <v>0</v>
      </c>
      <c r="Q272" s="19">
        <f t="shared" si="5867"/>
        <v>0</v>
      </c>
      <c r="R272" s="19">
        <f t="shared" si="5867"/>
        <v>0</v>
      </c>
      <c r="S272" s="19">
        <f t="shared" si="5867"/>
        <v>0</v>
      </c>
      <c r="T272" s="19">
        <f t="shared" si="5867"/>
        <v>0</v>
      </c>
      <c r="U272" s="19">
        <f t="shared" si="5867"/>
        <v>0</v>
      </c>
      <c r="V272" s="19">
        <f t="shared" si="5867"/>
        <v>0</v>
      </c>
      <c r="W272" s="19">
        <f t="shared" si="5867"/>
        <v>0</v>
      </c>
      <c r="X272" s="19">
        <f t="shared" si="5867"/>
        <v>0</v>
      </c>
      <c r="Y272" s="19">
        <f t="shared" si="5867"/>
        <v>0</v>
      </c>
      <c r="Z272" s="19">
        <f t="shared" si="5867"/>
        <v>0</v>
      </c>
      <c r="AA272" s="19">
        <f t="shared" si="5867"/>
        <v>0</v>
      </c>
      <c r="AB272" s="19">
        <f t="shared" si="5867"/>
        <v>0</v>
      </c>
      <c r="AC272" s="19">
        <f t="shared" si="5867"/>
        <v>0</v>
      </c>
      <c r="AD272" s="19">
        <f t="shared" si="5867"/>
        <v>0</v>
      </c>
      <c r="AE272" s="19">
        <f t="shared" si="5867"/>
        <v>0</v>
      </c>
      <c r="AF272" s="19">
        <f t="shared" si="5867"/>
        <v>0</v>
      </c>
      <c r="AG272" s="19">
        <f t="shared" si="5867"/>
        <v>0</v>
      </c>
      <c r="AH272" s="19">
        <f t="shared" si="5867"/>
        <v>0</v>
      </c>
      <c r="AI272" s="19">
        <f t="shared" si="5867"/>
        <v>0</v>
      </c>
      <c r="AJ272" s="19">
        <f t="shared" si="5867"/>
        <v>0</v>
      </c>
      <c r="AK272" s="19">
        <f t="shared" si="5867"/>
        <v>0</v>
      </c>
      <c r="AL272" s="19">
        <f t="shared" si="5867"/>
        <v>0</v>
      </c>
      <c r="AM272" s="19">
        <f t="shared" si="5867"/>
        <v>0</v>
      </c>
      <c r="AN272" s="19">
        <f t="shared" si="5867"/>
        <v>0</v>
      </c>
      <c r="AO272" s="19">
        <f t="shared" si="5867"/>
        <v>0</v>
      </c>
      <c r="AP272" s="19">
        <f t="shared" si="5867"/>
        <v>0</v>
      </c>
      <c r="AQ272" s="19">
        <f t="shared" si="5867"/>
        <v>0</v>
      </c>
      <c r="AR272" s="19">
        <f t="shared" si="5867"/>
        <v>0</v>
      </c>
      <c r="AS272" s="19">
        <f t="shared" si="5867"/>
        <v>0</v>
      </c>
      <c r="AT272" s="19">
        <f t="shared" si="5867"/>
        <v>0</v>
      </c>
      <c r="AU272" s="19">
        <f t="shared" si="5867"/>
        <v>0</v>
      </c>
      <c r="AV272" s="19">
        <f t="shared" si="5867"/>
        <v>0</v>
      </c>
      <c r="AW272" s="19">
        <f t="shared" si="5867"/>
        <v>0</v>
      </c>
      <c r="AX272" s="19">
        <f t="shared" si="5867"/>
        <v>0</v>
      </c>
      <c r="AY272" s="19">
        <f t="shared" si="5867"/>
        <v>0</v>
      </c>
      <c r="AZ272" s="19">
        <f t="shared" si="5867"/>
        <v>0</v>
      </c>
      <c r="BA272" s="19">
        <f t="shared" si="5867"/>
        <v>0</v>
      </c>
      <c r="BB272" s="19">
        <f t="shared" si="5867"/>
        <v>0</v>
      </c>
      <c r="BC272" s="19">
        <f t="shared" si="5867"/>
        <v>0</v>
      </c>
      <c r="BD272" s="19">
        <f t="shared" si="5867"/>
        <v>0</v>
      </c>
      <c r="BE272" s="19">
        <f t="shared" si="5867"/>
        <v>0</v>
      </c>
      <c r="BF272" s="19">
        <f t="shared" si="5867"/>
        <v>0</v>
      </c>
      <c r="BG272" s="19">
        <f t="shared" si="5867"/>
        <v>0</v>
      </c>
      <c r="BH272" s="19">
        <f t="shared" si="5867"/>
        <v>0</v>
      </c>
      <c r="BI272" s="19">
        <f t="shared" si="5867"/>
        <v>0</v>
      </c>
      <c r="BJ272" s="19">
        <f t="shared" si="5867"/>
        <v>0</v>
      </c>
      <c r="BK272" s="19">
        <f t="shared" si="5867"/>
        <v>0</v>
      </c>
      <c r="BL272" s="19">
        <f t="shared" si="5867"/>
        <v>0</v>
      </c>
      <c r="BM272" s="19">
        <f t="shared" si="5867"/>
        <v>0</v>
      </c>
      <c r="BN272" s="19">
        <f t="shared" si="5867"/>
        <v>0</v>
      </c>
      <c r="BO272" s="19">
        <f t="shared" si="5867"/>
        <v>0</v>
      </c>
      <c r="BP272" s="19">
        <f t="shared" si="5867"/>
        <v>0</v>
      </c>
      <c r="BQ272" s="19">
        <f t="shared" si="5867"/>
        <v>0</v>
      </c>
      <c r="BR272" s="19">
        <f t="shared" si="5867"/>
        <v>0</v>
      </c>
      <c r="BS272" s="19">
        <f t="shared" si="5867"/>
        <v>0</v>
      </c>
      <c r="BT272" s="19">
        <f t="shared" si="5867"/>
        <v>0</v>
      </c>
      <c r="BU272" s="19">
        <f t="shared" si="5867"/>
        <v>0</v>
      </c>
      <c r="BV272" s="19">
        <f t="shared" si="5867"/>
        <v>0</v>
      </c>
      <c r="BW272" s="19">
        <f t="shared" si="5867"/>
        <v>0</v>
      </c>
      <c r="BX272" s="19">
        <f t="shared" ref="BX272:CG272" si="5868">IF(BX270&gt;0.5,IF($B270=BX$10-1,$C270/$D270,BW272),0)</f>
        <v>0</v>
      </c>
      <c r="BY272" s="19">
        <f t="shared" si="5868"/>
        <v>0</v>
      </c>
      <c r="BZ272" s="19">
        <f t="shared" si="5868"/>
        <v>0</v>
      </c>
      <c r="CA272" s="19">
        <f t="shared" si="5868"/>
        <v>0</v>
      </c>
      <c r="CB272" s="19">
        <f t="shared" si="5868"/>
        <v>0</v>
      </c>
      <c r="CC272" s="19">
        <f t="shared" si="5868"/>
        <v>0</v>
      </c>
      <c r="CD272" s="19">
        <f t="shared" si="5868"/>
        <v>0</v>
      </c>
      <c r="CE272" s="19">
        <f t="shared" si="5868"/>
        <v>28.063729363037396</v>
      </c>
      <c r="CF272" s="19">
        <f t="shared" si="5868"/>
        <v>28.063729363037396</v>
      </c>
      <c r="CG272" s="19">
        <f t="shared" si="5868"/>
        <v>28.063729363037396</v>
      </c>
      <c r="CH272" s="48"/>
      <c r="CI272" s="48"/>
      <c r="CJ272" s="48"/>
      <c r="CK272" s="48"/>
      <c r="CL272" s="48"/>
      <c r="CM272" s="48"/>
      <c r="CN272" s="48"/>
      <c r="CO272" s="48"/>
      <c r="CP272" s="48"/>
      <c r="CQ272" s="48"/>
      <c r="CR272" s="48"/>
      <c r="CS272" s="48"/>
      <c r="CT272" s="16"/>
      <c r="CU272" s="16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</row>
    <row r="273" spans="1:115" ht="15" x14ac:dyDescent="0.2">
      <c r="A273" s="17" t="s">
        <v>196</v>
      </c>
      <c r="B273" s="104">
        <f>B270+1</f>
        <v>2092</v>
      </c>
      <c r="C273" s="82">
        <f>HLOOKUP(B273,$J$10:$CG$23,14)</f>
        <v>429.37505925447221</v>
      </c>
      <c r="D273" s="52">
        <f>$D$52</f>
        <v>15</v>
      </c>
      <c r="E273" s="48"/>
      <c r="F273" s="48"/>
      <c r="G273" s="48"/>
      <c r="H273" s="48"/>
      <c r="I273" s="48"/>
      <c r="J273" s="42">
        <f>IF($B273=J$10,$C273,I274)</f>
        <v>0</v>
      </c>
      <c r="K273" s="19">
        <f>IF($B273=K$10-1,$C273,J274)</f>
        <v>0</v>
      </c>
      <c r="L273" s="19">
        <f t="shared" ref="L273:BW273" si="5869">IF($B273=L$10-1,$C273,K274)</f>
        <v>0</v>
      </c>
      <c r="M273" s="19">
        <f t="shared" si="5869"/>
        <v>0</v>
      </c>
      <c r="N273" s="19">
        <f t="shared" si="5869"/>
        <v>0</v>
      </c>
      <c r="O273" s="19">
        <f t="shared" si="5869"/>
        <v>0</v>
      </c>
      <c r="P273" s="19">
        <f t="shared" si="5869"/>
        <v>0</v>
      </c>
      <c r="Q273" s="19">
        <f t="shared" si="5869"/>
        <v>0</v>
      </c>
      <c r="R273" s="19">
        <f t="shared" si="5869"/>
        <v>0</v>
      </c>
      <c r="S273" s="19">
        <f t="shared" si="5869"/>
        <v>0</v>
      </c>
      <c r="T273" s="19">
        <f t="shared" si="5869"/>
        <v>0</v>
      </c>
      <c r="U273" s="19">
        <f t="shared" si="5869"/>
        <v>0</v>
      </c>
      <c r="V273" s="19">
        <f t="shared" si="5869"/>
        <v>0</v>
      </c>
      <c r="W273" s="19">
        <f t="shared" si="5869"/>
        <v>0</v>
      </c>
      <c r="X273" s="19">
        <f t="shared" si="5869"/>
        <v>0</v>
      </c>
      <c r="Y273" s="19">
        <f t="shared" si="5869"/>
        <v>0</v>
      </c>
      <c r="Z273" s="19">
        <f t="shared" si="5869"/>
        <v>0</v>
      </c>
      <c r="AA273" s="19">
        <f t="shared" si="5869"/>
        <v>0</v>
      </c>
      <c r="AB273" s="19">
        <f t="shared" si="5869"/>
        <v>0</v>
      </c>
      <c r="AC273" s="19">
        <f t="shared" si="5869"/>
        <v>0</v>
      </c>
      <c r="AD273" s="19">
        <f t="shared" si="5869"/>
        <v>0</v>
      </c>
      <c r="AE273" s="19">
        <f t="shared" si="5869"/>
        <v>0</v>
      </c>
      <c r="AF273" s="19">
        <f t="shared" si="5869"/>
        <v>0</v>
      </c>
      <c r="AG273" s="19">
        <f t="shared" si="5869"/>
        <v>0</v>
      </c>
      <c r="AH273" s="19">
        <f t="shared" si="5869"/>
        <v>0</v>
      </c>
      <c r="AI273" s="19">
        <f t="shared" si="5869"/>
        <v>0</v>
      </c>
      <c r="AJ273" s="19">
        <f t="shared" si="5869"/>
        <v>0</v>
      </c>
      <c r="AK273" s="19">
        <f t="shared" si="5869"/>
        <v>0</v>
      </c>
      <c r="AL273" s="19">
        <f t="shared" si="5869"/>
        <v>0</v>
      </c>
      <c r="AM273" s="19">
        <f t="shared" si="5869"/>
        <v>0</v>
      </c>
      <c r="AN273" s="19">
        <f t="shared" si="5869"/>
        <v>0</v>
      </c>
      <c r="AO273" s="19">
        <f t="shared" si="5869"/>
        <v>0</v>
      </c>
      <c r="AP273" s="19">
        <f t="shared" si="5869"/>
        <v>0</v>
      </c>
      <c r="AQ273" s="19">
        <f t="shared" si="5869"/>
        <v>0</v>
      </c>
      <c r="AR273" s="19">
        <f t="shared" si="5869"/>
        <v>0</v>
      </c>
      <c r="AS273" s="19">
        <f t="shared" si="5869"/>
        <v>0</v>
      </c>
      <c r="AT273" s="19">
        <f t="shared" si="5869"/>
        <v>0</v>
      </c>
      <c r="AU273" s="19">
        <f t="shared" si="5869"/>
        <v>0</v>
      </c>
      <c r="AV273" s="19">
        <f t="shared" si="5869"/>
        <v>0</v>
      </c>
      <c r="AW273" s="19">
        <f t="shared" si="5869"/>
        <v>0</v>
      </c>
      <c r="AX273" s="19">
        <f t="shared" si="5869"/>
        <v>0</v>
      </c>
      <c r="AY273" s="19">
        <f t="shared" si="5869"/>
        <v>0</v>
      </c>
      <c r="AZ273" s="19">
        <f t="shared" si="5869"/>
        <v>0</v>
      </c>
      <c r="BA273" s="19">
        <f t="shared" si="5869"/>
        <v>0</v>
      </c>
      <c r="BB273" s="19">
        <f t="shared" si="5869"/>
        <v>0</v>
      </c>
      <c r="BC273" s="19">
        <f t="shared" si="5869"/>
        <v>0</v>
      </c>
      <c r="BD273" s="19">
        <f t="shared" si="5869"/>
        <v>0</v>
      </c>
      <c r="BE273" s="19">
        <f t="shared" si="5869"/>
        <v>0</v>
      </c>
      <c r="BF273" s="19">
        <f t="shared" si="5869"/>
        <v>0</v>
      </c>
      <c r="BG273" s="19">
        <f t="shared" si="5869"/>
        <v>0</v>
      </c>
      <c r="BH273" s="19">
        <f t="shared" si="5869"/>
        <v>0</v>
      </c>
      <c r="BI273" s="19">
        <f t="shared" si="5869"/>
        <v>0</v>
      </c>
      <c r="BJ273" s="19">
        <f t="shared" si="5869"/>
        <v>0</v>
      </c>
      <c r="BK273" s="19">
        <f t="shared" si="5869"/>
        <v>0</v>
      </c>
      <c r="BL273" s="19">
        <f t="shared" si="5869"/>
        <v>0</v>
      </c>
      <c r="BM273" s="19">
        <f t="shared" si="5869"/>
        <v>0</v>
      </c>
      <c r="BN273" s="19">
        <f t="shared" si="5869"/>
        <v>0</v>
      </c>
      <c r="BO273" s="19">
        <f t="shared" si="5869"/>
        <v>0</v>
      </c>
      <c r="BP273" s="19">
        <f t="shared" si="5869"/>
        <v>0</v>
      </c>
      <c r="BQ273" s="19">
        <f t="shared" si="5869"/>
        <v>0</v>
      </c>
      <c r="BR273" s="19">
        <f t="shared" si="5869"/>
        <v>0</v>
      </c>
      <c r="BS273" s="19">
        <f t="shared" si="5869"/>
        <v>0</v>
      </c>
      <c r="BT273" s="19">
        <f t="shared" si="5869"/>
        <v>0</v>
      </c>
      <c r="BU273" s="19">
        <f t="shared" si="5869"/>
        <v>0</v>
      </c>
      <c r="BV273" s="19">
        <f t="shared" si="5869"/>
        <v>0</v>
      </c>
      <c r="BW273" s="19">
        <f t="shared" si="5869"/>
        <v>0</v>
      </c>
      <c r="BX273" s="19">
        <f t="shared" ref="BX273:CG273" si="5870">IF($B273=BX$10-1,$C273,BW274)</f>
        <v>0</v>
      </c>
      <c r="BY273" s="19">
        <f t="shared" si="5870"/>
        <v>0</v>
      </c>
      <c r="BZ273" s="19">
        <f t="shared" si="5870"/>
        <v>0</v>
      </c>
      <c r="CA273" s="19">
        <f t="shared" si="5870"/>
        <v>0</v>
      </c>
      <c r="CB273" s="19">
        <f t="shared" si="5870"/>
        <v>0</v>
      </c>
      <c r="CC273" s="19">
        <f t="shared" si="5870"/>
        <v>0</v>
      </c>
      <c r="CD273" s="19">
        <f t="shared" si="5870"/>
        <v>0</v>
      </c>
      <c r="CE273" s="19">
        <f t="shared" si="5870"/>
        <v>0</v>
      </c>
      <c r="CF273" s="19">
        <f t="shared" si="5870"/>
        <v>429.37505925447221</v>
      </c>
      <c r="CG273" s="19">
        <f t="shared" si="5870"/>
        <v>400.75005530417405</v>
      </c>
      <c r="CH273" s="48"/>
      <c r="CI273" s="48"/>
      <c r="CJ273" s="48"/>
      <c r="CK273" s="48"/>
      <c r="CL273" s="48"/>
      <c r="CM273" s="48"/>
      <c r="CN273" s="48"/>
      <c r="CO273" s="48"/>
      <c r="CP273" s="48"/>
      <c r="CQ273" s="48"/>
      <c r="CR273" s="48"/>
      <c r="CS273" s="48"/>
      <c r="CT273" s="48"/>
      <c r="CU273" s="16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</row>
    <row r="274" spans="1:115" ht="15" x14ac:dyDescent="0.2">
      <c r="A274" s="17"/>
      <c r="B274" s="48"/>
      <c r="C274" s="48"/>
      <c r="D274" s="48"/>
      <c r="E274" s="48"/>
      <c r="F274" s="48"/>
      <c r="G274" s="48"/>
      <c r="H274" s="48"/>
      <c r="I274" s="48"/>
      <c r="J274" s="42">
        <f t="shared" ref="J274" si="5871">MAX(0,+J273-J275)</f>
        <v>0</v>
      </c>
      <c r="K274" s="19">
        <f t="shared" ref="K274" si="5872">MAX(0,+K273-K275)</f>
        <v>0</v>
      </c>
      <c r="L274" s="19">
        <f t="shared" ref="L274" si="5873">MAX(0,+L273-L275)</f>
        <v>0</v>
      </c>
      <c r="M274" s="19">
        <f t="shared" ref="M274" si="5874">MAX(0,+M273-M275)</f>
        <v>0</v>
      </c>
      <c r="N274" s="19">
        <f t="shared" ref="N274" si="5875">MAX(0,+N273-N275)</f>
        <v>0</v>
      </c>
      <c r="O274" s="19">
        <f t="shared" ref="O274" si="5876">MAX(0,+O273-O275)</f>
        <v>0</v>
      </c>
      <c r="P274" s="19">
        <f t="shared" ref="P274" si="5877">MAX(0,+P273-P275)</f>
        <v>0</v>
      </c>
      <c r="Q274" s="19">
        <f t="shared" ref="Q274" si="5878">MAX(0,+Q273-Q275)</f>
        <v>0</v>
      </c>
      <c r="R274" s="19">
        <f t="shared" ref="R274" si="5879">MAX(0,+R273-R275)</f>
        <v>0</v>
      </c>
      <c r="S274" s="19">
        <f t="shared" ref="S274" si="5880">MAX(0,+S273-S275)</f>
        <v>0</v>
      </c>
      <c r="T274" s="19">
        <f t="shared" ref="T274" si="5881">MAX(0,+T273-T275)</f>
        <v>0</v>
      </c>
      <c r="U274" s="19">
        <f t="shared" ref="U274" si="5882">MAX(0,+U273-U275)</f>
        <v>0</v>
      </c>
      <c r="V274" s="19">
        <f t="shared" ref="V274" si="5883">MAX(0,+V273-V275)</f>
        <v>0</v>
      </c>
      <c r="W274" s="42">
        <f t="shared" ref="W274" si="5884">MAX(0,+W273-W275)</f>
        <v>0</v>
      </c>
      <c r="X274" s="42">
        <f t="shared" ref="X274" si="5885">MAX(0,+X273-X275)</f>
        <v>0</v>
      </c>
      <c r="Y274" s="42">
        <f t="shared" ref="Y274" si="5886">MAX(0,+Y273-Y275)</f>
        <v>0</v>
      </c>
      <c r="Z274" s="42">
        <f t="shared" ref="Z274" si="5887">MAX(0,+Z273-Z275)</f>
        <v>0</v>
      </c>
      <c r="AA274" s="42">
        <f t="shared" ref="AA274" si="5888">MAX(0,+AA273-AA275)</f>
        <v>0</v>
      </c>
      <c r="AB274" s="42">
        <f t="shared" ref="AB274" si="5889">MAX(0,+AB273-AB275)</f>
        <v>0</v>
      </c>
      <c r="AC274" s="42">
        <f t="shared" ref="AC274" si="5890">MAX(0,+AC273-AC275)</f>
        <v>0</v>
      </c>
      <c r="AD274" s="42">
        <f t="shared" ref="AD274" si="5891">MAX(0,+AD273-AD275)</f>
        <v>0</v>
      </c>
      <c r="AE274" s="42">
        <f t="shared" ref="AE274" si="5892">MAX(0,+AE273-AE275)</f>
        <v>0</v>
      </c>
      <c r="AF274" s="42">
        <f t="shared" ref="AF274" si="5893">MAX(0,+AF273-AF275)</f>
        <v>0</v>
      </c>
      <c r="AG274" s="42">
        <f t="shared" ref="AG274" si="5894">MAX(0,+AG273-AG275)</f>
        <v>0</v>
      </c>
      <c r="AH274" s="42">
        <f t="shared" ref="AH274" si="5895">MAX(0,+AH273-AH275)</f>
        <v>0</v>
      </c>
      <c r="AI274" s="42">
        <f t="shared" ref="AI274" si="5896">MAX(0,+AI273-AI275)</f>
        <v>0</v>
      </c>
      <c r="AJ274" s="42">
        <f t="shared" ref="AJ274" si="5897">MAX(0,+AJ273-AJ275)</f>
        <v>0</v>
      </c>
      <c r="AK274" s="42">
        <f t="shared" ref="AK274" si="5898">MAX(0,+AK273-AK275)</f>
        <v>0</v>
      </c>
      <c r="AL274" s="42">
        <f t="shared" ref="AL274" si="5899">MAX(0,+AL273-AL275)</f>
        <v>0</v>
      </c>
      <c r="AM274" s="42">
        <f t="shared" ref="AM274" si="5900">MAX(0,+AM273-AM275)</f>
        <v>0</v>
      </c>
      <c r="AN274" s="42">
        <f t="shared" ref="AN274" si="5901">MAX(0,+AN273-AN275)</f>
        <v>0</v>
      </c>
      <c r="AO274" s="42">
        <f t="shared" ref="AO274" si="5902">MAX(0,+AO273-AO275)</f>
        <v>0</v>
      </c>
      <c r="AP274" s="42">
        <f t="shared" ref="AP274" si="5903">MAX(0,+AP273-AP275)</f>
        <v>0</v>
      </c>
      <c r="AQ274" s="42">
        <f t="shared" ref="AQ274" si="5904">MAX(0,+AQ273-AQ275)</f>
        <v>0</v>
      </c>
      <c r="AR274" s="42">
        <f t="shared" ref="AR274" si="5905">MAX(0,+AR273-AR275)</f>
        <v>0</v>
      </c>
      <c r="AS274" s="42">
        <f t="shared" ref="AS274" si="5906">MAX(0,+AS273-AS275)</f>
        <v>0</v>
      </c>
      <c r="AT274" s="42">
        <f t="shared" ref="AT274" si="5907">MAX(0,+AT273-AT275)</f>
        <v>0</v>
      </c>
      <c r="AU274" s="42">
        <f t="shared" ref="AU274" si="5908">MAX(0,+AU273-AU275)</f>
        <v>0</v>
      </c>
      <c r="AV274" s="42">
        <f t="shared" ref="AV274" si="5909">MAX(0,+AV273-AV275)</f>
        <v>0</v>
      </c>
      <c r="AW274" s="42">
        <f t="shared" ref="AW274" si="5910">MAX(0,+AW273-AW275)</f>
        <v>0</v>
      </c>
      <c r="AX274" s="42">
        <f t="shared" ref="AX274" si="5911">MAX(0,+AX273-AX275)</f>
        <v>0</v>
      </c>
      <c r="AY274" s="42">
        <f t="shared" ref="AY274" si="5912">MAX(0,+AY273-AY275)</f>
        <v>0</v>
      </c>
      <c r="AZ274" s="42">
        <f t="shared" ref="AZ274" si="5913">MAX(0,+AZ273-AZ275)</f>
        <v>0</v>
      </c>
      <c r="BA274" s="42">
        <f t="shared" ref="BA274" si="5914">MAX(0,+BA273-BA275)</f>
        <v>0</v>
      </c>
      <c r="BB274" s="42">
        <f t="shared" ref="BB274" si="5915">MAX(0,+BB273-BB275)</f>
        <v>0</v>
      </c>
      <c r="BC274" s="42">
        <f t="shared" ref="BC274" si="5916">MAX(0,+BC273-BC275)</f>
        <v>0</v>
      </c>
      <c r="BD274" s="42">
        <f t="shared" ref="BD274" si="5917">MAX(0,+BD273-BD275)</f>
        <v>0</v>
      </c>
      <c r="BE274" s="42">
        <f t="shared" ref="BE274" si="5918">MAX(0,+BE273-BE275)</f>
        <v>0</v>
      </c>
      <c r="BF274" s="42">
        <f t="shared" ref="BF274" si="5919">MAX(0,+BF273-BF275)</f>
        <v>0</v>
      </c>
      <c r="BG274" s="42">
        <f t="shared" ref="BG274" si="5920">MAX(0,+BG273-BG275)</f>
        <v>0</v>
      </c>
      <c r="BH274" s="42">
        <f t="shared" ref="BH274" si="5921">MAX(0,+BH273-BH275)</f>
        <v>0</v>
      </c>
      <c r="BI274" s="42">
        <f t="shared" ref="BI274" si="5922">MAX(0,+BI273-BI275)</f>
        <v>0</v>
      </c>
      <c r="BJ274" s="42">
        <f t="shared" ref="BJ274" si="5923">MAX(0,+BJ273-BJ275)</f>
        <v>0</v>
      </c>
      <c r="BK274" s="42">
        <f t="shared" ref="BK274" si="5924">MAX(0,+BK273-BK275)</f>
        <v>0</v>
      </c>
      <c r="BL274" s="42">
        <f t="shared" ref="BL274" si="5925">MAX(0,+BL273-BL275)</f>
        <v>0</v>
      </c>
      <c r="BM274" s="42">
        <f t="shared" ref="BM274" si="5926">MAX(0,+BM273-BM275)</f>
        <v>0</v>
      </c>
      <c r="BN274" s="42">
        <f t="shared" ref="BN274" si="5927">MAX(0,+BN273-BN275)</f>
        <v>0</v>
      </c>
      <c r="BO274" s="42">
        <f t="shared" ref="BO274" si="5928">MAX(0,+BO273-BO275)</f>
        <v>0</v>
      </c>
      <c r="BP274" s="42">
        <f t="shared" ref="BP274" si="5929">MAX(0,+BP273-BP275)</f>
        <v>0</v>
      </c>
      <c r="BQ274" s="42">
        <f t="shared" ref="BQ274" si="5930">MAX(0,+BQ273-BQ275)</f>
        <v>0</v>
      </c>
      <c r="BR274" s="42">
        <f t="shared" ref="BR274" si="5931">MAX(0,+BR273-BR275)</f>
        <v>0</v>
      </c>
      <c r="BS274" s="42">
        <f t="shared" ref="BS274" si="5932">MAX(0,+BS273-BS275)</f>
        <v>0</v>
      </c>
      <c r="BT274" s="42">
        <f t="shared" ref="BT274" si="5933">MAX(0,+BT273-BT275)</f>
        <v>0</v>
      </c>
      <c r="BU274" s="42">
        <f t="shared" ref="BU274" si="5934">MAX(0,+BU273-BU275)</f>
        <v>0</v>
      </c>
      <c r="BV274" s="42">
        <f t="shared" ref="BV274" si="5935">MAX(0,+BV273-BV275)</f>
        <v>0</v>
      </c>
      <c r="BW274" s="42">
        <f t="shared" ref="BW274" si="5936">MAX(0,+BW273-BW275)</f>
        <v>0</v>
      </c>
      <c r="BX274" s="42">
        <f t="shared" ref="BX274" si="5937">MAX(0,+BX273-BX275)</f>
        <v>0</v>
      </c>
      <c r="BY274" s="42">
        <f t="shared" ref="BY274" si="5938">MAX(0,+BY273-BY275)</f>
        <v>0</v>
      </c>
      <c r="BZ274" s="42">
        <f t="shared" ref="BZ274" si="5939">MAX(0,+BZ273-BZ275)</f>
        <v>0</v>
      </c>
      <c r="CA274" s="42">
        <f t="shared" ref="CA274" si="5940">MAX(0,+CA273-CA275)</f>
        <v>0</v>
      </c>
      <c r="CB274" s="42">
        <f t="shared" ref="CB274" si="5941">MAX(0,+CB273-CB275)</f>
        <v>0</v>
      </c>
      <c r="CC274" s="42">
        <f t="shared" ref="CC274" si="5942">MAX(0,+CC273-CC275)</f>
        <v>0</v>
      </c>
      <c r="CD274" s="42">
        <f t="shared" ref="CD274" si="5943">MAX(0,+CD273-CD275)</f>
        <v>0</v>
      </c>
      <c r="CE274" s="42">
        <f t="shared" ref="CE274" si="5944">MAX(0,+CE273-CE275)</f>
        <v>0</v>
      </c>
      <c r="CF274" s="42">
        <f t="shared" ref="CF274" si="5945">MAX(0,+CF273-CF275)</f>
        <v>400.75005530417405</v>
      </c>
      <c r="CG274" s="42">
        <f t="shared" ref="CG274" si="5946">MAX(0,+CG273-CG275)</f>
        <v>372.1250513538759</v>
      </c>
      <c r="CH274" s="48"/>
      <c r="CI274" s="48"/>
      <c r="CJ274" s="48"/>
      <c r="CK274" s="48"/>
      <c r="CL274" s="48"/>
      <c r="CM274" s="48"/>
      <c r="CN274" s="48"/>
      <c r="CO274" s="48"/>
      <c r="CP274" s="48"/>
      <c r="CQ274" s="48"/>
      <c r="CR274" s="48"/>
      <c r="CS274" s="48"/>
      <c r="CT274" s="48"/>
      <c r="CU274" s="16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</row>
    <row r="275" spans="1:115" ht="15" x14ac:dyDescent="0.2">
      <c r="A275" s="17"/>
      <c r="B275" s="48"/>
      <c r="C275" s="48"/>
      <c r="D275" s="48"/>
      <c r="E275" s="48"/>
      <c r="F275" s="48"/>
      <c r="G275" s="48"/>
      <c r="H275" s="48"/>
      <c r="I275" s="48"/>
      <c r="J275" s="42">
        <f>IF(J273&gt;0.5,IF($B273=J$10,$C273/$D273,I275),0)</f>
        <v>0</v>
      </c>
      <c r="K275" s="19">
        <f>IF(K273&gt;0.5,IF($B273=K$10-1,$C273/$D273,J275),0)</f>
        <v>0</v>
      </c>
      <c r="L275" s="19">
        <f t="shared" ref="L275:BW275" si="5947">IF(L273&gt;0.5,IF($B273=L$10-1,$C273/$D273,K275),0)</f>
        <v>0</v>
      </c>
      <c r="M275" s="19">
        <f t="shared" si="5947"/>
        <v>0</v>
      </c>
      <c r="N275" s="19">
        <f t="shared" si="5947"/>
        <v>0</v>
      </c>
      <c r="O275" s="19">
        <f t="shared" si="5947"/>
        <v>0</v>
      </c>
      <c r="P275" s="19">
        <f t="shared" si="5947"/>
        <v>0</v>
      </c>
      <c r="Q275" s="19">
        <f t="shared" si="5947"/>
        <v>0</v>
      </c>
      <c r="R275" s="19">
        <f t="shared" si="5947"/>
        <v>0</v>
      </c>
      <c r="S275" s="19">
        <f t="shared" si="5947"/>
        <v>0</v>
      </c>
      <c r="T275" s="19">
        <f t="shared" si="5947"/>
        <v>0</v>
      </c>
      <c r="U275" s="19">
        <f t="shared" si="5947"/>
        <v>0</v>
      </c>
      <c r="V275" s="19">
        <f t="shared" si="5947"/>
        <v>0</v>
      </c>
      <c r="W275" s="19">
        <f t="shared" si="5947"/>
        <v>0</v>
      </c>
      <c r="X275" s="19">
        <f t="shared" si="5947"/>
        <v>0</v>
      </c>
      <c r="Y275" s="19">
        <f t="shared" si="5947"/>
        <v>0</v>
      </c>
      <c r="Z275" s="19">
        <f t="shared" si="5947"/>
        <v>0</v>
      </c>
      <c r="AA275" s="19">
        <f t="shared" si="5947"/>
        <v>0</v>
      </c>
      <c r="AB275" s="19">
        <f t="shared" si="5947"/>
        <v>0</v>
      </c>
      <c r="AC275" s="19">
        <f t="shared" si="5947"/>
        <v>0</v>
      </c>
      <c r="AD275" s="19">
        <f t="shared" si="5947"/>
        <v>0</v>
      </c>
      <c r="AE275" s="19">
        <f t="shared" si="5947"/>
        <v>0</v>
      </c>
      <c r="AF275" s="19">
        <f t="shared" si="5947"/>
        <v>0</v>
      </c>
      <c r="AG275" s="19">
        <f t="shared" si="5947"/>
        <v>0</v>
      </c>
      <c r="AH275" s="19">
        <f t="shared" si="5947"/>
        <v>0</v>
      </c>
      <c r="AI275" s="19">
        <f t="shared" si="5947"/>
        <v>0</v>
      </c>
      <c r="AJ275" s="19">
        <f t="shared" si="5947"/>
        <v>0</v>
      </c>
      <c r="AK275" s="19">
        <f t="shared" si="5947"/>
        <v>0</v>
      </c>
      <c r="AL275" s="19">
        <f t="shared" si="5947"/>
        <v>0</v>
      </c>
      <c r="AM275" s="19">
        <f t="shared" si="5947"/>
        <v>0</v>
      </c>
      <c r="AN275" s="19">
        <f t="shared" si="5947"/>
        <v>0</v>
      </c>
      <c r="AO275" s="19">
        <f t="shared" si="5947"/>
        <v>0</v>
      </c>
      <c r="AP275" s="19">
        <f t="shared" si="5947"/>
        <v>0</v>
      </c>
      <c r="AQ275" s="19">
        <f t="shared" si="5947"/>
        <v>0</v>
      </c>
      <c r="AR275" s="19">
        <f t="shared" si="5947"/>
        <v>0</v>
      </c>
      <c r="AS275" s="19">
        <f t="shared" si="5947"/>
        <v>0</v>
      </c>
      <c r="AT275" s="19">
        <f t="shared" si="5947"/>
        <v>0</v>
      </c>
      <c r="AU275" s="19">
        <f t="shared" si="5947"/>
        <v>0</v>
      </c>
      <c r="AV275" s="19">
        <f t="shared" si="5947"/>
        <v>0</v>
      </c>
      <c r="AW275" s="19">
        <f t="shared" si="5947"/>
        <v>0</v>
      </c>
      <c r="AX275" s="19">
        <f t="shared" si="5947"/>
        <v>0</v>
      </c>
      <c r="AY275" s="19">
        <f t="shared" si="5947"/>
        <v>0</v>
      </c>
      <c r="AZ275" s="19">
        <f t="shared" si="5947"/>
        <v>0</v>
      </c>
      <c r="BA275" s="19">
        <f t="shared" si="5947"/>
        <v>0</v>
      </c>
      <c r="BB275" s="19">
        <f t="shared" si="5947"/>
        <v>0</v>
      </c>
      <c r="BC275" s="19">
        <f t="shared" si="5947"/>
        <v>0</v>
      </c>
      <c r="BD275" s="19">
        <f t="shared" si="5947"/>
        <v>0</v>
      </c>
      <c r="BE275" s="19">
        <f t="shared" si="5947"/>
        <v>0</v>
      </c>
      <c r="BF275" s="19">
        <f t="shared" si="5947"/>
        <v>0</v>
      </c>
      <c r="BG275" s="19">
        <f t="shared" si="5947"/>
        <v>0</v>
      </c>
      <c r="BH275" s="19">
        <f t="shared" si="5947"/>
        <v>0</v>
      </c>
      <c r="BI275" s="19">
        <f t="shared" si="5947"/>
        <v>0</v>
      </c>
      <c r="BJ275" s="19">
        <f t="shared" si="5947"/>
        <v>0</v>
      </c>
      <c r="BK275" s="19">
        <f t="shared" si="5947"/>
        <v>0</v>
      </c>
      <c r="BL275" s="19">
        <f t="shared" si="5947"/>
        <v>0</v>
      </c>
      <c r="BM275" s="19">
        <f t="shared" si="5947"/>
        <v>0</v>
      </c>
      <c r="BN275" s="19">
        <f t="shared" si="5947"/>
        <v>0</v>
      </c>
      <c r="BO275" s="19">
        <f t="shared" si="5947"/>
        <v>0</v>
      </c>
      <c r="BP275" s="19">
        <f t="shared" si="5947"/>
        <v>0</v>
      </c>
      <c r="BQ275" s="19">
        <f t="shared" si="5947"/>
        <v>0</v>
      </c>
      <c r="BR275" s="19">
        <f t="shared" si="5947"/>
        <v>0</v>
      </c>
      <c r="BS275" s="19">
        <f t="shared" si="5947"/>
        <v>0</v>
      </c>
      <c r="BT275" s="19">
        <f t="shared" si="5947"/>
        <v>0</v>
      </c>
      <c r="BU275" s="19">
        <f t="shared" si="5947"/>
        <v>0</v>
      </c>
      <c r="BV275" s="19">
        <f t="shared" si="5947"/>
        <v>0</v>
      </c>
      <c r="BW275" s="19">
        <f t="shared" si="5947"/>
        <v>0</v>
      </c>
      <c r="BX275" s="19">
        <f t="shared" ref="BX275:CG275" si="5948">IF(BX273&gt;0.5,IF($B273=BX$10-1,$C273/$D273,BW275),0)</f>
        <v>0</v>
      </c>
      <c r="BY275" s="19">
        <f t="shared" si="5948"/>
        <v>0</v>
      </c>
      <c r="BZ275" s="19">
        <f t="shared" si="5948"/>
        <v>0</v>
      </c>
      <c r="CA275" s="19">
        <f t="shared" si="5948"/>
        <v>0</v>
      </c>
      <c r="CB275" s="19">
        <f t="shared" si="5948"/>
        <v>0</v>
      </c>
      <c r="CC275" s="19">
        <f t="shared" si="5948"/>
        <v>0</v>
      </c>
      <c r="CD275" s="19">
        <f t="shared" si="5948"/>
        <v>0</v>
      </c>
      <c r="CE275" s="19">
        <f t="shared" si="5948"/>
        <v>0</v>
      </c>
      <c r="CF275" s="19">
        <f t="shared" si="5948"/>
        <v>28.625003950298147</v>
      </c>
      <c r="CG275" s="19">
        <f t="shared" si="5948"/>
        <v>28.625003950298147</v>
      </c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  <c r="CS275" s="48"/>
      <c r="CT275" s="48"/>
      <c r="CU275" s="16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</row>
    <row r="276" spans="1:115" ht="15" x14ac:dyDescent="0.2">
      <c r="A276" s="17" t="s">
        <v>197</v>
      </c>
      <c r="B276" s="104">
        <f>B273+1</f>
        <v>2093</v>
      </c>
      <c r="C276" s="82">
        <f>HLOOKUP(B276,$J$10:$CG$23,14)</f>
        <v>437.96256043956157</v>
      </c>
      <c r="D276" s="52">
        <f>$D$52</f>
        <v>15</v>
      </c>
      <c r="E276" s="48"/>
      <c r="F276" s="48"/>
      <c r="G276" s="48"/>
      <c r="H276" s="48"/>
      <c r="I276" s="48"/>
      <c r="J276" s="42">
        <f>IF($B276=J$10,$C276,I277)</f>
        <v>0</v>
      </c>
      <c r="K276" s="19">
        <f>IF($B276=K$10-1,$C276,J277)</f>
        <v>0</v>
      </c>
      <c r="L276" s="19">
        <f t="shared" ref="L276:BW276" si="5949">IF($B276=L$10-1,$C276,K277)</f>
        <v>0</v>
      </c>
      <c r="M276" s="19">
        <f t="shared" si="5949"/>
        <v>0</v>
      </c>
      <c r="N276" s="19">
        <f t="shared" si="5949"/>
        <v>0</v>
      </c>
      <c r="O276" s="19">
        <f t="shared" si="5949"/>
        <v>0</v>
      </c>
      <c r="P276" s="19">
        <f t="shared" si="5949"/>
        <v>0</v>
      </c>
      <c r="Q276" s="19">
        <f t="shared" si="5949"/>
        <v>0</v>
      </c>
      <c r="R276" s="19">
        <f t="shared" si="5949"/>
        <v>0</v>
      </c>
      <c r="S276" s="19">
        <f t="shared" si="5949"/>
        <v>0</v>
      </c>
      <c r="T276" s="19">
        <f t="shared" si="5949"/>
        <v>0</v>
      </c>
      <c r="U276" s="19">
        <f t="shared" si="5949"/>
        <v>0</v>
      </c>
      <c r="V276" s="19">
        <f t="shared" si="5949"/>
        <v>0</v>
      </c>
      <c r="W276" s="19">
        <f t="shared" si="5949"/>
        <v>0</v>
      </c>
      <c r="X276" s="19">
        <f t="shared" si="5949"/>
        <v>0</v>
      </c>
      <c r="Y276" s="19">
        <f t="shared" si="5949"/>
        <v>0</v>
      </c>
      <c r="Z276" s="19">
        <f t="shared" si="5949"/>
        <v>0</v>
      </c>
      <c r="AA276" s="19">
        <f t="shared" si="5949"/>
        <v>0</v>
      </c>
      <c r="AB276" s="19">
        <f t="shared" si="5949"/>
        <v>0</v>
      </c>
      <c r="AC276" s="19">
        <f t="shared" si="5949"/>
        <v>0</v>
      </c>
      <c r="AD276" s="19">
        <f t="shared" si="5949"/>
        <v>0</v>
      </c>
      <c r="AE276" s="19">
        <f t="shared" si="5949"/>
        <v>0</v>
      </c>
      <c r="AF276" s="19">
        <f t="shared" si="5949"/>
        <v>0</v>
      </c>
      <c r="AG276" s="19">
        <f t="shared" si="5949"/>
        <v>0</v>
      </c>
      <c r="AH276" s="19">
        <f t="shared" si="5949"/>
        <v>0</v>
      </c>
      <c r="AI276" s="19">
        <f t="shared" si="5949"/>
        <v>0</v>
      </c>
      <c r="AJ276" s="19">
        <f t="shared" si="5949"/>
        <v>0</v>
      </c>
      <c r="AK276" s="19">
        <f t="shared" si="5949"/>
        <v>0</v>
      </c>
      <c r="AL276" s="19">
        <f t="shared" si="5949"/>
        <v>0</v>
      </c>
      <c r="AM276" s="19">
        <f t="shared" si="5949"/>
        <v>0</v>
      </c>
      <c r="AN276" s="19">
        <f t="shared" si="5949"/>
        <v>0</v>
      </c>
      <c r="AO276" s="19">
        <f t="shared" si="5949"/>
        <v>0</v>
      </c>
      <c r="AP276" s="19">
        <f t="shared" si="5949"/>
        <v>0</v>
      </c>
      <c r="AQ276" s="19">
        <f t="shared" si="5949"/>
        <v>0</v>
      </c>
      <c r="AR276" s="19">
        <f t="shared" si="5949"/>
        <v>0</v>
      </c>
      <c r="AS276" s="19">
        <f t="shared" si="5949"/>
        <v>0</v>
      </c>
      <c r="AT276" s="19">
        <f t="shared" si="5949"/>
        <v>0</v>
      </c>
      <c r="AU276" s="19">
        <f t="shared" si="5949"/>
        <v>0</v>
      </c>
      <c r="AV276" s="19">
        <f t="shared" si="5949"/>
        <v>0</v>
      </c>
      <c r="AW276" s="19">
        <f t="shared" si="5949"/>
        <v>0</v>
      </c>
      <c r="AX276" s="19">
        <f t="shared" si="5949"/>
        <v>0</v>
      </c>
      <c r="AY276" s="19">
        <f t="shared" si="5949"/>
        <v>0</v>
      </c>
      <c r="AZ276" s="19">
        <f t="shared" si="5949"/>
        <v>0</v>
      </c>
      <c r="BA276" s="19">
        <f t="shared" si="5949"/>
        <v>0</v>
      </c>
      <c r="BB276" s="19">
        <f t="shared" si="5949"/>
        <v>0</v>
      </c>
      <c r="BC276" s="19">
        <f t="shared" si="5949"/>
        <v>0</v>
      </c>
      <c r="BD276" s="19">
        <f t="shared" si="5949"/>
        <v>0</v>
      </c>
      <c r="BE276" s="19">
        <f t="shared" si="5949"/>
        <v>0</v>
      </c>
      <c r="BF276" s="19">
        <f t="shared" si="5949"/>
        <v>0</v>
      </c>
      <c r="BG276" s="19">
        <f t="shared" si="5949"/>
        <v>0</v>
      </c>
      <c r="BH276" s="19">
        <f t="shared" si="5949"/>
        <v>0</v>
      </c>
      <c r="BI276" s="19">
        <f t="shared" si="5949"/>
        <v>0</v>
      </c>
      <c r="BJ276" s="19">
        <f t="shared" si="5949"/>
        <v>0</v>
      </c>
      <c r="BK276" s="19">
        <f t="shared" si="5949"/>
        <v>0</v>
      </c>
      <c r="BL276" s="19">
        <f t="shared" si="5949"/>
        <v>0</v>
      </c>
      <c r="BM276" s="19">
        <f t="shared" si="5949"/>
        <v>0</v>
      </c>
      <c r="BN276" s="19">
        <f t="shared" si="5949"/>
        <v>0</v>
      </c>
      <c r="BO276" s="19">
        <f t="shared" si="5949"/>
        <v>0</v>
      </c>
      <c r="BP276" s="19">
        <f t="shared" si="5949"/>
        <v>0</v>
      </c>
      <c r="BQ276" s="19">
        <f t="shared" si="5949"/>
        <v>0</v>
      </c>
      <c r="BR276" s="19">
        <f t="shared" si="5949"/>
        <v>0</v>
      </c>
      <c r="BS276" s="19">
        <f t="shared" si="5949"/>
        <v>0</v>
      </c>
      <c r="BT276" s="19">
        <f t="shared" si="5949"/>
        <v>0</v>
      </c>
      <c r="BU276" s="19">
        <f t="shared" si="5949"/>
        <v>0</v>
      </c>
      <c r="BV276" s="19">
        <f t="shared" si="5949"/>
        <v>0</v>
      </c>
      <c r="BW276" s="19">
        <f t="shared" si="5949"/>
        <v>0</v>
      </c>
      <c r="BX276" s="19">
        <f t="shared" ref="BX276:CG276" si="5950">IF($B276=BX$10-1,$C276,BW277)</f>
        <v>0</v>
      </c>
      <c r="BY276" s="19">
        <f t="shared" si="5950"/>
        <v>0</v>
      </c>
      <c r="BZ276" s="19">
        <f t="shared" si="5950"/>
        <v>0</v>
      </c>
      <c r="CA276" s="19">
        <f t="shared" si="5950"/>
        <v>0</v>
      </c>
      <c r="CB276" s="19">
        <f t="shared" si="5950"/>
        <v>0</v>
      </c>
      <c r="CC276" s="19">
        <f t="shared" si="5950"/>
        <v>0</v>
      </c>
      <c r="CD276" s="19">
        <f t="shared" si="5950"/>
        <v>0</v>
      </c>
      <c r="CE276" s="19">
        <f t="shared" si="5950"/>
        <v>0</v>
      </c>
      <c r="CF276" s="19">
        <f t="shared" si="5950"/>
        <v>0</v>
      </c>
      <c r="CG276" s="19">
        <f t="shared" si="5950"/>
        <v>437.96256043956157</v>
      </c>
      <c r="CH276" s="48"/>
      <c r="CI276" s="48"/>
      <c r="CJ276" s="48"/>
      <c r="CK276" s="48"/>
      <c r="CL276" s="48"/>
      <c r="CM276" s="48"/>
      <c r="CN276" s="48"/>
      <c r="CO276" s="48"/>
      <c r="CP276" s="48"/>
      <c r="CQ276" s="48"/>
      <c r="CR276" s="48"/>
      <c r="CS276" s="48"/>
      <c r="CT276" s="48"/>
      <c r="CU276" s="48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</row>
    <row r="277" spans="1:115" ht="15" x14ac:dyDescent="0.2">
      <c r="B277" s="48"/>
      <c r="C277" s="48"/>
      <c r="D277" s="48"/>
      <c r="E277" s="48"/>
      <c r="F277" s="48"/>
      <c r="G277" s="48"/>
      <c r="H277" s="48"/>
      <c r="I277" s="48"/>
      <c r="J277" s="42">
        <f t="shared" ref="J277" si="5951">MAX(0,+J276-J278)</f>
        <v>0</v>
      </c>
      <c r="K277" s="19">
        <f t="shared" ref="K277" si="5952">MAX(0,+K276-K278)</f>
        <v>0</v>
      </c>
      <c r="L277" s="19">
        <f t="shared" ref="L277" si="5953">MAX(0,+L276-L278)</f>
        <v>0</v>
      </c>
      <c r="M277" s="19">
        <f t="shared" ref="M277" si="5954">MAX(0,+M276-M278)</f>
        <v>0</v>
      </c>
      <c r="N277" s="19">
        <f t="shared" ref="N277" si="5955">MAX(0,+N276-N278)</f>
        <v>0</v>
      </c>
      <c r="O277" s="19">
        <f t="shared" ref="O277" si="5956">MAX(0,+O276-O278)</f>
        <v>0</v>
      </c>
      <c r="P277" s="19">
        <f t="shared" ref="P277" si="5957">MAX(0,+P276-P278)</f>
        <v>0</v>
      </c>
      <c r="Q277" s="19">
        <f t="shared" ref="Q277" si="5958">MAX(0,+Q276-Q278)</f>
        <v>0</v>
      </c>
      <c r="R277" s="19">
        <f t="shared" ref="R277" si="5959">MAX(0,+R276-R278)</f>
        <v>0</v>
      </c>
      <c r="S277" s="19">
        <f t="shared" ref="S277" si="5960">MAX(0,+S276-S278)</f>
        <v>0</v>
      </c>
      <c r="T277" s="19">
        <f t="shared" ref="T277" si="5961">MAX(0,+T276-T278)</f>
        <v>0</v>
      </c>
      <c r="U277" s="19">
        <f t="shared" ref="U277" si="5962">MAX(0,+U276-U278)</f>
        <v>0</v>
      </c>
      <c r="V277" s="19">
        <f t="shared" ref="V277" si="5963">MAX(0,+V276-V278)</f>
        <v>0</v>
      </c>
      <c r="W277" s="42">
        <f t="shared" ref="W277" si="5964">MAX(0,+W276-W278)</f>
        <v>0</v>
      </c>
      <c r="X277" s="42">
        <f t="shared" ref="X277" si="5965">MAX(0,+X276-X278)</f>
        <v>0</v>
      </c>
      <c r="Y277" s="42">
        <f t="shared" ref="Y277" si="5966">MAX(0,+Y276-Y278)</f>
        <v>0</v>
      </c>
      <c r="Z277" s="42">
        <f t="shared" ref="Z277" si="5967">MAX(0,+Z276-Z278)</f>
        <v>0</v>
      </c>
      <c r="AA277" s="42">
        <f t="shared" ref="AA277" si="5968">MAX(0,+AA276-AA278)</f>
        <v>0</v>
      </c>
      <c r="AB277" s="42">
        <f t="shared" ref="AB277" si="5969">MAX(0,+AB276-AB278)</f>
        <v>0</v>
      </c>
      <c r="AC277" s="42">
        <f t="shared" ref="AC277" si="5970">MAX(0,+AC276-AC278)</f>
        <v>0</v>
      </c>
      <c r="AD277" s="42">
        <f t="shared" ref="AD277" si="5971">MAX(0,+AD276-AD278)</f>
        <v>0</v>
      </c>
      <c r="AE277" s="42">
        <f t="shared" ref="AE277" si="5972">MAX(0,+AE276-AE278)</f>
        <v>0</v>
      </c>
      <c r="AF277" s="42">
        <f t="shared" ref="AF277" si="5973">MAX(0,+AF276-AF278)</f>
        <v>0</v>
      </c>
      <c r="AG277" s="42">
        <f t="shared" ref="AG277" si="5974">MAX(0,+AG276-AG278)</f>
        <v>0</v>
      </c>
      <c r="AH277" s="42">
        <f t="shared" ref="AH277" si="5975">MAX(0,+AH276-AH278)</f>
        <v>0</v>
      </c>
      <c r="AI277" s="42">
        <f t="shared" ref="AI277" si="5976">MAX(0,+AI276-AI278)</f>
        <v>0</v>
      </c>
      <c r="AJ277" s="42">
        <f t="shared" ref="AJ277" si="5977">MAX(0,+AJ276-AJ278)</f>
        <v>0</v>
      </c>
      <c r="AK277" s="42">
        <f t="shared" ref="AK277" si="5978">MAX(0,+AK276-AK278)</f>
        <v>0</v>
      </c>
      <c r="AL277" s="42">
        <f t="shared" ref="AL277" si="5979">MAX(0,+AL276-AL278)</f>
        <v>0</v>
      </c>
      <c r="AM277" s="42">
        <f t="shared" ref="AM277" si="5980">MAX(0,+AM276-AM278)</f>
        <v>0</v>
      </c>
      <c r="AN277" s="42">
        <f t="shared" ref="AN277" si="5981">MAX(0,+AN276-AN278)</f>
        <v>0</v>
      </c>
      <c r="AO277" s="42">
        <f t="shared" ref="AO277" si="5982">MAX(0,+AO276-AO278)</f>
        <v>0</v>
      </c>
      <c r="AP277" s="42">
        <f t="shared" ref="AP277" si="5983">MAX(0,+AP276-AP278)</f>
        <v>0</v>
      </c>
      <c r="AQ277" s="42">
        <f t="shared" ref="AQ277" si="5984">MAX(0,+AQ276-AQ278)</f>
        <v>0</v>
      </c>
      <c r="AR277" s="42">
        <f t="shared" ref="AR277" si="5985">MAX(0,+AR276-AR278)</f>
        <v>0</v>
      </c>
      <c r="AS277" s="42">
        <f t="shared" ref="AS277" si="5986">MAX(0,+AS276-AS278)</f>
        <v>0</v>
      </c>
      <c r="AT277" s="42">
        <f t="shared" ref="AT277" si="5987">MAX(0,+AT276-AT278)</f>
        <v>0</v>
      </c>
      <c r="AU277" s="42">
        <f t="shared" ref="AU277" si="5988">MAX(0,+AU276-AU278)</f>
        <v>0</v>
      </c>
      <c r="AV277" s="42">
        <f t="shared" ref="AV277" si="5989">MAX(0,+AV276-AV278)</f>
        <v>0</v>
      </c>
      <c r="AW277" s="42">
        <f t="shared" ref="AW277" si="5990">MAX(0,+AW276-AW278)</f>
        <v>0</v>
      </c>
      <c r="AX277" s="42">
        <f t="shared" ref="AX277" si="5991">MAX(0,+AX276-AX278)</f>
        <v>0</v>
      </c>
      <c r="AY277" s="42">
        <f t="shared" ref="AY277" si="5992">MAX(0,+AY276-AY278)</f>
        <v>0</v>
      </c>
      <c r="AZ277" s="42">
        <f t="shared" ref="AZ277" si="5993">MAX(0,+AZ276-AZ278)</f>
        <v>0</v>
      </c>
      <c r="BA277" s="42">
        <f t="shared" ref="BA277" si="5994">MAX(0,+BA276-BA278)</f>
        <v>0</v>
      </c>
      <c r="BB277" s="42">
        <f t="shared" ref="BB277" si="5995">MAX(0,+BB276-BB278)</f>
        <v>0</v>
      </c>
      <c r="BC277" s="42">
        <f t="shared" ref="BC277" si="5996">MAX(0,+BC276-BC278)</f>
        <v>0</v>
      </c>
      <c r="BD277" s="42">
        <f t="shared" ref="BD277" si="5997">MAX(0,+BD276-BD278)</f>
        <v>0</v>
      </c>
      <c r="BE277" s="42">
        <f t="shared" ref="BE277" si="5998">MAX(0,+BE276-BE278)</f>
        <v>0</v>
      </c>
      <c r="BF277" s="42">
        <f t="shared" ref="BF277" si="5999">MAX(0,+BF276-BF278)</f>
        <v>0</v>
      </c>
      <c r="BG277" s="42">
        <f t="shared" ref="BG277" si="6000">MAX(0,+BG276-BG278)</f>
        <v>0</v>
      </c>
      <c r="BH277" s="42">
        <f t="shared" ref="BH277" si="6001">MAX(0,+BH276-BH278)</f>
        <v>0</v>
      </c>
      <c r="BI277" s="42">
        <f t="shared" ref="BI277" si="6002">MAX(0,+BI276-BI278)</f>
        <v>0</v>
      </c>
      <c r="BJ277" s="42">
        <f t="shared" ref="BJ277" si="6003">MAX(0,+BJ276-BJ278)</f>
        <v>0</v>
      </c>
      <c r="BK277" s="42">
        <f t="shared" ref="BK277" si="6004">MAX(0,+BK276-BK278)</f>
        <v>0</v>
      </c>
      <c r="BL277" s="42">
        <f t="shared" ref="BL277" si="6005">MAX(0,+BL276-BL278)</f>
        <v>0</v>
      </c>
      <c r="BM277" s="42">
        <f t="shared" ref="BM277" si="6006">MAX(0,+BM276-BM278)</f>
        <v>0</v>
      </c>
      <c r="BN277" s="42">
        <f t="shared" ref="BN277" si="6007">MAX(0,+BN276-BN278)</f>
        <v>0</v>
      </c>
      <c r="BO277" s="42">
        <f t="shared" ref="BO277" si="6008">MAX(0,+BO276-BO278)</f>
        <v>0</v>
      </c>
      <c r="BP277" s="42">
        <f t="shared" ref="BP277" si="6009">MAX(0,+BP276-BP278)</f>
        <v>0</v>
      </c>
      <c r="BQ277" s="42">
        <f t="shared" ref="BQ277" si="6010">MAX(0,+BQ276-BQ278)</f>
        <v>0</v>
      </c>
      <c r="BR277" s="42">
        <f t="shared" ref="BR277" si="6011">MAX(0,+BR276-BR278)</f>
        <v>0</v>
      </c>
      <c r="BS277" s="42">
        <f t="shared" ref="BS277" si="6012">MAX(0,+BS276-BS278)</f>
        <v>0</v>
      </c>
      <c r="BT277" s="42">
        <f t="shared" ref="BT277" si="6013">MAX(0,+BT276-BT278)</f>
        <v>0</v>
      </c>
      <c r="BU277" s="42">
        <f t="shared" ref="BU277" si="6014">MAX(0,+BU276-BU278)</f>
        <v>0</v>
      </c>
      <c r="BV277" s="42">
        <f t="shared" ref="BV277" si="6015">MAX(0,+BV276-BV278)</f>
        <v>0</v>
      </c>
      <c r="BW277" s="42">
        <f t="shared" ref="BW277" si="6016">MAX(0,+BW276-BW278)</f>
        <v>0</v>
      </c>
      <c r="BX277" s="42">
        <f t="shared" ref="BX277" si="6017">MAX(0,+BX276-BX278)</f>
        <v>0</v>
      </c>
      <c r="BY277" s="42">
        <f t="shared" ref="BY277" si="6018">MAX(0,+BY276-BY278)</f>
        <v>0</v>
      </c>
      <c r="BZ277" s="42">
        <f t="shared" ref="BZ277" si="6019">MAX(0,+BZ276-BZ278)</f>
        <v>0</v>
      </c>
      <c r="CA277" s="42">
        <f t="shared" ref="CA277" si="6020">MAX(0,+CA276-CA278)</f>
        <v>0</v>
      </c>
      <c r="CB277" s="42">
        <f t="shared" ref="CB277" si="6021">MAX(0,+CB276-CB278)</f>
        <v>0</v>
      </c>
      <c r="CC277" s="42">
        <f t="shared" ref="CC277" si="6022">MAX(0,+CC276-CC278)</f>
        <v>0</v>
      </c>
      <c r="CD277" s="42">
        <f t="shared" ref="CD277" si="6023">MAX(0,+CD276-CD278)</f>
        <v>0</v>
      </c>
      <c r="CE277" s="42">
        <f t="shared" ref="CE277" si="6024">MAX(0,+CE276-CE278)</f>
        <v>0</v>
      </c>
      <c r="CF277" s="42">
        <f t="shared" ref="CF277" si="6025">MAX(0,+CF276-CF278)</f>
        <v>0</v>
      </c>
      <c r="CG277" s="42">
        <f t="shared" ref="CG277" si="6026">MAX(0,+CG276-CG278)</f>
        <v>408.76505641025744</v>
      </c>
      <c r="CH277" s="48"/>
      <c r="CI277" s="48"/>
      <c r="CJ277" s="48"/>
      <c r="CK277" s="48"/>
      <c r="CL277" s="48"/>
      <c r="CM277" s="48"/>
      <c r="CN277" s="48"/>
      <c r="CO277" s="48"/>
      <c r="CP277" s="48"/>
      <c r="CQ277" s="48"/>
      <c r="CR277" s="48"/>
      <c r="CS277" s="48"/>
      <c r="CT277" s="48"/>
      <c r="CU277" s="48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</row>
    <row r="278" spans="1:115" ht="15" x14ac:dyDescent="0.2">
      <c r="A278" s="17"/>
      <c r="B278" s="48"/>
      <c r="C278" s="48"/>
      <c r="D278" s="48"/>
      <c r="E278" s="48"/>
      <c r="F278" s="48"/>
      <c r="G278" s="48"/>
      <c r="H278" s="48"/>
      <c r="I278" s="48"/>
      <c r="J278" s="42">
        <f>IF(J276&gt;0.5,IF($B276=J$10,$C276/$D276,I278),0)</f>
        <v>0</v>
      </c>
      <c r="K278" s="19">
        <f>IF(K276&gt;0.5,IF($B276=K$10-1,$C276/$D276,J278),0)</f>
        <v>0</v>
      </c>
      <c r="L278" s="19">
        <f t="shared" ref="L278:BW278" si="6027">IF(L276&gt;0.5,IF($B276=L$10-1,$C276/$D276,K278),0)</f>
        <v>0</v>
      </c>
      <c r="M278" s="19">
        <f t="shared" si="6027"/>
        <v>0</v>
      </c>
      <c r="N278" s="19">
        <f t="shared" si="6027"/>
        <v>0</v>
      </c>
      <c r="O278" s="19">
        <f t="shared" si="6027"/>
        <v>0</v>
      </c>
      <c r="P278" s="19">
        <f t="shared" si="6027"/>
        <v>0</v>
      </c>
      <c r="Q278" s="19">
        <f t="shared" si="6027"/>
        <v>0</v>
      </c>
      <c r="R278" s="19">
        <f t="shared" si="6027"/>
        <v>0</v>
      </c>
      <c r="S278" s="19">
        <f t="shared" si="6027"/>
        <v>0</v>
      </c>
      <c r="T278" s="19">
        <f t="shared" si="6027"/>
        <v>0</v>
      </c>
      <c r="U278" s="19">
        <f t="shared" si="6027"/>
        <v>0</v>
      </c>
      <c r="V278" s="19">
        <f t="shared" si="6027"/>
        <v>0</v>
      </c>
      <c r="W278" s="19">
        <f t="shared" si="6027"/>
        <v>0</v>
      </c>
      <c r="X278" s="19">
        <f t="shared" si="6027"/>
        <v>0</v>
      </c>
      <c r="Y278" s="19">
        <f t="shared" si="6027"/>
        <v>0</v>
      </c>
      <c r="Z278" s="19">
        <f t="shared" si="6027"/>
        <v>0</v>
      </c>
      <c r="AA278" s="19">
        <f t="shared" si="6027"/>
        <v>0</v>
      </c>
      <c r="AB278" s="19">
        <f t="shared" si="6027"/>
        <v>0</v>
      </c>
      <c r="AC278" s="19">
        <f t="shared" si="6027"/>
        <v>0</v>
      </c>
      <c r="AD278" s="19">
        <f t="shared" si="6027"/>
        <v>0</v>
      </c>
      <c r="AE278" s="19">
        <f t="shared" si="6027"/>
        <v>0</v>
      </c>
      <c r="AF278" s="19">
        <f t="shared" si="6027"/>
        <v>0</v>
      </c>
      <c r="AG278" s="19">
        <f t="shared" si="6027"/>
        <v>0</v>
      </c>
      <c r="AH278" s="19">
        <f t="shared" si="6027"/>
        <v>0</v>
      </c>
      <c r="AI278" s="19">
        <f t="shared" si="6027"/>
        <v>0</v>
      </c>
      <c r="AJ278" s="19">
        <f t="shared" si="6027"/>
        <v>0</v>
      </c>
      <c r="AK278" s="19">
        <f t="shared" si="6027"/>
        <v>0</v>
      </c>
      <c r="AL278" s="19">
        <f t="shared" si="6027"/>
        <v>0</v>
      </c>
      <c r="AM278" s="19">
        <f t="shared" si="6027"/>
        <v>0</v>
      </c>
      <c r="AN278" s="19">
        <f t="shared" si="6027"/>
        <v>0</v>
      </c>
      <c r="AO278" s="19">
        <f t="shared" si="6027"/>
        <v>0</v>
      </c>
      <c r="AP278" s="19">
        <f t="shared" si="6027"/>
        <v>0</v>
      </c>
      <c r="AQ278" s="19">
        <f t="shared" si="6027"/>
        <v>0</v>
      </c>
      <c r="AR278" s="19">
        <f t="shared" si="6027"/>
        <v>0</v>
      </c>
      <c r="AS278" s="19">
        <f t="shared" si="6027"/>
        <v>0</v>
      </c>
      <c r="AT278" s="19">
        <f t="shared" si="6027"/>
        <v>0</v>
      </c>
      <c r="AU278" s="19">
        <f t="shared" si="6027"/>
        <v>0</v>
      </c>
      <c r="AV278" s="19">
        <f t="shared" si="6027"/>
        <v>0</v>
      </c>
      <c r="AW278" s="19">
        <f t="shared" si="6027"/>
        <v>0</v>
      </c>
      <c r="AX278" s="19">
        <f t="shared" si="6027"/>
        <v>0</v>
      </c>
      <c r="AY278" s="19">
        <f t="shared" si="6027"/>
        <v>0</v>
      </c>
      <c r="AZ278" s="19">
        <f t="shared" si="6027"/>
        <v>0</v>
      </c>
      <c r="BA278" s="19">
        <f t="shared" si="6027"/>
        <v>0</v>
      </c>
      <c r="BB278" s="19">
        <f t="shared" si="6027"/>
        <v>0</v>
      </c>
      <c r="BC278" s="19">
        <f t="shared" si="6027"/>
        <v>0</v>
      </c>
      <c r="BD278" s="19">
        <f t="shared" si="6027"/>
        <v>0</v>
      </c>
      <c r="BE278" s="19">
        <f t="shared" si="6027"/>
        <v>0</v>
      </c>
      <c r="BF278" s="19">
        <f t="shared" si="6027"/>
        <v>0</v>
      </c>
      <c r="BG278" s="19">
        <f t="shared" si="6027"/>
        <v>0</v>
      </c>
      <c r="BH278" s="19">
        <f t="shared" si="6027"/>
        <v>0</v>
      </c>
      <c r="BI278" s="19">
        <f t="shared" si="6027"/>
        <v>0</v>
      </c>
      <c r="BJ278" s="19">
        <f t="shared" si="6027"/>
        <v>0</v>
      </c>
      <c r="BK278" s="19">
        <f t="shared" si="6027"/>
        <v>0</v>
      </c>
      <c r="BL278" s="19">
        <f t="shared" si="6027"/>
        <v>0</v>
      </c>
      <c r="BM278" s="19">
        <f t="shared" si="6027"/>
        <v>0</v>
      </c>
      <c r="BN278" s="19">
        <f t="shared" si="6027"/>
        <v>0</v>
      </c>
      <c r="BO278" s="19">
        <f t="shared" si="6027"/>
        <v>0</v>
      </c>
      <c r="BP278" s="19">
        <f t="shared" si="6027"/>
        <v>0</v>
      </c>
      <c r="BQ278" s="19">
        <f t="shared" si="6027"/>
        <v>0</v>
      </c>
      <c r="BR278" s="19">
        <f t="shared" si="6027"/>
        <v>0</v>
      </c>
      <c r="BS278" s="19">
        <f t="shared" si="6027"/>
        <v>0</v>
      </c>
      <c r="BT278" s="19">
        <f t="shared" si="6027"/>
        <v>0</v>
      </c>
      <c r="BU278" s="19">
        <f t="shared" si="6027"/>
        <v>0</v>
      </c>
      <c r="BV278" s="19">
        <f t="shared" si="6027"/>
        <v>0</v>
      </c>
      <c r="BW278" s="19">
        <f t="shared" si="6027"/>
        <v>0</v>
      </c>
      <c r="BX278" s="19">
        <f t="shared" ref="BX278:CG278" si="6028">IF(BX276&gt;0.5,IF($B276=BX$10-1,$C276/$D276,BW278),0)</f>
        <v>0</v>
      </c>
      <c r="BY278" s="19">
        <f t="shared" si="6028"/>
        <v>0</v>
      </c>
      <c r="BZ278" s="19">
        <f t="shared" si="6028"/>
        <v>0</v>
      </c>
      <c r="CA278" s="19">
        <f t="shared" si="6028"/>
        <v>0</v>
      </c>
      <c r="CB278" s="19">
        <f t="shared" si="6028"/>
        <v>0</v>
      </c>
      <c r="CC278" s="19">
        <f t="shared" si="6028"/>
        <v>0</v>
      </c>
      <c r="CD278" s="19">
        <f t="shared" si="6028"/>
        <v>0</v>
      </c>
      <c r="CE278" s="19">
        <f t="shared" si="6028"/>
        <v>0</v>
      </c>
      <c r="CF278" s="19">
        <f t="shared" si="6028"/>
        <v>0</v>
      </c>
      <c r="CG278" s="19">
        <f t="shared" si="6028"/>
        <v>29.197504029304106</v>
      </c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</row>
    <row r="279" spans="1:115" ht="15" x14ac:dyDescent="0.2">
      <c r="A279" s="17"/>
      <c r="B279" s="44"/>
      <c r="C279" s="82"/>
      <c r="D279" s="44"/>
      <c r="E279" s="44"/>
      <c r="F279" s="44"/>
      <c r="G279" s="44"/>
      <c r="H279" s="44"/>
      <c r="I279" s="44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  <c r="BY279" s="46"/>
      <c r="BZ279" s="46"/>
      <c r="CA279" s="46"/>
      <c r="CB279" s="46"/>
      <c r="CC279" s="46"/>
      <c r="CD279" s="46"/>
      <c r="CE279" s="46"/>
      <c r="CF279" s="46"/>
      <c r="CG279" s="46"/>
      <c r="CH279" s="48"/>
      <c r="CI279" s="48"/>
      <c r="CJ279" s="48"/>
      <c r="CK279" s="48"/>
      <c r="CL279" s="48"/>
      <c r="CM279" s="48"/>
      <c r="CN279" s="48"/>
      <c r="CO279" s="48"/>
      <c r="CP279" s="48"/>
      <c r="CQ279" s="48"/>
      <c r="CR279" s="48"/>
      <c r="CS279" s="48"/>
      <c r="CT279" s="48"/>
      <c r="CU279" s="48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  <c r="DH279" s="29"/>
      <c r="DI279" s="29"/>
      <c r="DJ279" s="29"/>
      <c r="DK279" s="29"/>
    </row>
    <row r="280" spans="1:115" ht="15" x14ac:dyDescent="0.2">
      <c r="A280" s="17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6"/>
      <c r="CB280" s="46"/>
      <c r="CC280" s="46"/>
      <c r="CD280" s="46"/>
      <c r="CE280" s="46"/>
      <c r="CF280" s="46"/>
      <c r="CG280" s="46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</row>
    <row r="281" spans="1:115" ht="15" x14ac:dyDescent="0.2">
      <c r="A281" s="17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29"/>
      <c r="DH281" s="29"/>
      <c r="DI281" s="29"/>
      <c r="DJ281" s="29"/>
      <c r="DK281" s="29"/>
    </row>
    <row r="282" spans="1:115" ht="15" x14ac:dyDescent="0.2">
      <c r="A282" s="17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>
        <f t="shared" ref="Z282" si="6029">IF(Y283&gt;0,Y283,0)</f>
        <v>0</v>
      </c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  <c r="BY282" s="46"/>
      <c r="BZ282" s="46"/>
      <c r="CA282" s="46"/>
      <c r="CB282" s="46"/>
      <c r="CC282" s="46"/>
      <c r="CD282" s="46"/>
      <c r="CE282" s="46"/>
      <c r="CF282" s="46"/>
      <c r="CG282" s="46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</row>
    <row r="283" spans="1:115" ht="15" x14ac:dyDescent="0.2">
      <c r="A283" s="17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>
        <f t="shared" ref="Z283" si="6030">+Z282-Z284</f>
        <v>0</v>
      </c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  <c r="BY283" s="46"/>
      <c r="BZ283" s="46"/>
      <c r="CA283" s="46"/>
      <c r="CB283" s="46"/>
      <c r="CC283" s="46"/>
      <c r="CD283" s="46"/>
      <c r="CE283" s="46"/>
      <c r="CF283" s="46"/>
      <c r="CG283" s="46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  <c r="DJ283" s="29"/>
      <c r="DK283" s="29"/>
    </row>
    <row r="284" spans="1:115" ht="15" x14ac:dyDescent="0.2">
      <c r="A284" s="17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>
        <f t="shared" ref="Z284" si="6031">IF(Z282&gt;0.1,Y284,0)</f>
        <v>0</v>
      </c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6"/>
      <c r="CB284" s="46"/>
      <c r="CC284" s="46"/>
      <c r="CD284" s="46"/>
      <c r="CE284" s="46"/>
      <c r="CF284" s="46"/>
      <c r="CG284" s="46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</row>
    <row r="285" spans="1:115" ht="15" x14ac:dyDescent="0.2">
      <c r="A285" s="17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5"/>
      <c r="Q285" s="45"/>
      <c r="R285" s="45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6"/>
      <c r="CB285" s="46"/>
      <c r="CC285" s="46"/>
      <c r="CD285" s="46"/>
      <c r="CE285" s="46"/>
      <c r="CF285" s="46"/>
      <c r="CG285" s="48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  <c r="DJ285" s="29"/>
      <c r="DK285" s="29"/>
    </row>
    <row r="286" spans="1:115" x14ac:dyDescent="0.15"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</row>
    <row r="287" spans="1:115" x14ac:dyDescent="0.15">
      <c r="A287" s="17" t="s">
        <v>94</v>
      </c>
      <c r="J287" s="49"/>
      <c r="K287" s="49">
        <f t="shared" ref="K287:BV287" si="6032">SUM(K56,K59,K62,K65,K68,K71,K74,K77,K80,K83,K86,K89,K92,K95,K98,K101,K104,K107,K110,K113,K116,K119,K122,K125,K128,K131,K134,K137,K140,K143,K146,K149,K152,K155,K158,K161,K164,K167,K170,K173,K176,K179,K182,K185,K188,K191,K194,K197,K200,K203,K206,K209,K212,K215,K218,K221,K224,K227,K230,K233,K236,K239,K242,K245,K248,K251,K254,K257,K260,K263,K266,K269,K272,K275,K278)</f>
        <v>0.76840000000000008</v>
      </c>
      <c r="L287" s="49">
        <f t="shared" si="6032"/>
        <v>7.5795520000000005</v>
      </c>
      <c r="M287" s="49">
        <f t="shared" si="6032"/>
        <v>16.642268319999999</v>
      </c>
      <c r="N287" s="49">
        <f t="shared" si="6032"/>
        <v>26.824346838399997</v>
      </c>
      <c r="O287" s="49">
        <f t="shared" si="6032"/>
        <v>37.669364541299196</v>
      </c>
      <c r="P287" s="49">
        <f t="shared" si="6032"/>
        <v>46.891883980125179</v>
      </c>
      <c r="Q287" s="49">
        <f t="shared" si="6032"/>
        <v>56.839501861967946</v>
      </c>
      <c r="R287" s="49">
        <f t="shared" si="6032"/>
        <v>67.689067730048919</v>
      </c>
      <c r="S287" s="49">
        <f t="shared" si="6032"/>
        <v>78.675952077583361</v>
      </c>
      <c r="T287" s="49">
        <f t="shared" si="6032"/>
        <v>87.850916745410558</v>
      </c>
      <c r="U287" s="49">
        <f t="shared" si="6032"/>
        <v>96.380464500997874</v>
      </c>
      <c r="V287" s="49">
        <f t="shared" si="6032"/>
        <v>105.81787444160263</v>
      </c>
      <c r="W287" s="49">
        <f t="shared" si="6032"/>
        <v>115.35779213898923</v>
      </c>
      <c r="X287" s="49">
        <f t="shared" si="6032"/>
        <v>125.45092502391149</v>
      </c>
      <c r="Y287" s="49">
        <f t="shared" si="6032"/>
        <v>134.85405848100274</v>
      </c>
      <c r="Z287" s="49">
        <f t="shared" si="6032"/>
        <v>140.94592624457556</v>
      </c>
      <c r="AA287" s="49">
        <f t="shared" si="6032"/>
        <v>140.29210251190437</v>
      </c>
      <c r="AB287" s="49">
        <f t="shared" si="6032"/>
        <v>138.46202518963065</v>
      </c>
      <c r="AC287" s="49">
        <f t="shared" si="6032"/>
        <v>135.65723844891141</v>
      </c>
      <c r="AD287" s="49">
        <f t="shared" si="6032"/>
        <v>132.73925478775806</v>
      </c>
      <c r="AE287" s="49">
        <f t="shared" si="6032"/>
        <v>133.02299465785984</v>
      </c>
      <c r="AF287" s="49">
        <f t="shared" si="6032"/>
        <v>132.98819842503201</v>
      </c>
      <c r="AG287" s="49">
        <f t="shared" si="6032"/>
        <v>132.35483725655902</v>
      </c>
      <c r="AH287" s="49">
        <f t="shared" si="6032"/>
        <v>131.89571085258976</v>
      </c>
      <c r="AI287" s="49">
        <f t="shared" si="6032"/>
        <v>133.6778067531277</v>
      </c>
      <c r="AJ287" s="49">
        <f t="shared" si="6032"/>
        <v>136.4360219848964</v>
      </c>
      <c r="AK287" s="49">
        <f t="shared" si="6032"/>
        <v>138.62592272317085</v>
      </c>
      <c r="AL287" s="49">
        <f t="shared" si="6032"/>
        <v>140.71372535741787</v>
      </c>
      <c r="AM287" s="49">
        <f t="shared" si="6032"/>
        <v>142.36247756474202</v>
      </c>
      <c r="AN287" s="49">
        <f t="shared" si="6032"/>
        <v>144.93606690174215</v>
      </c>
      <c r="AO287" s="49">
        <f t="shared" si="6032"/>
        <v>150.29205638814256</v>
      </c>
      <c r="AP287" s="49">
        <f t="shared" si="6032"/>
        <v>156.59531051578639</v>
      </c>
      <c r="AQ287" s="49">
        <f t="shared" si="6032"/>
        <v>162.07246556093224</v>
      </c>
      <c r="AR287" s="49">
        <f t="shared" si="6032"/>
        <v>167.65916370698105</v>
      </c>
      <c r="AS287" s="49">
        <f t="shared" si="6032"/>
        <v>172.95539938743931</v>
      </c>
      <c r="AT287" s="49">
        <f t="shared" si="6032"/>
        <v>176.93687519515976</v>
      </c>
      <c r="AU287" s="49">
        <f t="shared" si="6032"/>
        <v>180.78154336512605</v>
      </c>
      <c r="AV287" s="49">
        <f t="shared" si="6032"/>
        <v>184.59797828087889</v>
      </c>
      <c r="AW287" s="49">
        <f t="shared" si="6032"/>
        <v>188.38351274498172</v>
      </c>
      <c r="AX287" s="49">
        <f t="shared" si="6032"/>
        <v>192.02601043243803</v>
      </c>
      <c r="AY287" s="49">
        <f t="shared" si="6032"/>
        <v>195.62979686601983</v>
      </c>
      <c r="AZ287" s="49">
        <f t="shared" si="6032"/>
        <v>199.19186659649719</v>
      </c>
      <c r="BA287" s="49">
        <f t="shared" si="6032"/>
        <v>203.05731428240733</v>
      </c>
      <c r="BB287" s="49">
        <f t="shared" si="6032"/>
        <v>207.1184605680555</v>
      </c>
      <c r="BC287" s="49">
        <f t="shared" si="6032"/>
        <v>211.26082977941658</v>
      </c>
      <c r="BD287" s="49">
        <f t="shared" si="6032"/>
        <v>215.48604637500495</v>
      </c>
      <c r="BE287" s="49">
        <f t="shared" si="6032"/>
        <v>219.79576730250503</v>
      </c>
      <c r="BF287" s="49">
        <f t="shared" si="6032"/>
        <v>224.19168264855512</v>
      </c>
      <c r="BG287" s="49">
        <f t="shared" si="6032"/>
        <v>228.67551630152624</v>
      </c>
      <c r="BH287" s="49">
        <f t="shared" si="6032"/>
        <v>233.24902662755673</v>
      </c>
      <c r="BI287" s="49">
        <f t="shared" si="6032"/>
        <v>237.91400716010787</v>
      </c>
      <c r="BJ287" s="49">
        <f t="shared" si="6032"/>
        <v>242.67228730331004</v>
      </c>
      <c r="BK287" s="49">
        <f t="shared" si="6032"/>
        <v>247.52573304937624</v>
      </c>
      <c r="BL287" s="49">
        <f t="shared" si="6032"/>
        <v>252.47624771036379</v>
      </c>
      <c r="BM287" s="49">
        <f t="shared" si="6032"/>
        <v>257.52577266457104</v>
      </c>
      <c r="BN287" s="49">
        <f t="shared" si="6032"/>
        <v>262.67628811786244</v>
      </c>
      <c r="BO287" s="49">
        <f t="shared" si="6032"/>
        <v>267.92981388021974</v>
      </c>
      <c r="BP287" s="49">
        <f t="shared" si="6032"/>
        <v>273.2884101578241</v>
      </c>
      <c r="BQ287" s="49">
        <f t="shared" si="6032"/>
        <v>278.75417836098057</v>
      </c>
      <c r="BR287" s="49">
        <f t="shared" si="6032"/>
        <v>284.3292619282002</v>
      </c>
      <c r="BS287" s="49">
        <f t="shared" si="6032"/>
        <v>290.01584716676416</v>
      </c>
      <c r="BT287" s="49">
        <f t="shared" si="6032"/>
        <v>295.81616411009946</v>
      </c>
      <c r="BU287" s="49">
        <f t="shared" si="6032"/>
        <v>301.73248739230138</v>
      </c>
      <c r="BV287" s="49">
        <f t="shared" si="6032"/>
        <v>307.7671371401475</v>
      </c>
      <c r="BW287" s="49">
        <f t="shared" ref="BW287:CE287" si="6033">SUM(BW56,BW59,BW62,BW65,BW68,BW71,BW74,BW77,BW80,BW83,BW86,BW89,BW92,BW95,BW98,BW101,BW104,BW107,BW110,BW113,BW116,BW119,BW122,BW125,BW128,BW131,BW134,BW137,BW140,BW143,BW146,BW149,BW152,BW155,BW158,BW161,BW164,BW167,BW170,BW173,BW176,BW179,BW182,BW185,BW188,BW191,BW194,BW197,BW200,BW203,BW206,BW209,BW212,BW215,BW218,BW221,BW224,BW227,BW230,BW233,BW236,BW239,BW242,BW245,BW248,BW251,BW254,BW257,BW260,BW263,BW266,BW269,BW272,BW275,BW278)</f>
        <v>313.92247988295043</v>
      </c>
      <c r="BX287" s="49">
        <f t="shared" si="6033"/>
        <v>320.20092948060949</v>
      </c>
      <c r="BY287" s="49">
        <f t="shared" si="6033"/>
        <v>326.60494807022167</v>
      </c>
      <c r="BZ287" s="49">
        <f t="shared" si="6033"/>
        <v>333.13704703162608</v>
      </c>
      <c r="CA287" s="49">
        <f t="shared" si="6033"/>
        <v>339.79978797225857</v>
      </c>
      <c r="CB287" s="49">
        <f t="shared" si="6033"/>
        <v>346.59578373170376</v>
      </c>
      <c r="CC287" s="49">
        <f t="shared" si="6033"/>
        <v>353.52769940633783</v>
      </c>
      <c r="CD287" s="49">
        <f t="shared" si="6033"/>
        <v>360.59825339446456</v>
      </c>
      <c r="CE287" s="49">
        <f t="shared" si="6033"/>
        <v>367.81021846235387</v>
      </c>
      <c r="CF287" s="49">
        <f>SUM(CF56,CF59,CF62,CF65,CF68,CF71,CF74,CF77,CF80,CF83,CF86,CF89,CF92,CF95,CF98,CF101,CF104,CF107,CF110,CF113,CF116,CF119,CF122,CF125,CF128,CF131,CF134,CF137,CF140,CF143,CF146,CF149,CF152,CF155,CF158,CF161,CF164,CF167,CF170,CF173,CF176,CF179,CF182,CF185,CF188,CF191,CF194,CF197,CF200,CF203,CF206,CF209,CF212,CF215,CF218,CF221,CF224,CF227,CF230,CF233,CF236,CF239,CF242,CF245,CF248,CF251,CF254,CF257,CF260,CF263,CF266,CF269,CF272,CF275,CF278)</f>
        <v>375.16642283160093</v>
      </c>
      <c r="CG287" s="49">
        <f>SUM(CG56,CG59,CG62,CG65,CG68,CG71,CG74,CG77,CG80,CG83,CG86,CG89,CG92,CG95,CG98,CG101,CG104,CG107,CG110,CG113,CG116,CG119,CG122,CG125,CG128,CG131,CG134,CG137,CG140,CG143,CG146,CG149,CG152,CG155,CG158,CG161,CG164,CG167,CG170,CG173,CG176,CG179,CG182,CG185,CG188,CG191,CG194,CG197,CG200,CG203,CG206,CG209,CG212,CG215,CG218,CG221,CG224,CG227,CG230,CG233,CG236,CG239,CG242,CG245,CG248,CG251,CG254,CG257,CG260,CG263,CG266,CG269,CG272,CG275,CG278)</f>
        <v>382.66975128823299</v>
      </c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</row>
    <row r="288" spans="1:115" x14ac:dyDescent="0.15">
      <c r="A288" s="17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</row>
    <row r="289" spans="1:115" x14ac:dyDescent="0.15">
      <c r="A289" s="17" t="s">
        <v>95</v>
      </c>
      <c r="J289" s="42"/>
      <c r="K289" s="42">
        <f>(SUM(K54,K57,K60,K63,K66,K69,K72,K75,K78,K81,K84,K87,K90,K93,K96,K99,K102,K105,K108,K111,K114,K117,K120,K123,K126,K129,K132,K135,K138,K141,K144,K147,K150,K153,K156,K159,K162,K165,K168,K171,K174,K177,K180,K183,K186,K189,K192,K195,K198,K201,K204,K207,K210,K213,K216,K219,K222,K225,K228,K231,K234,K237,K240,K243,K246,K249,K252,K255,K258,K261,K264,K267,K270,K273,K276,K279,K282)+SUM(K55,K58,K61,K64,K67,K70,K73,K76,K79,K82,K85,K88,K91,K94,K97,K100,K103,K106,K109,K112,K115,K118,K121,K124,K127,K130,K133,K136,K139,K142,K145,K148,K151,K154,K157,K160,K163,K166,K169,K172,K175,K178,K181,K184,K187,K190,K193,K196,K199,K202,K205,K208,K211,K214,K217,K220,K223,K226,K229,K232,K235,K238,K241,K244,K247,K250,K253,K256,K259,K262,K265,K268,K271,K274,K277,K280,K283))/2</f>
        <v>11.141800000000002</v>
      </c>
      <c r="L289" s="42">
        <f t="shared" ref="L289:BW289" si="6034">(SUM(L54,L57,L60,L63,L66,L69,L72,L75,L78,L81,L84,L87,L90,L93,L96,L99,L102,L105,L108,L111,L114,L117,L120,L123,L126,L129,L132,L135,L138,L141,L144,L147,L150,L153,L156,L159,L162,L165,L168,L171,L174,L177,L180,L183,L186,L189,L192,L195,L198,L201,L204,L207,L210,L213,L216,L219,L222,L225,L228,L231,L234,L237,L240,L243,L246,L249,L252,L255,L258,L261,L264,L267,L270,L273,L276,L279,L282)+SUM(L55,L58,L61,L64,L67,L70,L73,L76,L79,L82,L85,L88,L91,L94,L97,L100,L103,L106,L109,L112,L115,L118,L121,L124,L127,L130,L133,L136,L139,L142,L145,L148,L151,L154,L157,L160,L163,L166,L169,L172,L175,L178,L181,L184,L187,L190,L193,L196,L199,L202,L205,L208,L211,L214,L217,L220,L223,L226,L229,L232,L235,L238,L241,L244,L247,L250,L253,L256,L259,L262,L265,L268,L271,L274,L277,L280,L283))/2</f>
        <v>109.135104</v>
      </c>
      <c r="M289" s="42">
        <f t="shared" si="6034"/>
        <v>232.96493863999996</v>
      </c>
      <c r="N289" s="42">
        <f t="shared" si="6034"/>
        <v>363.96280883679992</v>
      </c>
      <c r="O289" s="42">
        <f t="shared" si="6034"/>
        <v>494.39121869043834</v>
      </c>
      <c r="P289" s="42">
        <f t="shared" si="6034"/>
        <v>590.44838601211586</v>
      </c>
      <c r="Q289" s="42">
        <f t="shared" si="6034"/>
        <v>687.79696131871071</v>
      </c>
      <c r="R289" s="42">
        <f t="shared" si="6034"/>
        <v>788.27616454391705</v>
      </c>
      <c r="S289" s="42">
        <f t="shared" si="6034"/>
        <v>879.89691985311742</v>
      </c>
      <c r="T289" s="42">
        <f t="shared" si="6034"/>
        <v>934.25795545902849</v>
      </c>
      <c r="U289" s="42">
        <f t="shared" si="6034"/>
        <v>970.08548116963402</v>
      </c>
      <c r="V289" s="42">
        <f t="shared" si="6034"/>
        <v>1010.5474608074051</v>
      </c>
      <c r="W289" s="42">
        <f t="shared" si="6034"/>
        <v>1043.0583929779079</v>
      </c>
      <c r="X289" s="42">
        <f t="shared" si="6034"/>
        <v>1074.0510276702917</v>
      </c>
      <c r="Y289" s="42">
        <f t="shared" si="6034"/>
        <v>1084.9455377742033</v>
      </c>
      <c r="Z289" s="42">
        <f t="shared" si="6034"/>
        <v>1049.9495618650064</v>
      </c>
      <c r="AA289" s="42">
        <f t="shared" si="6034"/>
        <v>1001.6904714966988</v>
      </c>
      <c r="AB289" s="42">
        <f t="shared" si="6034"/>
        <v>970.80299261182495</v>
      </c>
      <c r="AC289" s="42">
        <f t="shared" si="6034"/>
        <v>944.40273745776551</v>
      </c>
      <c r="AD289" s="42">
        <f t="shared" si="6034"/>
        <v>929.11000146561878</v>
      </c>
      <c r="AE289" s="42">
        <f t="shared" si="6034"/>
        <v>938.82276637672624</v>
      </c>
      <c r="AF289" s="42">
        <f t="shared" si="6034"/>
        <v>954.50949457050433</v>
      </c>
      <c r="AG289" s="42">
        <f t="shared" si="6034"/>
        <v>975.08104722382905</v>
      </c>
      <c r="AH289" s="42">
        <f t="shared" si="6034"/>
        <v>1000.8721423227322</v>
      </c>
      <c r="AI289" s="42">
        <f t="shared" si="6034"/>
        <v>1032.4412920453501</v>
      </c>
      <c r="AJ289" s="42">
        <f t="shared" si="6034"/>
        <v>1066.7008224866781</v>
      </c>
      <c r="AK289" s="42">
        <f t="shared" si="6034"/>
        <v>1103.5795103158325</v>
      </c>
      <c r="AL289" s="42">
        <f t="shared" si="6034"/>
        <v>1138.3254912500422</v>
      </c>
      <c r="AM289" s="42">
        <f t="shared" si="6034"/>
        <v>1172.9156661726588</v>
      </c>
      <c r="AN289" s="42">
        <f t="shared" si="6034"/>
        <v>1208.9172358507876</v>
      </c>
      <c r="AO289" s="42">
        <f t="shared" si="6034"/>
        <v>1244.5470329554432</v>
      </c>
      <c r="AP289" s="42">
        <f t="shared" si="6034"/>
        <v>1278.0120854280685</v>
      </c>
      <c r="AQ289" s="42">
        <f t="shared" si="6034"/>
        <v>1309.3251080327911</v>
      </c>
      <c r="AR289" s="42">
        <f t="shared" si="6034"/>
        <v>1338.9191422547779</v>
      </c>
      <c r="AS289" s="42">
        <f t="shared" si="6034"/>
        <v>1366.96090654063</v>
      </c>
      <c r="AT289" s="42">
        <f t="shared" si="6034"/>
        <v>1394.3307959990539</v>
      </c>
      <c r="AU289" s="42">
        <f t="shared" si="6034"/>
        <v>1421.8339340036291</v>
      </c>
      <c r="AV289" s="42">
        <f t="shared" si="6034"/>
        <v>1449.6337674110391</v>
      </c>
      <c r="AW289" s="42">
        <f t="shared" si="6034"/>
        <v>1477.8424080131294</v>
      </c>
      <c r="AX289" s="42">
        <f t="shared" si="6034"/>
        <v>1506.6310202617406</v>
      </c>
      <c r="AY289" s="42">
        <f t="shared" si="6034"/>
        <v>1536.1763579265792</v>
      </c>
      <c r="AZ289" s="42">
        <f t="shared" si="6034"/>
        <v>1566.6062323356696</v>
      </c>
      <c r="BA289" s="42">
        <f t="shared" si="6034"/>
        <v>1597.8791621593728</v>
      </c>
      <c r="BB289" s="42">
        <f t="shared" si="6034"/>
        <v>1629.8367454025602</v>
      </c>
      <c r="BC289" s="42">
        <f t="shared" si="6034"/>
        <v>1662.4334803106115</v>
      </c>
      <c r="BD289" s="42">
        <f t="shared" si="6034"/>
        <v>1695.6821499168236</v>
      </c>
      <c r="BE289" s="42">
        <f t="shared" si="6034"/>
        <v>1729.5957929151602</v>
      </c>
      <c r="BF289" s="42">
        <f t="shared" si="6034"/>
        <v>1764.1877087734638</v>
      </c>
      <c r="BG289" s="42">
        <f t="shared" si="6034"/>
        <v>1799.4714629489329</v>
      </c>
      <c r="BH289" s="42">
        <f t="shared" si="6034"/>
        <v>1835.4608922079115</v>
      </c>
      <c r="BI289" s="42">
        <f t="shared" si="6034"/>
        <v>1872.17011005207</v>
      </c>
      <c r="BJ289" s="42">
        <f t="shared" si="6034"/>
        <v>1909.6135122531114</v>
      </c>
      <c r="BK289" s="42">
        <f t="shared" si="6034"/>
        <v>1947.8057824981734</v>
      </c>
      <c r="BL289" s="42">
        <f t="shared" si="6034"/>
        <v>1986.7618981481367</v>
      </c>
      <c r="BM289" s="42">
        <f t="shared" si="6034"/>
        <v>2026.4971361110993</v>
      </c>
      <c r="BN289" s="42">
        <f t="shared" si="6034"/>
        <v>2067.027078833321</v>
      </c>
      <c r="BO289" s="42">
        <f t="shared" si="6034"/>
        <v>2108.3676204099875</v>
      </c>
      <c r="BP289" s="42">
        <f t="shared" si="6034"/>
        <v>2150.5349728181877</v>
      </c>
      <c r="BQ289" s="42">
        <f t="shared" si="6034"/>
        <v>2193.5456722745512</v>
      </c>
      <c r="BR289" s="42">
        <f t="shared" si="6034"/>
        <v>2237.4165857200423</v>
      </c>
      <c r="BS289" s="42">
        <f t="shared" si="6034"/>
        <v>2282.1649174344429</v>
      </c>
      <c r="BT289" s="42">
        <f t="shared" si="6034"/>
        <v>2327.8082157831323</v>
      </c>
      <c r="BU289" s="42">
        <f t="shared" si="6034"/>
        <v>2374.3643800987948</v>
      </c>
      <c r="BV289" s="42">
        <f t="shared" si="6034"/>
        <v>2421.8516677007706</v>
      </c>
      <c r="BW289" s="42">
        <f t="shared" si="6034"/>
        <v>2470.2887010547856</v>
      </c>
      <c r="BX289" s="42">
        <f t="shared" ref="BX289:CG289" si="6035">(SUM(BX54,BX57,BX60,BX63,BX66,BX69,BX72,BX75,BX78,BX81,BX84,BX87,BX90,BX93,BX96,BX99,BX102,BX105,BX108,BX111,BX114,BX117,BX120,BX123,BX126,BX129,BX132,BX135,BX138,BX141,BX144,BX147,BX150,BX153,BX156,BX159,BX162,BX165,BX168,BX171,BX174,BX177,BX180,BX183,BX186,BX189,BX192,BX195,BX198,BX201,BX204,BX207,BX210,BX213,BX216,BX219,BX222,BX225,BX228,BX231,BX234,BX237,BX240,BX243,BX246,BX249,BX252,BX255,BX258,BX261,BX264,BX267,BX270,BX273,BX276,BX279,BX282)+SUM(BX55,BX58,BX61,BX64,BX67,BX70,BX73,BX76,BX79,BX82,BX85,BX88,BX91,BX94,BX97,BX100,BX103,BX106,BX109,BX112,BX115,BX118,BX121,BX124,BX127,BX130,BX133,BX136,BX139,BX142,BX145,BX148,BX151,BX154,BX157,BX160,BX163,BX166,BX169,BX172,BX175,BX178,BX181,BX184,BX187,BX190,BX193,BX196,BX199,BX202,BX205,BX208,BX211,BX214,BX217,BX220,BX223,BX226,BX229,BX232,BX235,BX238,BX241,BX244,BX247,BX250,BX253,BX256,BX259,BX262,BX265,BX268,BX271,BX274,BX277,BX280,BX283))/2</f>
        <v>2519.6944750758812</v>
      </c>
      <c r="BY289" s="42">
        <f t="shared" si="6035"/>
        <v>2570.0883645773988</v>
      </c>
      <c r="BZ289" s="42">
        <f t="shared" si="6035"/>
        <v>2621.4901318689472</v>
      </c>
      <c r="CA289" s="42">
        <f t="shared" si="6035"/>
        <v>2673.9199345063266</v>
      </c>
      <c r="CB289" s="42">
        <f t="shared" si="6035"/>
        <v>2727.3983331964528</v>
      </c>
      <c r="CC289" s="42">
        <f t="shared" si="6035"/>
        <v>2781.9462998603822</v>
      </c>
      <c r="CD289" s="42">
        <f t="shared" si="6035"/>
        <v>2837.5852258575896</v>
      </c>
      <c r="CE289" s="42">
        <f t="shared" si="6035"/>
        <v>2894.3369303747418</v>
      </c>
      <c r="CF289" s="42">
        <f t="shared" si="6035"/>
        <v>2952.2236689822366</v>
      </c>
      <c r="CG289" s="42">
        <f t="shared" si="6035"/>
        <v>3011.268142361881</v>
      </c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</row>
    <row r="290" spans="1:115" ht="15" x14ac:dyDescent="0.2">
      <c r="A290" s="17" t="s">
        <v>96</v>
      </c>
      <c r="J290" s="16"/>
      <c r="K290" s="16">
        <f t="shared" ref="K290:R290" si="6036">K289*$C$9</f>
        <v>0</v>
      </c>
      <c r="L290" s="16">
        <f t="shared" si="6036"/>
        <v>0</v>
      </c>
      <c r="M290" s="16">
        <f t="shared" si="6036"/>
        <v>0</v>
      </c>
      <c r="N290" s="16">
        <f t="shared" si="6036"/>
        <v>0</v>
      </c>
      <c r="O290" s="16">
        <f t="shared" si="6036"/>
        <v>0</v>
      </c>
      <c r="P290" s="16">
        <f t="shared" si="6036"/>
        <v>0</v>
      </c>
      <c r="Q290" s="16">
        <f t="shared" si="6036"/>
        <v>0</v>
      </c>
      <c r="R290" s="16">
        <f t="shared" si="6036"/>
        <v>0</v>
      </c>
      <c r="S290" s="16">
        <f t="shared" ref="S290:CA290" si="6037">S289*$C$9</f>
        <v>0</v>
      </c>
      <c r="T290" s="29">
        <f t="shared" si="6037"/>
        <v>0</v>
      </c>
      <c r="U290" s="29">
        <f t="shared" si="6037"/>
        <v>0</v>
      </c>
      <c r="V290" s="29">
        <f t="shared" si="6037"/>
        <v>0</v>
      </c>
      <c r="W290" s="29">
        <f t="shared" si="6037"/>
        <v>0</v>
      </c>
      <c r="X290" s="29">
        <f t="shared" si="6037"/>
        <v>0</v>
      </c>
      <c r="Y290" s="29">
        <f t="shared" si="6037"/>
        <v>0</v>
      </c>
      <c r="Z290" s="29">
        <f t="shared" si="6037"/>
        <v>0</v>
      </c>
      <c r="AA290" s="29">
        <f t="shared" si="6037"/>
        <v>0</v>
      </c>
      <c r="AB290" s="29">
        <f t="shared" si="6037"/>
        <v>0</v>
      </c>
      <c r="AC290" s="29">
        <f t="shared" si="6037"/>
        <v>0</v>
      </c>
      <c r="AD290" s="29">
        <f t="shared" si="6037"/>
        <v>0</v>
      </c>
      <c r="AE290" s="29">
        <f t="shared" si="6037"/>
        <v>0</v>
      </c>
      <c r="AF290" s="29">
        <f t="shared" si="6037"/>
        <v>0</v>
      </c>
      <c r="AG290" s="29">
        <f t="shared" si="6037"/>
        <v>0</v>
      </c>
      <c r="AH290" s="29">
        <f t="shared" si="6037"/>
        <v>0</v>
      </c>
      <c r="AI290" s="29">
        <f t="shared" si="6037"/>
        <v>0</v>
      </c>
      <c r="AJ290" s="29">
        <f t="shared" si="6037"/>
        <v>0</v>
      </c>
      <c r="AK290" s="29">
        <f t="shared" si="6037"/>
        <v>0</v>
      </c>
      <c r="AL290" s="29">
        <f t="shared" si="6037"/>
        <v>0</v>
      </c>
      <c r="AM290" s="29">
        <f t="shared" si="6037"/>
        <v>0</v>
      </c>
      <c r="AN290" s="29">
        <f t="shared" si="6037"/>
        <v>0</v>
      </c>
      <c r="AO290" s="29">
        <f t="shared" si="6037"/>
        <v>0</v>
      </c>
      <c r="AP290" s="29">
        <f t="shared" si="6037"/>
        <v>0</v>
      </c>
      <c r="AQ290" s="29">
        <f t="shared" si="6037"/>
        <v>0</v>
      </c>
      <c r="AR290" s="29">
        <f t="shared" si="6037"/>
        <v>0</v>
      </c>
      <c r="AS290" s="29">
        <f t="shared" si="6037"/>
        <v>0</v>
      </c>
      <c r="AT290" s="29">
        <f t="shared" si="6037"/>
        <v>0</v>
      </c>
      <c r="AU290" s="29">
        <f t="shared" si="6037"/>
        <v>0</v>
      </c>
      <c r="AV290" s="29">
        <f t="shared" si="6037"/>
        <v>0</v>
      </c>
      <c r="AW290" s="29">
        <f t="shared" si="6037"/>
        <v>0</v>
      </c>
      <c r="AX290" s="29">
        <f t="shared" si="6037"/>
        <v>0</v>
      </c>
      <c r="AY290" s="29">
        <f t="shared" si="6037"/>
        <v>0</v>
      </c>
      <c r="AZ290" s="29">
        <f t="shared" si="6037"/>
        <v>0</v>
      </c>
      <c r="BA290" s="29">
        <f t="shared" si="6037"/>
        <v>0</v>
      </c>
      <c r="BB290" s="29">
        <f t="shared" si="6037"/>
        <v>0</v>
      </c>
      <c r="BC290" s="29">
        <f t="shared" si="6037"/>
        <v>0</v>
      </c>
      <c r="BD290" s="29">
        <f t="shared" si="6037"/>
        <v>0</v>
      </c>
      <c r="BE290" s="29">
        <f t="shared" si="6037"/>
        <v>0</v>
      </c>
      <c r="BF290" s="29">
        <f t="shared" si="6037"/>
        <v>0</v>
      </c>
      <c r="BG290" s="29">
        <f t="shared" si="6037"/>
        <v>0</v>
      </c>
      <c r="BH290" s="29">
        <f t="shared" si="6037"/>
        <v>0</v>
      </c>
      <c r="BI290" s="29">
        <f t="shared" si="6037"/>
        <v>0</v>
      </c>
      <c r="BJ290" s="29">
        <f t="shared" si="6037"/>
        <v>0</v>
      </c>
      <c r="BK290" s="29">
        <f t="shared" si="6037"/>
        <v>0</v>
      </c>
      <c r="BL290" s="29">
        <f t="shared" si="6037"/>
        <v>0</v>
      </c>
      <c r="BM290" s="29">
        <f t="shared" si="6037"/>
        <v>0</v>
      </c>
      <c r="BN290" s="29">
        <f t="shared" si="6037"/>
        <v>0</v>
      </c>
      <c r="BO290" s="29">
        <f t="shared" si="6037"/>
        <v>0</v>
      </c>
      <c r="BP290" s="29">
        <f t="shared" si="6037"/>
        <v>0</v>
      </c>
      <c r="BQ290" s="29">
        <f t="shared" si="6037"/>
        <v>0</v>
      </c>
      <c r="BR290" s="29">
        <f t="shared" si="6037"/>
        <v>0</v>
      </c>
      <c r="BS290" s="29">
        <f t="shared" si="6037"/>
        <v>0</v>
      </c>
      <c r="BT290" s="29">
        <f t="shared" si="6037"/>
        <v>0</v>
      </c>
      <c r="BU290" s="29">
        <f t="shared" si="6037"/>
        <v>0</v>
      </c>
      <c r="BV290" s="29">
        <f t="shared" si="6037"/>
        <v>0</v>
      </c>
      <c r="BW290" s="29">
        <f t="shared" si="6037"/>
        <v>0</v>
      </c>
      <c r="BX290" s="29">
        <f t="shared" si="6037"/>
        <v>0</v>
      </c>
      <c r="BY290" s="29">
        <f t="shared" si="6037"/>
        <v>0</v>
      </c>
      <c r="BZ290" s="29">
        <f t="shared" si="6037"/>
        <v>0</v>
      </c>
      <c r="CA290" s="29">
        <f t="shared" si="6037"/>
        <v>0</v>
      </c>
      <c r="CB290" s="29">
        <f t="shared" ref="CB290:CG290" si="6038">CB289*$C$9</f>
        <v>0</v>
      </c>
      <c r="CC290" s="29">
        <f t="shared" si="6038"/>
        <v>0</v>
      </c>
      <c r="CD290" s="29">
        <f t="shared" si="6038"/>
        <v>0</v>
      </c>
      <c r="CE290" s="29">
        <f t="shared" si="6038"/>
        <v>0</v>
      </c>
      <c r="CF290" s="29">
        <f t="shared" si="6038"/>
        <v>0</v>
      </c>
      <c r="CG290" s="29">
        <f t="shared" si="6038"/>
        <v>0</v>
      </c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</row>
    <row r="291" spans="1:115" ht="15" x14ac:dyDescent="0.2">
      <c r="A291" s="17" t="s">
        <v>97</v>
      </c>
      <c r="J291" s="16"/>
      <c r="K291" s="16">
        <f t="shared" ref="K291:R291" si="6039">K289*$C$8</f>
        <v>11.141800000000002</v>
      </c>
      <c r="L291" s="16">
        <f t="shared" si="6039"/>
        <v>109.135104</v>
      </c>
      <c r="M291" s="16">
        <f t="shared" si="6039"/>
        <v>232.96493863999996</v>
      </c>
      <c r="N291" s="16">
        <f t="shared" si="6039"/>
        <v>363.96280883679992</v>
      </c>
      <c r="O291" s="16">
        <f t="shared" si="6039"/>
        <v>494.39121869043834</v>
      </c>
      <c r="P291" s="16">
        <f t="shared" si="6039"/>
        <v>590.44838601211586</v>
      </c>
      <c r="Q291" s="16">
        <f t="shared" si="6039"/>
        <v>687.79696131871071</v>
      </c>
      <c r="R291" s="16">
        <f t="shared" si="6039"/>
        <v>788.27616454391705</v>
      </c>
      <c r="S291" s="16">
        <f t="shared" ref="S291:CA291" si="6040">S289*$C$8</f>
        <v>879.89691985311742</v>
      </c>
      <c r="T291" s="29">
        <f t="shared" si="6040"/>
        <v>934.25795545902849</v>
      </c>
      <c r="U291" s="29">
        <f t="shared" si="6040"/>
        <v>970.08548116963402</v>
      </c>
      <c r="V291" s="29">
        <f t="shared" si="6040"/>
        <v>1010.5474608074051</v>
      </c>
      <c r="W291" s="29">
        <f t="shared" si="6040"/>
        <v>1043.0583929779079</v>
      </c>
      <c r="X291" s="29">
        <f t="shared" si="6040"/>
        <v>1074.0510276702917</v>
      </c>
      <c r="Y291" s="29">
        <f t="shared" si="6040"/>
        <v>1084.9455377742033</v>
      </c>
      <c r="Z291" s="29">
        <f t="shared" si="6040"/>
        <v>1049.9495618650064</v>
      </c>
      <c r="AA291" s="29">
        <f t="shared" si="6040"/>
        <v>1001.6904714966988</v>
      </c>
      <c r="AB291" s="29">
        <f t="shared" si="6040"/>
        <v>970.80299261182495</v>
      </c>
      <c r="AC291" s="29">
        <f t="shared" si="6040"/>
        <v>944.40273745776551</v>
      </c>
      <c r="AD291" s="29">
        <f t="shared" si="6040"/>
        <v>929.11000146561878</v>
      </c>
      <c r="AE291" s="29">
        <f t="shared" si="6040"/>
        <v>938.82276637672624</v>
      </c>
      <c r="AF291" s="29">
        <f t="shared" si="6040"/>
        <v>954.50949457050433</v>
      </c>
      <c r="AG291" s="29">
        <f t="shared" si="6040"/>
        <v>975.08104722382905</v>
      </c>
      <c r="AH291" s="29">
        <f t="shared" si="6040"/>
        <v>1000.8721423227322</v>
      </c>
      <c r="AI291" s="29">
        <f t="shared" si="6040"/>
        <v>1032.4412920453501</v>
      </c>
      <c r="AJ291" s="29">
        <f t="shared" si="6040"/>
        <v>1066.7008224866781</v>
      </c>
      <c r="AK291" s="29">
        <f t="shared" si="6040"/>
        <v>1103.5795103158325</v>
      </c>
      <c r="AL291" s="29">
        <f t="shared" si="6040"/>
        <v>1138.3254912500422</v>
      </c>
      <c r="AM291" s="29">
        <f t="shared" si="6040"/>
        <v>1172.9156661726588</v>
      </c>
      <c r="AN291" s="29">
        <f t="shared" si="6040"/>
        <v>1208.9172358507876</v>
      </c>
      <c r="AO291" s="29">
        <f t="shared" si="6040"/>
        <v>1244.5470329554432</v>
      </c>
      <c r="AP291" s="29">
        <f t="shared" si="6040"/>
        <v>1278.0120854280685</v>
      </c>
      <c r="AQ291" s="29">
        <f t="shared" si="6040"/>
        <v>1309.3251080327911</v>
      </c>
      <c r="AR291" s="29">
        <f t="shared" si="6040"/>
        <v>1338.9191422547779</v>
      </c>
      <c r="AS291" s="29">
        <f t="shared" si="6040"/>
        <v>1366.96090654063</v>
      </c>
      <c r="AT291" s="29">
        <f t="shared" si="6040"/>
        <v>1394.3307959990539</v>
      </c>
      <c r="AU291" s="29">
        <f t="shared" si="6040"/>
        <v>1421.8339340036291</v>
      </c>
      <c r="AV291" s="29">
        <f t="shared" si="6040"/>
        <v>1449.6337674110391</v>
      </c>
      <c r="AW291" s="29">
        <f t="shared" si="6040"/>
        <v>1477.8424080131294</v>
      </c>
      <c r="AX291" s="29">
        <f t="shared" si="6040"/>
        <v>1506.6310202617406</v>
      </c>
      <c r="AY291" s="29">
        <f t="shared" si="6040"/>
        <v>1536.1763579265792</v>
      </c>
      <c r="AZ291" s="29">
        <f t="shared" si="6040"/>
        <v>1566.6062323356696</v>
      </c>
      <c r="BA291" s="29">
        <f t="shared" si="6040"/>
        <v>1597.8791621593728</v>
      </c>
      <c r="BB291" s="29">
        <f t="shared" si="6040"/>
        <v>1629.8367454025602</v>
      </c>
      <c r="BC291" s="29">
        <f t="shared" si="6040"/>
        <v>1662.4334803106115</v>
      </c>
      <c r="BD291" s="29">
        <f t="shared" si="6040"/>
        <v>1695.6821499168236</v>
      </c>
      <c r="BE291" s="29">
        <f t="shared" si="6040"/>
        <v>1729.5957929151602</v>
      </c>
      <c r="BF291" s="29">
        <f t="shared" si="6040"/>
        <v>1764.1877087734638</v>
      </c>
      <c r="BG291" s="29">
        <f t="shared" si="6040"/>
        <v>1799.4714629489329</v>
      </c>
      <c r="BH291" s="29">
        <f t="shared" si="6040"/>
        <v>1835.4608922079115</v>
      </c>
      <c r="BI291" s="29">
        <f t="shared" si="6040"/>
        <v>1872.17011005207</v>
      </c>
      <c r="BJ291" s="29">
        <f t="shared" si="6040"/>
        <v>1909.6135122531114</v>
      </c>
      <c r="BK291" s="29">
        <f t="shared" si="6040"/>
        <v>1947.8057824981734</v>
      </c>
      <c r="BL291" s="29">
        <f t="shared" si="6040"/>
        <v>1986.7618981481367</v>
      </c>
      <c r="BM291" s="29">
        <f t="shared" si="6040"/>
        <v>2026.4971361110993</v>
      </c>
      <c r="BN291" s="29">
        <f t="shared" si="6040"/>
        <v>2067.027078833321</v>
      </c>
      <c r="BO291" s="29">
        <f t="shared" si="6040"/>
        <v>2108.3676204099875</v>
      </c>
      <c r="BP291" s="29">
        <f t="shared" si="6040"/>
        <v>2150.5349728181877</v>
      </c>
      <c r="BQ291" s="29">
        <f t="shared" si="6040"/>
        <v>2193.5456722745512</v>
      </c>
      <c r="BR291" s="29">
        <f t="shared" si="6040"/>
        <v>2237.4165857200423</v>
      </c>
      <c r="BS291" s="29">
        <f t="shared" si="6040"/>
        <v>2282.1649174344429</v>
      </c>
      <c r="BT291" s="29">
        <f t="shared" si="6040"/>
        <v>2327.8082157831323</v>
      </c>
      <c r="BU291" s="29">
        <f t="shared" si="6040"/>
        <v>2374.3643800987948</v>
      </c>
      <c r="BV291" s="29">
        <f t="shared" si="6040"/>
        <v>2421.8516677007706</v>
      </c>
      <c r="BW291" s="29">
        <f t="shared" si="6040"/>
        <v>2470.2887010547856</v>
      </c>
      <c r="BX291" s="29">
        <f t="shared" si="6040"/>
        <v>2519.6944750758812</v>
      </c>
      <c r="BY291" s="29">
        <f t="shared" si="6040"/>
        <v>2570.0883645773988</v>
      </c>
      <c r="BZ291" s="29">
        <f t="shared" si="6040"/>
        <v>2621.4901318689472</v>
      </c>
      <c r="CA291" s="29">
        <f t="shared" si="6040"/>
        <v>2673.9199345063266</v>
      </c>
      <c r="CB291" s="29">
        <f t="shared" ref="CB291:CG291" si="6041">CB289*$C$8</f>
        <v>2727.3983331964528</v>
      </c>
      <c r="CC291" s="29">
        <f t="shared" si="6041"/>
        <v>2781.9462998603822</v>
      </c>
      <c r="CD291" s="29">
        <f t="shared" si="6041"/>
        <v>2837.5852258575896</v>
      </c>
      <c r="CE291" s="29">
        <f t="shared" si="6041"/>
        <v>2894.3369303747418</v>
      </c>
      <c r="CF291" s="29">
        <f t="shared" si="6041"/>
        <v>2952.2236689822366</v>
      </c>
      <c r="CG291" s="29">
        <f t="shared" si="6041"/>
        <v>3011.268142361881</v>
      </c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  <c r="DK291" s="29"/>
    </row>
    <row r="293" spans="1:115" s="27" customFormat="1" x14ac:dyDescent="0.15">
      <c r="A293" s="26" t="s">
        <v>98</v>
      </c>
    </row>
    <row r="294" spans="1:115" x14ac:dyDescent="0.15">
      <c r="A294" s="17" t="s">
        <v>99</v>
      </c>
      <c r="K294" s="42">
        <f t="shared" ref="K294:R294" si="6042">K287</f>
        <v>0.76840000000000008</v>
      </c>
      <c r="L294" s="42">
        <f t="shared" si="6042"/>
        <v>7.5795520000000005</v>
      </c>
      <c r="M294" s="42">
        <f t="shared" si="6042"/>
        <v>16.642268319999999</v>
      </c>
      <c r="N294" s="42">
        <f t="shared" si="6042"/>
        <v>26.824346838399997</v>
      </c>
      <c r="O294" s="42">
        <f t="shared" si="6042"/>
        <v>37.669364541299196</v>
      </c>
      <c r="P294" s="42">
        <f t="shared" si="6042"/>
        <v>46.891883980125179</v>
      </c>
      <c r="Q294" s="42">
        <f t="shared" si="6042"/>
        <v>56.839501861967946</v>
      </c>
      <c r="R294" s="42">
        <f t="shared" si="6042"/>
        <v>67.689067730048919</v>
      </c>
      <c r="S294" s="42">
        <f t="shared" ref="S294:CB294" si="6043">S287</f>
        <v>78.675952077583361</v>
      </c>
      <c r="T294" s="28">
        <f t="shared" si="6043"/>
        <v>87.850916745410558</v>
      </c>
      <c r="U294" s="28">
        <f t="shared" si="6043"/>
        <v>96.380464500997874</v>
      </c>
      <c r="V294" s="28">
        <f t="shared" si="6043"/>
        <v>105.81787444160263</v>
      </c>
      <c r="W294" s="28">
        <f t="shared" si="6043"/>
        <v>115.35779213898923</v>
      </c>
      <c r="X294" s="28">
        <f t="shared" si="6043"/>
        <v>125.45092502391149</v>
      </c>
      <c r="Y294" s="28">
        <f t="shared" si="6043"/>
        <v>134.85405848100274</v>
      </c>
      <c r="Z294" s="28">
        <f t="shared" si="6043"/>
        <v>140.94592624457556</v>
      </c>
      <c r="AA294" s="28">
        <f t="shared" si="6043"/>
        <v>140.29210251190437</v>
      </c>
      <c r="AB294" s="28">
        <f t="shared" si="6043"/>
        <v>138.46202518963065</v>
      </c>
      <c r="AC294" s="28">
        <f t="shared" si="6043"/>
        <v>135.65723844891141</v>
      </c>
      <c r="AD294" s="28">
        <f t="shared" si="6043"/>
        <v>132.73925478775806</v>
      </c>
      <c r="AE294" s="28">
        <f t="shared" si="6043"/>
        <v>133.02299465785984</v>
      </c>
      <c r="AF294" s="28">
        <f t="shared" si="6043"/>
        <v>132.98819842503201</v>
      </c>
      <c r="AG294" s="28">
        <f t="shared" si="6043"/>
        <v>132.35483725655902</v>
      </c>
      <c r="AH294" s="28">
        <f t="shared" si="6043"/>
        <v>131.89571085258976</v>
      </c>
      <c r="AI294" s="28">
        <f t="shared" si="6043"/>
        <v>133.6778067531277</v>
      </c>
      <c r="AJ294" s="28">
        <f t="shared" si="6043"/>
        <v>136.4360219848964</v>
      </c>
      <c r="AK294" s="28">
        <f t="shared" si="6043"/>
        <v>138.62592272317085</v>
      </c>
      <c r="AL294" s="28">
        <f t="shared" si="6043"/>
        <v>140.71372535741787</v>
      </c>
      <c r="AM294" s="28">
        <f t="shared" si="6043"/>
        <v>142.36247756474202</v>
      </c>
      <c r="AN294" s="28">
        <f t="shared" si="6043"/>
        <v>144.93606690174215</v>
      </c>
      <c r="AO294" s="28">
        <f t="shared" si="6043"/>
        <v>150.29205638814256</v>
      </c>
      <c r="AP294" s="28">
        <f t="shared" si="6043"/>
        <v>156.59531051578639</v>
      </c>
      <c r="AQ294" s="28">
        <f t="shared" si="6043"/>
        <v>162.07246556093224</v>
      </c>
      <c r="AR294" s="28">
        <f t="shared" si="6043"/>
        <v>167.65916370698105</v>
      </c>
      <c r="AS294" s="28">
        <f t="shared" si="6043"/>
        <v>172.95539938743931</v>
      </c>
      <c r="AT294" s="28">
        <f t="shared" si="6043"/>
        <v>176.93687519515976</v>
      </c>
      <c r="AU294" s="28">
        <f t="shared" si="6043"/>
        <v>180.78154336512605</v>
      </c>
      <c r="AV294" s="28">
        <f t="shared" si="6043"/>
        <v>184.59797828087889</v>
      </c>
      <c r="AW294" s="28">
        <f t="shared" si="6043"/>
        <v>188.38351274498172</v>
      </c>
      <c r="AX294" s="28">
        <f t="shared" si="6043"/>
        <v>192.02601043243803</v>
      </c>
      <c r="AY294" s="28">
        <f t="shared" si="6043"/>
        <v>195.62979686601983</v>
      </c>
      <c r="AZ294" s="28">
        <f t="shared" si="6043"/>
        <v>199.19186659649719</v>
      </c>
      <c r="BA294" s="28">
        <f t="shared" si="6043"/>
        <v>203.05731428240733</v>
      </c>
      <c r="BB294" s="28">
        <f t="shared" si="6043"/>
        <v>207.1184605680555</v>
      </c>
      <c r="BC294" s="28">
        <f t="shared" si="6043"/>
        <v>211.26082977941658</v>
      </c>
      <c r="BD294" s="28">
        <f t="shared" si="6043"/>
        <v>215.48604637500495</v>
      </c>
      <c r="BE294" s="28">
        <f t="shared" si="6043"/>
        <v>219.79576730250503</v>
      </c>
      <c r="BF294" s="28">
        <f t="shared" si="6043"/>
        <v>224.19168264855512</v>
      </c>
      <c r="BG294" s="28">
        <f t="shared" si="6043"/>
        <v>228.67551630152624</v>
      </c>
      <c r="BH294" s="28">
        <f t="shared" si="6043"/>
        <v>233.24902662755673</v>
      </c>
      <c r="BI294" s="28">
        <f t="shared" si="6043"/>
        <v>237.91400716010787</v>
      </c>
      <c r="BJ294" s="28">
        <f t="shared" si="6043"/>
        <v>242.67228730331004</v>
      </c>
      <c r="BK294" s="28">
        <f t="shared" si="6043"/>
        <v>247.52573304937624</v>
      </c>
      <c r="BL294" s="28">
        <f t="shared" si="6043"/>
        <v>252.47624771036379</v>
      </c>
      <c r="BM294" s="28">
        <f t="shared" si="6043"/>
        <v>257.52577266457104</v>
      </c>
      <c r="BN294" s="28">
        <f t="shared" si="6043"/>
        <v>262.67628811786244</v>
      </c>
      <c r="BO294" s="28">
        <f t="shared" si="6043"/>
        <v>267.92981388021974</v>
      </c>
      <c r="BP294" s="28">
        <f t="shared" si="6043"/>
        <v>273.2884101578241</v>
      </c>
      <c r="BQ294" s="28">
        <f t="shared" si="6043"/>
        <v>278.75417836098057</v>
      </c>
      <c r="BR294" s="28">
        <f t="shared" si="6043"/>
        <v>284.3292619282002</v>
      </c>
      <c r="BS294" s="28">
        <f t="shared" si="6043"/>
        <v>290.01584716676416</v>
      </c>
      <c r="BT294" s="28">
        <f t="shared" si="6043"/>
        <v>295.81616411009946</v>
      </c>
      <c r="BU294" s="28">
        <f t="shared" si="6043"/>
        <v>301.73248739230138</v>
      </c>
      <c r="BV294" s="28">
        <f t="shared" si="6043"/>
        <v>307.7671371401475</v>
      </c>
      <c r="BW294" s="28">
        <f t="shared" si="6043"/>
        <v>313.92247988295043</v>
      </c>
      <c r="BX294" s="28">
        <f t="shared" si="6043"/>
        <v>320.20092948060949</v>
      </c>
      <c r="BY294" s="28">
        <f t="shared" si="6043"/>
        <v>326.60494807022167</v>
      </c>
      <c r="BZ294" s="28">
        <f t="shared" si="6043"/>
        <v>333.13704703162608</v>
      </c>
      <c r="CA294" s="28">
        <f t="shared" si="6043"/>
        <v>339.79978797225857</v>
      </c>
      <c r="CB294" s="28">
        <f t="shared" si="6043"/>
        <v>346.59578373170376</v>
      </c>
      <c r="CC294" s="28">
        <f>CC287</f>
        <v>353.52769940633783</v>
      </c>
      <c r="CD294" s="28">
        <f>CD287</f>
        <v>360.59825339446456</v>
      </c>
      <c r="CE294" s="28">
        <f>CE287</f>
        <v>367.81021846235387</v>
      </c>
      <c r="CF294" s="28">
        <f>CF287</f>
        <v>375.16642283160093</v>
      </c>
      <c r="CG294" s="28">
        <f>CG287</f>
        <v>382.66975128823299</v>
      </c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</row>
    <row r="295" spans="1:115" x14ac:dyDescent="0.15">
      <c r="A295" s="17" t="s">
        <v>100</v>
      </c>
      <c r="K295" s="42">
        <f t="shared" ref="K295:R295" si="6044">K290*$B$9</f>
        <v>0</v>
      </c>
      <c r="L295" s="42">
        <f t="shared" si="6044"/>
        <v>0</v>
      </c>
      <c r="M295" s="42">
        <f t="shared" si="6044"/>
        <v>0</v>
      </c>
      <c r="N295" s="42">
        <f t="shared" si="6044"/>
        <v>0</v>
      </c>
      <c r="O295" s="42">
        <f t="shared" si="6044"/>
        <v>0</v>
      </c>
      <c r="P295" s="42">
        <f t="shared" si="6044"/>
        <v>0</v>
      </c>
      <c r="Q295" s="42">
        <f t="shared" si="6044"/>
        <v>0</v>
      </c>
      <c r="R295" s="42">
        <f t="shared" si="6044"/>
        <v>0</v>
      </c>
      <c r="S295" s="42">
        <f t="shared" ref="S295:CA295" si="6045">S290*$B$9</f>
        <v>0</v>
      </c>
      <c r="T295" s="28">
        <f t="shared" si="6045"/>
        <v>0</v>
      </c>
      <c r="U295" s="28">
        <f t="shared" si="6045"/>
        <v>0</v>
      </c>
      <c r="V295" s="28">
        <f t="shared" si="6045"/>
        <v>0</v>
      </c>
      <c r="W295" s="28">
        <f t="shared" si="6045"/>
        <v>0</v>
      </c>
      <c r="X295" s="28">
        <f t="shared" si="6045"/>
        <v>0</v>
      </c>
      <c r="Y295" s="28">
        <f t="shared" si="6045"/>
        <v>0</v>
      </c>
      <c r="Z295" s="28">
        <f t="shared" si="6045"/>
        <v>0</v>
      </c>
      <c r="AA295" s="28">
        <f t="shared" si="6045"/>
        <v>0</v>
      </c>
      <c r="AB295" s="28">
        <f t="shared" si="6045"/>
        <v>0</v>
      </c>
      <c r="AC295" s="28">
        <f t="shared" si="6045"/>
        <v>0</v>
      </c>
      <c r="AD295" s="28">
        <f t="shared" si="6045"/>
        <v>0</v>
      </c>
      <c r="AE295" s="28">
        <f t="shared" si="6045"/>
        <v>0</v>
      </c>
      <c r="AF295" s="28">
        <f t="shared" si="6045"/>
        <v>0</v>
      </c>
      <c r="AG295" s="28">
        <f t="shared" si="6045"/>
        <v>0</v>
      </c>
      <c r="AH295" s="28">
        <f t="shared" si="6045"/>
        <v>0</v>
      </c>
      <c r="AI295" s="28">
        <f t="shared" si="6045"/>
        <v>0</v>
      </c>
      <c r="AJ295" s="28">
        <f t="shared" si="6045"/>
        <v>0</v>
      </c>
      <c r="AK295" s="28">
        <f t="shared" si="6045"/>
        <v>0</v>
      </c>
      <c r="AL295" s="28">
        <f t="shared" si="6045"/>
        <v>0</v>
      </c>
      <c r="AM295" s="28">
        <f t="shared" si="6045"/>
        <v>0</v>
      </c>
      <c r="AN295" s="28">
        <f t="shared" si="6045"/>
        <v>0</v>
      </c>
      <c r="AO295" s="28">
        <f t="shared" si="6045"/>
        <v>0</v>
      </c>
      <c r="AP295" s="28">
        <f t="shared" si="6045"/>
        <v>0</v>
      </c>
      <c r="AQ295" s="28">
        <f t="shared" si="6045"/>
        <v>0</v>
      </c>
      <c r="AR295" s="28">
        <f t="shared" si="6045"/>
        <v>0</v>
      </c>
      <c r="AS295" s="28">
        <f t="shared" si="6045"/>
        <v>0</v>
      </c>
      <c r="AT295" s="28">
        <f t="shared" si="6045"/>
        <v>0</v>
      </c>
      <c r="AU295" s="28">
        <f t="shared" si="6045"/>
        <v>0</v>
      </c>
      <c r="AV295" s="28">
        <f t="shared" si="6045"/>
        <v>0</v>
      </c>
      <c r="AW295" s="28">
        <f t="shared" si="6045"/>
        <v>0</v>
      </c>
      <c r="AX295" s="28">
        <f t="shared" si="6045"/>
        <v>0</v>
      </c>
      <c r="AY295" s="28">
        <f t="shared" si="6045"/>
        <v>0</v>
      </c>
      <c r="AZ295" s="28">
        <f t="shared" si="6045"/>
        <v>0</v>
      </c>
      <c r="BA295" s="28">
        <f t="shared" si="6045"/>
        <v>0</v>
      </c>
      <c r="BB295" s="28">
        <f t="shared" si="6045"/>
        <v>0</v>
      </c>
      <c r="BC295" s="28">
        <f t="shared" si="6045"/>
        <v>0</v>
      </c>
      <c r="BD295" s="28">
        <f t="shared" si="6045"/>
        <v>0</v>
      </c>
      <c r="BE295" s="28">
        <f t="shared" si="6045"/>
        <v>0</v>
      </c>
      <c r="BF295" s="28">
        <f t="shared" si="6045"/>
        <v>0</v>
      </c>
      <c r="BG295" s="28">
        <f t="shared" si="6045"/>
        <v>0</v>
      </c>
      <c r="BH295" s="28">
        <f t="shared" si="6045"/>
        <v>0</v>
      </c>
      <c r="BI295" s="28">
        <f t="shared" si="6045"/>
        <v>0</v>
      </c>
      <c r="BJ295" s="28">
        <f t="shared" si="6045"/>
        <v>0</v>
      </c>
      <c r="BK295" s="28">
        <f t="shared" si="6045"/>
        <v>0</v>
      </c>
      <c r="BL295" s="28">
        <f t="shared" si="6045"/>
        <v>0</v>
      </c>
      <c r="BM295" s="28">
        <f t="shared" si="6045"/>
        <v>0</v>
      </c>
      <c r="BN295" s="28">
        <f t="shared" si="6045"/>
        <v>0</v>
      </c>
      <c r="BO295" s="28">
        <f t="shared" si="6045"/>
        <v>0</v>
      </c>
      <c r="BP295" s="28">
        <f t="shared" si="6045"/>
        <v>0</v>
      </c>
      <c r="BQ295" s="28">
        <f t="shared" si="6045"/>
        <v>0</v>
      </c>
      <c r="BR295" s="28">
        <f t="shared" si="6045"/>
        <v>0</v>
      </c>
      <c r="BS295" s="28">
        <f t="shared" si="6045"/>
        <v>0</v>
      </c>
      <c r="BT295" s="28">
        <f t="shared" si="6045"/>
        <v>0</v>
      </c>
      <c r="BU295" s="28">
        <f t="shared" si="6045"/>
        <v>0</v>
      </c>
      <c r="BV295" s="28">
        <f t="shared" si="6045"/>
        <v>0</v>
      </c>
      <c r="BW295" s="28">
        <f t="shared" si="6045"/>
        <v>0</v>
      </c>
      <c r="BX295" s="28">
        <f t="shared" si="6045"/>
        <v>0</v>
      </c>
      <c r="BY295" s="28">
        <f t="shared" si="6045"/>
        <v>0</v>
      </c>
      <c r="BZ295" s="28">
        <f t="shared" si="6045"/>
        <v>0</v>
      </c>
      <c r="CA295" s="28">
        <f t="shared" si="6045"/>
        <v>0</v>
      </c>
      <c r="CB295" s="28">
        <f t="shared" ref="CB295:CG295" si="6046">CB290*$B$9</f>
        <v>0</v>
      </c>
      <c r="CC295" s="28">
        <f t="shared" si="6046"/>
        <v>0</v>
      </c>
      <c r="CD295" s="28">
        <f t="shared" si="6046"/>
        <v>0</v>
      </c>
      <c r="CE295" s="28">
        <f t="shared" si="6046"/>
        <v>0</v>
      </c>
      <c r="CF295" s="28">
        <f t="shared" si="6046"/>
        <v>0</v>
      </c>
      <c r="CG295" s="28">
        <f t="shared" si="6046"/>
        <v>0</v>
      </c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</row>
    <row r="296" spans="1:115" x14ac:dyDescent="0.15">
      <c r="A296" s="17" t="s">
        <v>101</v>
      </c>
      <c r="K296" s="42">
        <f t="shared" ref="K296:R296" si="6047">K291*$B$8</f>
        <v>0.38216374000000003</v>
      </c>
      <c r="L296" s="42">
        <f t="shared" si="6047"/>
        <v>3.7433340671999997</v>
      </c>
      <c r="M296" s="42">
        <f t="shared" si="6047"/>
        <v>7.9906973953519982</v>
      </c>
      <c r="N296" s="42">
        <f t="shared" si="6047"/>
        <v>12.483924343102236</v>
      </c>
      <c r="O296" s="42">
        <f t="shared" si="6047"/>
        <v>16.957618801082035</v>
      </c>
      <c r="P296" s="42">
        <f t="shared" si="6047"/>
        <v>20.252379640215572</v>
      </c>
      <c r="Q296" s="42">
        <f t="shared" si="6047"/>
        <v>23.591435773231776</v>
      </c>
      <c r="R296" s="42">
        <f t="shared" si="6047"/>
        <v>27.037872443856351</v>
      </c>
      <c r="S296" s="42">
        <f t="shared" ref="S296:CA296" si="6048">S291*$B$8</f>
        <v>30.180464350961927</v>
      </c>
      <c r="T296" s="28">
        <f t="shared" si="6048"/>
        <v>32.045047872244673</v>
      </c>
      <c r="U296" s="28">
        <f t="shared" si="6048"/>
        <v>33.273932004118443</v>
      </c>
      <c r="V296" s="28">
        <f t="shared" si="6048"/>
        <v>34.661777905693988</v>
      </c>
      <c r="W296" s="28">
        <f t="shared" si="6048"/>
        <v>35.776902879142241</v>
      </c>
      <c r="X296" s="28">
        <f t="shared" si="6048"/>
        <v>36.839950249091004</v>
      </c>
      <c r="Y296" s="28">
        <f t="shared" si="6048"/>
        <v>37.213631945655173</v>
      </c>
      <c r="Z296" s="28">
        <f t="shared" si="6048"/>
        <v>36.01326997196972</v>
      </c>
      <c r="AA296" s="28">
        <f t="shared" si="6048"/>
        <v>34.357983172336766</v>
      </c>
      <c r="AB296" s="28">
        <f t="shared" si="6048"/>
        <v>33.298542646585595</v>
      </c>
      <c r="AC296" s="28">
        <f t="shared" si="6048"/>
        <v>32.393013894801356</v>
      </c>
      <c r="AD296" s="28">
        <f t="shared" si="6048"/>
        <v>31.868473050270723</v>
      </c>
      <c r="AE296" s="28">
        <f t="shared" si="6048"/>
        <v>32.201620886721706</v>
      </c>
      <c r="AF296" s="28">
        <f t="shared" si="6048"/>
        <v>32.739675663768296</v>
      </c>
      <c r="AG296" s="28">
        <f t="shared" si="6048"/>
        <v>33.445279919777334</v>
      </c>
      <c r="AH296" s="28">
        <f t="shared" si="6048"/>
        <v>34.329914481669711</v>
      </c>
      <c r="AI296" s="28">
        <f t="shared" si="6048"/>
        <v>35.412736317155506</v>
      </c>
      <c r="AJ296" s="28">
        <f t="shared" si="6048"/>
        <v>36.587838211293054</v>
      </c>
      <c r="AK296" s="28">
        <f t="shared" si="6048"/>
        <v>37.85277720383305</v>
      </c>
      <c r="AL296" s="28">
        <f t="shared" si="6048"/>
        <v>39.044564349876445</v>
      </c>
      <c r="AM296" s="28">
        <f t="shared" si="6048"/>
        <v>40.231007349722191</v>
      </c>
      <c r="AN296" s="28">
        <f t="shared" si="6048"/>
        <v>41.465861189682009</v>
      </c>
      <c r="AO296" s="28">
        <f t="shared" si="6048"/>
        <v>42.6879632303717</v>
      </c>
      <c r="AP296" s="28">
        <f t="shared" si="6048"/>
        <v>43.835814530182745</v>
      </c>
      <c r="AQ296" s="28">
        <f t="shared" si="6048"/>
        <v>44.909851205524731</v>
      </c>
      <c r="AR296" s="28">
        <f t="shared" si="6048"/>
        <v>45.924926579338873</v>
      </c>
      <c r="AS296" s="28">
        <f t="shared" si="6048"/>
        <v>46.88675909434361</v>
      </c>
      <c r="AT296" s="28">
        <f t="shared" si="6048"/>
        <v>47.825546302767542</v>
      </c>
      <c r="AU296" s="28">
        <f t="shared" si="6048"/>
        <v>48.768903936324477</v>
      </c>
      <c r="AV296" s="28">
        <f t="shared" si="6048"/>
        <v>49.72243822219864</v>
      </c>
      <c r="AW296" s="28">
        <f t="shared" si="6048"/>
        <v>50.689994594850333</v>
      </c>
      <c r="AX296" s="28">
        <f t="shared" si="6048"/>
        <v>51.677443994977693</v>
      </c>
      <c r="AY296" s="28">
        <f t="shared" si="6048"/>
        <v>52.690849076881662</v>
      </c>
      <c r="AZ296" s="28">
        <f t="shared" si="6048"/>
        <v>53.734593769113459</v>
      </c>
      <c r="BA296" s="28">
        <f t="shared" si="6048"/>
        <v>54.807255262066484</v>
      </c>
      <c r="BB296" s="28">
        <f t="shared" si="6048"/>
        <v>55.90340036730781</v>
      </c>
      <c r="BC296" s="28">
        <f t="shared" si="6048"/>
        <v>57.021468374653971</v>
      </c>
      <c r="BD296" s="28">
        <f t="shared" si="6048"/>
        <v>58.161897742147048</v>
      </c>
      <c r="BE296" s="28">
        <f t="shared" si="6048"/>
        <v>59.325135696989989</v>
      </c>
      <c r="BF296" s="28">
        <f t="shared" si="6048"/>
        <v>60.511638410929805</v>
      </c>
      <c r="BG296" s="28">
        <f t="shared" si="6048"/>
        <v>61.721871179148394</v>
      </c>
      <c r="BH296" s="28">
        <f t="shared" si="6048"/>
        <v>62.956308602731355</v>
      </c>
      <c r="BI296" s="28">
        <f t="shared" si="6048"/>
        <v>64.21543477478599</v>
      </c>
      <c r="BJ296" s="28">
        <f t="shared" si="6048"/>
        <v>65.499743470281715</v>
      </c>
      <c r="BK296" s="28">
        <f t="shared" si="6048"/>
        <v>66.809738339687343</v>
      </c>
      <c r="BL296" s="28">
        <f t="shared" si="6048"/>
        <v>68.145933106481081</v>
      </c>
      <c r="BM296" s="28">
        <f t="shared" si="6048"/>
        <v>69.508851768610697</v>
      </c>
      <c r="BN296" s="28">
        <f t="shared" si="6048"/>
        <v>70.899028803982901</v>
      </c>
      <c r="BO296" s="28">
        <f t="shared" si="6048"/>
        <v>72.317009380062558</v>
      </c>
      <c r="BP296" s="28">
        <f t="shared" si="6048"/>
        <v>73.763349567663838</v>
      </c>
      <c r="BQ296" s="28">
        <f t="shared" si="6048"/>
        <v>75.238616559017103</v>
      </c>
      <c r="BR296" s="28">
        <f t="shared" si="6048"/>
        <v>76.743388890197451</v>
      </c>
      <c r="BS296" s="28">
        <f t="shared" si="6048"/>
        <v>78.27825666800139</v>
      </c>
      <c r="BT296" s="28">
        <f t="shared" si="6048"/>
        <v>79.843821801361429</v>
      </c>
      <c r="BU296" s="28">
        <f t="shared" si="6048"/>
        <v>81.440698237388659</v>
      </c>
      <c r="BV296" s="28">
        <f t="shared" si="6048"/>
        <v>83.069512202136423</v>
      </c>
      <c r="BW296" s="28">
        <f t="shared" si="6048"/>
        <v>84.730902446179144</v>
      </c>
      <c r="BX296" s="28">
        <f t="shared" si="6048"/>
        <v>86.425520495102717</v>
      </c>
      <c r="BY296" s="28">
        <f t="shared" si="6048"/>
        <v>88.154030905004774</v>
      </c>
      <c r="BZ296" s="28">
        <f t="shared" si="6048"/>
        <v>89.917111523104879</v>
      </c>
      <c r="CA296" s="28">
        <f t="shared" si="6048"/>
        <v>91.71545375356699</v>
      </c>
      <c r="CB296" s="28">
        <f t="shared" ref="CB296:CG296" si="6049">CB291*$B$8</f>
        <v>93.549762828638322</v>
      </c>
      <c r="CC296" s="28">
        <f t="shared" si="6049"/>
        <v>95.420758085211105</v>
      </c>
      <c r="CD296" s="28">
        <f t="shared" si="6049"/>
        <v>97.329173246915317</v>
      </c>
      <c r="CE296" s="28">
        <f t="shared" si="6049"/>
        <v>99.275756711853631</v>
      </c>
      <c r="CF296" s="28">
        <f t="shared" si="6049"/>
        <v>101.26127184609071</v>
      </c>
      <c r="CG296" s="28">
        <f t="shared" si="6049"/>
        <v>103.28649728301251</v>
      </c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</row>
    <row r="297" spans="1:115" s="32" customFormat="1" ht="15" x14ac:dyDescent="0.2">
      <c r="A297" s="31" t="s">
        <v>102</v>
      </c>
      <c r="K297" s="43">
        <f t="shared" ref="K297:R297" si="6050">SUM(K294:K296)</f>
        <v>1.1505637400000002</v>
      </c>
      <c r="L297" s="43">
        <f t="shared" si="6050"/>
        <v>11.322886067200001</v>
      </c>
      <c r="M297" s="43">
        <f t="shared" si="6050"/>
        <v>24.632965715351997</v>
      </c>
      <c r="N297" s="43">
        <f t="shared" si="6050"/>
        <v>39.308271181502235</v>
      </c>
      <c r="O297" s="43">
        <f t="shared" si="6050"/>
        <v>54.62698334238123</v>
      </c>
      <c r="P297" s="43">
        <f t="shared" si="6050"/>
        <v>67.144263620340752</v>
      </c>
      <c r="Q297" s="43">
        <f t="shared" si="6050"/>
        <v>80.430937635199726</v>
      </c>
      <c r="R297" s="43">
        <f t="shared" si="6050"/>
        <v>94.726940173905263</v>
      </c>
      <c r="S297" s="43">
        <f t="shared" ref="S297:CB297" si="6051">SUM(S294:S296)</f>
        <v>108.85641642854529</v>
      </c>
      <c r="T297" s="33">
        <f t="shared" si="6051"/>
        <v>119.89596461765524</v>
      </c>
      <c r="U297" s="33">
        <f t="shared" si="6051"/>
        <v>129.65439650511632</v>
      </c>
      <c r="V297" s="33">
        <f t="shared" si="6051"/>
        <v>140.47965234729662</v>
      </c>
      <c r="W297" s="33">
        <f t="shared" si="6051"/>
        <v>151.13469501813148</v>
      </c>
      <c r="X297" s="33">
        <f t="shared" si="6051"/>
        <v>162.29087527300248</v>
      </c>
      <c r="Y297" s="33">
        <f t="shared" si="6051"/>
        <v>172.06769042665792</v>
      </c>
      <c r="Z297" s="33">
        <f t="shared" si="6051"/>
        <v>176.95919621654528</v>
      </c>
      <c r="AA297" s="33">
        <f t="shared" si="6051"/>
        <v>174.65008568424113</v>
      </c>
      <c r="AB297" s="33">
        <f t="shared" si="6051"/>
        <v>171.76056783621624</v>
      </c>
      <c r="AC297" s="33">
        <f t="shared" si="6051"/>
        <v>168.05025234371277</v>
      </c>
      <c r="AD297" s="33">
        <f t="shared" si="6051"/>
        <v>164.60772783802878</v>
      </c>
      <c r="AE297" s="33">
        <f t="shared" si="6051"/>
        <v>165.22461554458155</v>
      </c>
      <c r="AF297" s="33">
        <f t="shared" si="6051"/>
        <v>165.72787408880032</v>
      </c>
      <c r="AG297" s="33">
        <f t="shared" si="6051"/>
        <v>165.80011717633636</v>
      </c>
      <c r="AH297" s="33">
        <f t="shared" si="6051"/>
        <v>166.22562533425946</v>
      </c>
      <c r="AI297" s="33">
        <f t="shared" si="6051"/>
        <v>169.09054307028322</v>
      </c>
      <c r="AJ297" s="33">
        <f t="shared" si="6051"/>
        <v>173.02386019618945</v>
      </c>
      <c r="AK297" s="33">
        <f t="shared" si="6051"/>
        <v>176.4786999270039</v>
      </c>
      <c r="AL297" s="33">
        <f t="shared" si="6051"/>
        <v>179.75828970729432</v>
      </c>
      <c r="AM297" s="33">
        <f t="shared" si="6051"/>
        <v>182.59348491446423</v>
      </c>
      <c r="AN297" s="33">
        <f t="shared" si="6051"/>
        <v>186.40192809142417</v>
      </c>
      <c r="AO297" s="33">
        <f t="shared" si="6051"/>
        <v>192.98001961851426</v>
      </c>
      <c r="AP297" s="33">
        <f t="shared" si="6051"/>
        <v>200.43112504596914</v>
      </c>
      <c r="AQ297" s="33">
        <f t="shared" si="6051"/>
        <v>206.98231676645696</v>
      </c>
      <c r="AR297" s="33">
        <f t="shared" si="6051"/>
        <v>213.58409028631991</v>
      </c>
      <c r="AS297" s="33">
        <f t="shared" si="6051"/>
        <v>219.84215848178292</v>
      </c>
      <c r="AT297" s="33">
        <f t="shared" si="6051"/>
        <v>224.76242149792731</v>
      </c>
      <c r="AU297" s="33">
        <f t="shared" si="6051"/>
        <v>229.55044730145053</v>
      </c>
      <c r="AV297" s="33">
        <f t="shared" si="6051"/>
        <v>234.32041650307752</v>
      </c>
      <c r="AW297" s="33">
        <f t="shared" si="6051"/>
        <v>239.07350733983205</v>
      </c>
      <c r="AX297" s="33">
        <f t="shared" si="6051"/>
        <v>243.70345442741572</v>
      </c>
      <c r="AY297" s="33">
        <f t="shared" si="6051"/>
        <v>248.32064594290148</v>
      </c>
      <c r="AZ297" s="33">
        <f t="shared" si="6051"/>
        <v>252.92646036561064</v>
      </c>
      <c r="BA297" s="33">
        <f t="shared" si="6051"/>
        <v>257.8645695444738</v>
      </c>
      <c r="BB297" s="33">
        <f t="shared" si="6051"/>
        <v>263.02186093536329</v>
      </c>
      <c r="BC297" s="33">
        <f t="shared" si="6051"/>
        <v>268.28229815407053</v>
      </c>
      <c r="BD297" s="33">
        <f t="shared" si="6051"/>
        <v>273.64794411715201</v>
      </c>
      <c r="BE297" s="33">
        <f t="shared" si="6051"/>
        <v>279.120902999495</v>
      </c>
      <c r="BF297" s="33">
        <f t="shared" si="6051"/>
        <v>284.70332105948489</v>
      </c>
      <c r="BG297" s="33">
        <f t="shared" si="6051"/>
        <v>290.39738748067464</v>
      </c>
      <c r="BH297" s="33">
        <f t="shared" si="6051"/>
        <v>296.20533523028809</v>
      </c>
      <c r="BI297" s="33">
        <f t="shared" si="6051"/>
        <v>302.12944193489386</v>
      </c>
      <c r="BJ297" s="33">
        <f t="shared" si="6051"/>
        <v>308.17203077359176</v>
      </c>
      <c r="BK297" s="33">
        <f t="shared" si="6051"/>
        <v>314.33547138906357</v>
      </c>
      <c r="BL297" s="33">
        <f t="shared" si="6051"/>
        <v>320.62218081684489</v>
      </c>
      <c r="BM297" s="33">
        <f t="shared" si="6051"/>
        <v>327.03462443318176</v>
      </c>
      <c r="BN297" s="33">
        <f t="shared" si="6051"/>
        <v>333.57531692184534</v>
      </c>
      <c r="BO297" s="33">
        <f t="shared" si="6051"/>
        <v>340.24682326028233</v>
      </c>
      <c r="BP297" s="33">
        <f t="shared" si="6051"/>
        <v>347.05175972548795</v>
      </c>
      <c r="BQ297" s="33">
        <f t="shared" si="6051"/>
        <v>353.99279491999766</v>
      </c>
      <c r="BR297" s="33">
        <f t="shared" si="6051"/>
        <v>361.07265081839762</v>
      </c>
      <c r="BS297" s="33">
        <f t="shared" si="6051"/>
        <v>368.29410383476556</v>
      </c>
      <c r="BT297" s="33">
        <f t="shared" si="6051"/>
        <v>375.65998591146092</v>
      </c>
      <c r="BU297" s="33">
        <f t="shared" si="6051"/>
        <v>383.17318562969001</v>
      </c>
      <c r="BV297" s="33">
        <f t="shared" si="6051"/>
        <v>390.83664934228392</v>
      </c>
      <c r="BW297" s="33">
        <f t="shared" si="6051"/>
        <v>398.65338232912956</v>
      </c>
      <c r="BX297" s="33">
        <f t="shared" si="6051"/>
        <v>406.62644997571221</v>
      </c>
      <c r="BY297" s="33">
        <f t="shared" si="6051"/>
        <v>414.75897897522646</v>
      </c>
      <c r="BZ297" s="33">
        <f t="shared" si="6051"/>
        <v>423.05415855473098</v>
      </c>
      <c r="CA297" s="33">
        <f t="shared" si="6051"/>
        <v>431.51524172582555</v>
      </c>
      <c r="CB297" s="33">
        <f t="shared" si="6051"/>
        <v>440.1455465603421</v>
      </c>
      <c r="CC297" s="33">
        <f>SUM(CC294:CC296)</f>
        <v>448.94845749154894</v>
      </c>
      <c r="CD297" s="33">
        <f>SUM(CD294:CD296)</f>
        <v>457.9274266413799</v>
      </c>
      <c r="CE297" s="33">
        <f>SUM(CE294:CE296)</f>
        <v>467.08597517420753</v>
      </c>
      <c r="CF297" s="33">
        <f>SUM(CF294:CF296)</f>
        <v>476.42769467769165</v>
      </c>
      <c r="CG297" s="33">
        <f>SUM(CG294:CG296)</f>
        <v>485.95624857124551</v>
      </c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</row>
    <row r="298" spans="1:115" x14ac:dyDescent="0.15">
      <c r="A298" s="3" t="s">
        <v>348</v>
      </c>
      <c r="B298" s="128">
        <v>75</v>
      </c>
      <c r="C298" s="82"/>
      <c r="K298" s="128">
        <f>'energy and capacity balance'!F38*$B$298/1000</f>
        <v>0</v>
      </c>
      <c r="L298" s="128">
        <f>'energy and capacity balance'!G38*$B$298/1000</f>
        <v>0</v>
      </c>
      <c r="M298" s="128">
        <f>'energy and capacity balance'!H38*$B$298/1000</f>
        <v>0</v>
      </c>
      <c r="N298" s="128">
        <f>'energy and capacity balance'!I38*$B$298/1000</f>
        <v>0</v>
      </c>
      <c r="O298" s="128">
        <f>'energy and capacity balance'!J38*$B$298/1000</f>
        <v>0</v>
      </c>
      <c r="P298" s="128">
        <f>'energy and capacity balance'!K38*$B$298/1000</f>
        <v>7.5</v>
      </c>
      <c r="Q298" s="128">
        <f>'energy and capacity balance'!L38*$B$298/1000</f>
        <v>7.5</v>
      </c>
      <c r="R298" s="128">
        <f>'energy and capacity balance'!M38*$B$298/1000</f>
        <v>3.8250000000000002</v>
      </c>
      <c r="S298" s="128">
        <f>'energy and capacity balance'!N38*$B$298/1000</f>
        <v>7.2750000000000004</v>
      </c>
      <c r="T298" s="128">
        <f>'energy and capacity balance'!O38*$B$298/1000</f>
        <v>7.5</v>
      </c>
      <c r="U298" s="128">
        <f>'energy and capacity balance'!P38*$B$298/1000</f>
        <v>2.1749999999999998</v>
      </c>
      <c r="V298" s="128">
        <f>'energy and capacity balance'!Q38*$B$298/1000</f>
        <v>0</v>
      </c>
      <c r="W298" s="128">
        <f>'energy and capacity balance'!R38*$B$298/1000</f>
        <v>0</v>
      </c>
      <c r="X298" s="128">
        <f>'energy and capacity balance'!S38*$B$298/1000</f>
        <v>0</v>
      </c>
      <c r="Y298" s="128">
        <f>'energy and capacity balance'!T38*$B$298/1000</f>
        <v>0</v>
      </c>
      <c r="Z298" s="128">
        <f>'energy and capacity balance'!U38*$B$298/1000</f>
        <v>0</v>
      </c>
      <c r="AA298" s="128">
        <f>'energy and capacity balance'!V38*$B$298/1000</f>
        <v>0</v>
      </c>
      <c r="AB298" s="128">
        <f>'energy and capacity balance'!W38*$B$298/1000</f>
        <v>0</v>
      </c>
      <c r="AC298" s="128">
        <f>'energy and capacity balance'!X38*$B$298/1000</f>
        <v>0</v>
      </c>
      <c r="AD298" s="128">
        <f>'energy and capacity balance'!Y38*$B$298/1000</f>
        <v>0</v>
      </c>
      <c r="AE298" s="128">
        <f>'energy and capacity balance'!Z38*$B$298/1000</f>
        <v>0</v>
      </c>
      <c r="AF298" s="128">
        <f>'energy and capacity balance'!AA38*$B$298/1000</f>
        <v>0</v>
      </c>
      <c r="AG298" s="128">
        <f>'energy and capacity balance'!AB38*$B$298/1000</f>
        <v>0</v>
      </c>
      <c r="AH298" s="128">
        <f>'energy and capacity balance'!AC38*$B$298/1000</f>
        <v>0</v>
      </c>
      <c r="AI298" s="128">
        <f>'energy and capacity balance'!AD38*$B$298/1000</f>
        <v>0</v>
      </c>
      <c r="AJ298" s="128">
        <f>'energy and capacity balance'!AE38*$B$298/1000</f>
        <v>0</v>
      </c>
      <c r="AK298" s="128">
        <f>'energy and capacity balance'!AF38*$B$298/1000</f>
        <v>0</v>
      </c>
      <c r="AL298" s="128">
        <f>'energy and capacity balance'!AG38*$B$298/1000</f>
        <v>0</v>
      </c>
      <c r="AM298" s="128">
        <f>'energy and capacity balance'!AH38*$B$298/1000</f>
        <v>0</v>
      </c>
      <c r="AN298" s="128">
        <f>'energy and capacity balance'!AI38*$B$298/1000</f>
        <v>0</v>
      </c>
      <c r="AO298" s="128">
        <f>'energy and capacity balance'!AJ38*$B$298/1000</f>
        <v>0</v>
      </c>
      <c r="AP298" s="128">
        <f>'energy and capacity balance'!AK38*$B$298/1000</f>
        <v>0</v>
      </c>
      <c r="AQ298" s="128">
        <f>'energy and capacity balance'!AL38*$B$298/1000</f>
        <v>0</v>
      </c>
      <c r="AR298" s="128">
        <f>'energy and capacity balance'!AM38*$B$298/1000</f>
        <v>0</v>
      </c>
      <c r="AS298" s="128">
        <f>'energy and capacity balance'!AN38*$B$298/1000</f>
        <v>0</v>
      </c>
      <c r="AT298" s="128">
        <f>'energy and capacity balance'!AO38*$B$298/1000</f>
        <v>0</v>
      </c>
      <c r="AU298" s="128">
        <f>'energy and capacity balance'!AP38*$B$298/1000</f>
        <v>0</v>
      </c>
      <c r="AV298" s="128">
        <f>'energy and capacity balance'!AQ38*$B$298/1000</f>
        <v>0</v>
      </c>
      <c r="AW298" s="128">
        <f>'energy and capacity balance'!AR38*$B$298/1000</f>
        <v>0</v>
      </c>
      <c r="AX298" s="128">
        <f>'energy and capacity balance'!AS38*$B$298/1000</f>
        <v>0</v>
      </c>
      <c r="AY298" s="128">
        <f>'energy and capacity balance'!AT38*$B$298/1000</f>
        <v>0</v>
      </c>
      <c r="AZ298" s="128">
        <f>'energy and capacity balance'!AU38*$B$298/1000</f>
        <v>0</v>
      </c>
      <c r="BA298" s="128">
        <f>'energy and capacity balance'!AV38*$B$298/1000</f>
        <v>0</v>
      </c>
      <c r="BB298" s="128">
        <f>'energy and capacity balance'!AW38*$B$298/1000</f>
        <v>0</v>
      </c>
      <c r="BC298" s="128">
        <f>'energy and capacity balance'!AX38*$B$298/1000</f>
        <v>0</v>
      </c>
      <c r="BD298" s="128">
        <f>'energy and capacity balance'!AY38*$B$298/1000</f>
        <v>0</v>
      </c>
      <c r="BE298" s="128">
        <f>'energy and capacity balance'!AZ38*$B$298/1000</f>
        <v>0</v>
      </c>
      <c r="BF298" s="128">
        <f>'energy and capacity balance'!BA38*$B$298/1000</f>
        <v>0</v>
      </c>
      <c r="BG298" s="128">
        <f>'energy and capacity balance'!BB38*$B$298/1000</f>
        <v>0</v>
      </c>
      <c r="BH298" s="128">
        <f>'energy and capacity balance'!BC38*$B$298/1000</f>
        <v>0</v>
      </c>
      <c r="BI298" s="128">
        <f>'energy and capacity balance'!BD38*$B$298/1000</f>
        <v>0</v>
      </c>
      <c r="BJ298" s="128">
        <f>'energy and capacity balance'!BE38*$B$298/1000</f>
        <v>0</v>
      </c>
      <c r="BK298" s="128">
        <f>'energy and capacity balance'!BF38*$B$298/1000</f>
        <v>0</v>
      </c>
      <c r="BL298" s="128">
        <f>'energy and capacity balance'!BG38*$B$298/1000</f>
        <v>0</v>
      </c>
      <c r="BM298" s="128">
        <f>'energy and capacity balance'!BH38*$B$298/1000</f>
        <v>0</v>
      </c>
      <c r="BN298" s="128">
        <f>'energy and capacity balance'!BI38*$B$298/1000</f>
        <v>0</v>
      </c>
      <c r="BO298" s="128">
        <f>'energy and capacity balance'!BJ38*$B$298/1000</f>
        <v>0</v>
      </c>
      <c r="BP298" s="128">
        <f>'energy and capacity balance'!BK38*$B$298/1000</f>
        <v>0</v>
      </c>
      <c r="BQ298" s="128">
        <f>'energy and capacity balance'!BL38*$B$298/1000</f>
        <v>0</v>
      </c>
      <c r="BR298" s="128">
        <f>'energy and capacity balance'!BM38*$B$298/1000</f>
        <v>0</v>
      </c>
      <c r="BS298" s="128">
        <f>'energy and capacity balance'!BN38*$B$298/1000</f>
        <v>0</v>
      </c>
      <c r="BT298" s="128">
        <f>'energy and capacity balance'!BO38*$B$298/1000</f>
        <v>0</v>
      </c>
      <c r="BU298" s="128">
        <f>'energy and capacity balance'!BP38*$B$298/1000</f>
        <v>0</v>
      </c>
      <c r="BV298" s="128">
        <f>'energy and capacity balance'!BQ38*$B$298/1000</f>
        <v>0</v>
      </c>
      <c r="BW298" s="128">
        <f>'energy and capacity balance'!BR38*$B$298/1000</f>
        <v>0</v>
      </c>
      <c r="BX298" s="128">
        <f>'energy and capacity balance'!BS38*$B$298/1000</f>
        <v>0</v>
      </c>
      <c r="BY298" s="128">
        <f>'energy and capacity balance'!BT38*$B$298/1000</f>
        <v>0</v>
      </c>
      <c r="BZ298" s="128">
        <f>'energy and capacity balance'!BU38*$B$298/1000</f>
        <v>0</v>
      </c>
      <c r="CA298" s="128">
        <f>'energy and capacity balance'!BV38*$B$298/1000</f>
        <v>0</v>
      </c>
      <c r="CB298" s="128">
        <f>'energy and capacity balance'!BW38*$B$298/1000</f>
        <v>0</v>
      </c>
      <c r="CC298" s="128">
        <f>'energy and capacity balance'!BX38*$B$298/1000</f>
        <v>0</v>
      </c>
      <c r="CD298" s="128">
        <f>'energy and capacity balance'!BY38*$B$298/1000</f>
        <v>0</v>
      </c>
      <c r="CE298" s="128">
        <f>'energy and capacity balance'!BZ38*$B$298/1000</f>
        <v>0</v>
      </c>
      <c r="CF298" s="128">
        <f>'energy and capacity balance'!CA38*$B$298/1000</f>
        <v>0</v>
      </c>
      <c r="CG298" s="128">
        <f>'energy and capacity balance'!CB38*$B$298/1000</f>
        <v>0</v>
      </c>
    </row>
    <row r="299" spans="1:115" x14ac:dyDescent="0.15">
      <c r="A299" s="3" t="s">
        <v>354</v>
      </c>
      <c r="B299" s="128">
        <v>100</v>
      </c>
      <c r="C299" s="82"/>
      <c r="K299" s="128">
        <f>'energy and capacity balance'!F39*$B$299/1000</f>
        <v>0</v>
      </c>
      <c r="L299" s="128">
        <f>'energy and capacity balance'!G39*$B$299/1000</f>
        <v>0</v>
      </c>
      <c r="M299" s="128">
        <f>'energy and capacity balance'!H39*$B$299/1000</f>
        <v>0</v>
      </c>
      <c r="N299" s="128">
        <f>'energy and capacity balance'!I39*$B$299/1000</f>
        <v>0</v>
      </c>
      <c r="O299" s="128">
        <f>'energy and capacity balance'!J39*$B$299/1000</f>
        <v>0</v>
      </c>
      <c r="P299" s="128">
        <f>'energy and capacity balance'!K39*$B$299/1000</f>
        <v>8.6999999999999993</v>
      </c>
      <c r="Q299" s="128">
        <f>'energy and capacity balance'!L39*$B$299/1000</f>
        <v>22.5</v>
      </c>
      <c r="R299" s="128">
        <f>'energy and capacity balance'!M39*$B$299/1000</f>
        <v>0</v>
      </c>
      <c r="S299" s="128">
        <f>'energy and capacity balance'!N39*$B$299/1000</f>
        <v>0</v>
      </c>
      <c r="T299" s="128">
        <f>'energy and capacity balance'!O39*$B$299/1000</f>
        <v>8.6999999999999993</v>
      </c>
      <c r="U299" s="128">
        <f>'energy and capacity balance'!P39*$B$299/1000</f>
        <v>0</v>
      </c>
      <c r="V299" s="128">
        <f>'energy and capacity balance'!Q39*$B$299/1000</f>
        <v>0</v>
      </c>
      <c r="W299" s="128">
        <f>'energy and capacity balance'!R39*$B$299/1000</f>
        <v>0</v>
      </c>
      <c r="X299" s="128">
        <f>'energy and capacity balance'!S39*$B$299/1000</f>
        <v>0</v>
      </c>
      <c r="Y299" s="128">
        <f>'energy and capacity balance'!T39*$B$299/1000</f>
        <v>0</v>
      </c>
      <c r="Z299" s="128">
        <f>'energy and capacity balance'!U39*$B$299/1000</f>
        <v>0</v>
      </c>
      <c r="AA299" s="128">
        <f>'energy and capacity balance'!V39*$B$299/1000</f>
        <v>0</v>
      </c>
      <c r="AB299" s="128">
        <f>'energy and capacity balance'!W39*$B$299/1000</f>
        <v>0</v>
      </c>
      <c r="AC299" s="128">
        <f>'energy and capacity balance'!X39*$B$299/1000</f>
        <v>0</v>
      </c>
      <c r="AD299" s="128">
        <f>'energy and capacity balance'!Y39*$B$299/1000</f>
        <v>0</v>
      </c>
      <c r="AE299" s="128">
        <f>'energy and capacity balance'!Z39*$B$299/1000</f>
        <v>0</v>
      </c>
      <c r="AF299" s="128">
        <f>'energy and capacity balance'!AA39*$B$299/1000</f>
        <v>0</v>
      </c>
      <c r="AG299" s="128">
        <f>'energy and capacity balance'!AB39*$B$299/1000</f>
        <v>0</v>
      </c>
      <c r="AH299" s="128">
        <f>'energy and capacity balance'!AC39*$B$299/1000</f>
        <v>0</v>
      </c>
      <c r="AI299" s="128">
        <f>'energy and capacity balance'!AD39*$B$299/1000</f>
        <v>0</v>
      </c>
      <c r="AJ299" s="128">
        <f>'energy and capacity balance'!AE39*$B$299/1000</f>
        <v>0</v>
      </c>
      <c r="AK299" s="128">
        <f>'energy and capacity balance'!AF39*$B$299/1000</f>
        <v>0</v>
      </c>
      <c r="AL299" s="128">
        <f>'energy and capacity balance'!AG39*$B$299/1000</f>
        <v>0</v>
      </c>
      <c r="AM299" s="128">
        <f>'energy and capacity balance'!AH39*$B$299/1000</f>
        <v>0</v>
      </c>
      <c r="AN299" s="128">
        <f>'energy and capacity balance'!AI39*$B$299/1000</f>
        <v>0</v>
      </c>
      <c r="AO299" s="128">
        <f>'energy and capacity balance'!AJ39*$B$299/1000</f>
        <v>0</v>
      </c>
      <c r="AP299" s="128">
        <f>'energy and capacity balance'!AK39*$B$299/1000</f>
        <v>0</v>
      </c>
      <c r="AQ299" s="128">
        <f>'energy and capacity balance'!AL39*$B$299/1000</f>
        <v>0</v>
      </c>
      <c r="AR299" s="128">
        <f>'energy and capacity balance'!AM39*$B$299/1000</f>
        <v>0</v>
      </c>
      <c r="AS299" s="128">
        <f>'energy and capacity balance'!AN39*$B$299/1000</f>
        <v>0</v>
      </c>
      <c r="AT299" s="128">
        <f>'energy and capacity balance'!AO39*$B$299/1000</f>
        <v>0</v>
      </c>
      <c r="AU299" s="128">
        <f>'energy and capacity balance'!AP39*$B$299/1000</f>
        <v>0</v>
      </c>
      <c r="AV299" s="128">
        <f>'energy and capacity balance'!AQ39*$B$299/1000</f>
        <v>0</v>
      </c>
      <c r="AW299" s="128">
        <f>'energy and capacity balance'!AR39*$B$299/1000</f>
        <v>0</v>
      </c>
      <c r="AX299" s="128">
        <f>'energy and capacity balance'!AS39*$B$299/1000</f>
        <v>0</v>
      </c>
      <c r="AY299" s="128">
        <f>'energy and capacity balance'!AT39*$B$299/1000</f>
        <v>0</v>
      </c>
      <c r="AZ299" s="128">
        <f>'energy and capacity balance'!AU39*$B$299/1000</f>
        <v>0</v>
      </c>
      <c r="BA299" s="128">
        <f>'energy and capacity balance'!AV39*$B$299/1000</f>
        <v>0</v>
      </c>
      <c r="BB299" s="128">
        <f>'energy and capacity balance'!AW39*$B$299/1000</f>
        <v>0</v>
      </c>
      <c r="BC299" s="128">
        <f>'energy and capacity balance'!AX39*$B$299/1000</f>
        <v>0</v>
      </c>
      <c r="BD299" s="128">
        <f>'energy and capacity balance'!AY39*$B$299/1000</f>
        <v>0</v>
      </c>
      <c r="BE299" s="128">
        <f>'energy and capacity balance'!AZ39*$B$299/1000</f>
        <v>0</v>
      </c>
      <c r="BF299" s="128">
        <f>'energy and capacity balance'!BA39*$B$299/1000</f>
        <v>0</v>
      </c>
      <c r="BG299" s="128">
        <f>'energy and capacity balance'!BB39*$B$299/1000</f>
        <v>0</v>
      </c>
      <c r="BH299" s="128">
        <f>'energy and capacity balance'!BC39*$B$299/1000</f>
        <v>0</v>
      </c>
      <c r="BI299" s="128">
        <f>'energy and capacity balance'!BD39*$B$299/1000</f>
        <v>0</v>
      </c>
      <c r="BJ299" s="128">
        <f>'energy and capacity balance'!BE39*$B$299/1000</f>
        <v>0</v>
      </c>
      <c r="BK299" s="128">
        <f>'energy and capacity balance'!BF39*$B$299/1000</f>
        <v>0</v>
      </c>
      <c r="BL299" s="128">
        <f>'energy and capacity balance'!BG39*$B$299/1000</f>
        <v>0</v>
      </c>
      <c r="BM299" s="128">
        <f>'energy and capacity balance'!BH39*$B$299/1000</f>
        <v>0</v>
      </c>
      <c r="BN299" s="128">
        <f>'energy and capacity balance'!BI39*$B$299/1000</f>
        <v>0</v>
      </c>
      <c r="BO299" s="128">
        <f>'energy and capacity balance'!BJ39*$B$299/1000</f>
        <v>0</v>
      </c>
      <c r="BP299" s="128">
        <f>'energy and capacity balance'!BK39*$B$299/1000</f>
        <v>0</v>
      </c>
      <c r="BQ299" s="128">
        <f>'energy and capacity balance'!BL39*$B$299/1000</f>
        <v>0</v>
      </c>
      <c r="BR299" s="128">
        <f>'energy and capacity balance'!BM39*$B$299/1000</f>
        <v>0</v>
      </c>
      <c r="BS299" s="128">
        <f>'energy and capacity balance'!BN39*$B$299/1000</f>
        <v>0</v>
      </c>
      <c r="BT299" s="128">
        <f>'energy and capacity balance'!BO39*$B$299/1000</f>
        <v>0</v>
      </c>
      <c r="BU299" s="128">
        <f>'energy and capacity balance'!BP39*$B$299/1000</f>
        <v>0</v>
      </c>
      <c r="BV299" s="128">
        <f>'energy and capacity balance'!BQ39*$B$299/1000</f>
        <v>0</v>
      </c>
      <c r="BW299" s="128">
        <f>'energy and capacity balance'!BR39*$B$299/1000</f>
        <v>0</v>
      </c>
      <c r="BX299" s="128">
        <f>'energy and capacity balance'!BS39*$B$299/1000</f>
        <v>0</v>
      </c>
      <c r="BY299" s="128">
        <f>'energy and capacity balance'!BT39*$B$299/1000</f>
        <v>0</v>
      </c>
      <c r="BZ299" s="128">
        <f>'energy and capacity balance'!BU39*$B$299/1000</f>
        <v>0</v>
      </c>
      <c r="CA299" s="128">
        <f>'energy and capacity balance'!BV39*$B$299/1000</f>
        <v>0</v>
      </c>
      <c r="CB299" s="128">
        <f>'energy and capacity balance'!BW39*$B$299/1000</f>
        <v>0</v>
      </c>
      <c r="CC299" s="128">
        <f>'energy and capacity balance'!BX39*$B$299/1000</f>
        <v>0</v>
      </c>
      <c r="CD299" s="128">
        <f>'energy and capacity balance'!BY39*$B$299/1000</f>
        <v>0</v>
      </c>
      <c r="CE299" s="128">
        <f>'energy and capacity balance'!BZ39*$B$299/1000</f>
        <v>0</v>
      </c>
      <c r="CF299" s="128">
        <f>'energy and capacity balance'!CA39*$B$299/1000</f>
        <v>0</v>
      </c>
      <c r="CG299" s="128">
        <f>'energy and capacity balance'!CB39*$B$299/1000</f>
        <v>0</v>
      </c>
    </row>
    <row r="300" spans="1:115" s="27" customFormat="1" x14ac:dyDescent="0.15">
      <c r="A300" s="26" t="s">
        <v>369</v>
      </c>
      <c r="K300" s="129">
        <f>K297+K298+K299</f>
        <v>1.1505637400000002</v>
      </c>
      <c r="L300" s="129">
        <f t="shared" ref="L300:BW300" si="6052">L297+L298+L299</f>
        <v>11.322886067200001</v>
      </c>
      <c r="M300" s="129">
        <f t="shared" si="6052"/>
        <v>24.632965715351997</v>
      </c>
      <c r="N300" s="129">
        <f t="shared" si="6052"/>
        <v>39.308271181502235</v>
      </c>
      <c r="O300" s="129">
        <f t="shared" si="6052"/>
        <v>54.62698334238123</v>
      </c>
      <c r="P300" s="129">
        <f t="shared" si="6052"/>
        <v>83.344263620340755</v>
      </c>
      <c r="Q300" s="129">
        <f t="shared" si="6052"/>
        <v>110.43093763519973</v>
      </c>
      <c r="R300" s="129">
        <f t="shared" si="6052"/>
        <v>98.551940173905265</v>
      </c>
      <c r="S300" s="129">
        <f t="shared" si="6052"/>
        <v>116.13141642854529</v>
      </c>
      <c r="T300" s="129">
        <f t="shared" si="6052"/>
        <v>136.09596461765523</v>
      </c>
      <c r="U300" s="129">
        <f t="shared" si="6052"/>
        <v>131.82939650511634</v>
      </c>
      <c r="V300" s="129">
        <f t="shared" si="6052"/>
        <v>140.47965234729662</v>
      </c>
      <c r="W300" s="129">
        <f t="shared" si="6052"/>
        <v>151.13469501813148</v>
      </c>
      <c r="X300" s="129">
        <f t="shared" si="6052"/>
        <v>162.29087527300248</v>
      </c>
      <c r="Y300" s="129">
        <f t="shared" si="6052"/>
        <v>172.06769042665792</v>
      </c>
      <c r="Z300" s="129">
        <f t="shared" si="6052"/>
        <v>176.95919621654528</v>
      </c>
      <c r="AA300" s="129">
        <f t="shared" si="6052"/>
        <v>174.65008568424113</v>
      </c>
      <c r="AB300" s="129">
        <f t="shared" si="6052"/>
        <v>171.76056783621624</v>
      </c>
      <c r="AC300" s="129">
        <f t="shared" si="6052"/>
        <v>168.05025234371277</v>
      </c>
      <c r="AD300" s="129">
        <f t="shared" si="6052"/>
        <v>164.60772783802878</v>
      </c>
      <c r="AE300" s="129">
        <f t="shared" si="6052"/>
        <v>165.22461554458155</v>
      </c>
      <c r="AF300" s="129">
        <f t="shared" si="6052"/>
        <v>165.72787408880032</v>
      </c>
      <c r="AG300" s="129">
        <f t="shared" si="6052"/>
        <v>165.80011717633636</v>
      </c>
      <c r="AH300" s="129">
        <f t="shared" si="6052"/>
        <v>166.22562533425946</v>
      </c>
      <c r="AI300" s="129">
        <f t="shared" si="6052"/>
        <v>169.09054307028322</v>
      </c>
      <c r="AJ300" s="129">
        <f t="shared" si="6052"/>
        <v>173.02386019618945</v>
      </c>
      <c r="AK300" s="129">
        <f t="shared" si="6052"/>
        <v>176.4786999270039</v>
      </c>
      <c r="AL300" s="129">
        <f t="shared" si="6052"/>
        <v>179.75828970729432</v>
      </c>
      <c r="AM300" s="129">
        <f t="shared" si="6052"/>
        <v>182.59348491446423</v>
      </c>
      <c r="AN300" s="129">
        <f t="shared" si="6052"/>
        <v>186.40192809142417</v>
      </c>
      <c r="AO300" s="129">
        <f t="shared" si="6052"/>
        <v>192.98001961851426</v>
      </c>
      <c r="AP300" s="129">
        <f t="shared" si="6052"/>
        <v>200.43112504596914</v>
      </c>
      <c r="AQ300" s="129">
        <f t="shared" si="6052"/>
        <v>206.98231676645696</v>
      </c>
      <c r="AR300" s="129">
        <f t="shared" si="6052"/>
        <v>213.58409028631991</v>
      </c>
      <c r="AS300" s="129">
        <f t="shared" si="6052"/>
        <v>219.84215848178292</v>
      </c>
      <c r="AT300" s="129">
        <f t="shared" si="6052"/>
        <v>224.76242149792731</v>
      </c>
      <c r="AU300" s="129">
        <f t="shared" si="6052"/>
        <v>229.55044730145053</v>
      </c>
      <c r="AV300" s="129">
        <f t="shared" si="6052"/>
        <v>234.32041650307752</v>
      </c>
      <c r="AW300" s="129">
        <f t="shared" si="6052"/>
        <v>239.07350733983205</v>
      </c>
      <c r="AX300" s="129">
        <f t="shared" si="6052"/>
        <v>243.70345442741572</v>
      </c>
      <c r="AY300" s="129">
        <f t="shared" si="6052"/>
        <v>248.32064594290148</v>
      </c>
      <c r="AZ300" s="129">
        <f t="shared" si="6052"/>
        <v>252.92646036561064</v>
      </c>
      <c r="BA300" s="129">
        <f t="shared" si="6052"/>
        <v>257.8645695444738</v>
      </c>
      <c r="BB300" s="129">
        <f t="shared" si="6052"/>
        <v>263.02186093536329</v>
      </c>
      <c r="BC300" s="129">
        <f t="shared" si="6052"/>
        <v>268.28229815407053</v>
      </c>
      <c r="BD300" s="129">
        <f t="shared" si="6052"/>
        <v>273.64794411715201</v>
      </c>
      <c r="BE300" s="129">
        <f t="shared" si="6052"/>
        <v>279.120902999495</v>
      </c>
      <c r="BF300" s="129">
        <f t="shared" si="6052"/>
        <v>284.70332105948489</v>
      </c>
      <c r="BG300" s="129">
        <f t="shared" si="6052"/>
        <v>290.39738748067464</v>
      </c>
      <c r="BH300" s="129">
        <f t="shared" si="6052"/>
        <v>296.20533523028809</v>
      </c>
      <c r="BI300" s="129">
        <f t="shared" si="6052"/>
        <v>302.12944193489386</v>
      </c>
      <c r="BJ300" s="129">
        <f t="shared" si="6052"/>
        <v>308.17203077359176</v>
      </c>
      <c r="BK300" s="129">
        <f t="shared" si="6052"/>
        <v>314.33547138906357</v>
      </c>
      <c r="BL300" s="129">
        <f t="shared" si="6052"/>
        <v>320.62218081684489</v>
      </c>
      <c r="BM300" s="129">
        <f t="shared" si="6052"/>
        <v>327.03462443318176</v>
      </c>
      <c r="BN300" s="129">
        <f t="shared" si="6052"/>
        <v>333.57531692184534</v>
      </c>
      <c r="BO300" s="129">
        <f t="shared" si="6052"/>
        <v>340.24682326028233</v>
      </c>
      <c r="BP300" s="129">
        <f t="shared" si="6052"/>
        <v>347.05175972548795</v>
      </c>
      <c r="BQ300" s="129">
        <f t="shared" si="6052"/>
        <v>353.99279491999766</v>
      </c>
      <c r="BR300" s="129">
        <f t="shared" si="6052"/>
        <v>361.07265081839762</v>
      </c>
      <c r="BS300" s="129">
        <f t="shared" si="6052"/>
        <v>368.29410383476556</v>
      </c>
      <c r="BT300" s="129">
        <f t="shared" si="6052"/>
        <v>375.65998591146092</v>
      </c>
      <c r="BU300" s="129">
        <f t="shared" si="6052"/>
        <v>383.17318562969001</v>
      </c>
      <c r="BV300" s="129">
        <f t="shared" si="6052"/>
        <v>390.83664934228392</v>
      </c>
      <c r="BW300" s="129">
        <f t="shared" si="6052"/>
        <v>398.65338232912956</v>
      </c>
      <c r="BX300" s="129">
        <f t="shared" ref="BX300:CG300" si="6053">BX297+BX298+BX299</f>
        <v>406.62644997571221</v>
      </c>
      <c r="BY300" s="129">
        <f t="shared" si="6053"/>
        <v>414.75897897522646</v>
      </c>
      <c r="BZ300" s="129">
        <f t="shared" si="6053"/>
        <v>423.05415855473098</v>
      </c>
      <c r="CA300" s="129">
        <f t="shared" si="6053"/>
        <v>431.51524172582555</v>
      </c>
      <c r="CB300" s="129">
        <f t="shared" si="6053"/>
        <v>440.1455465603421</v>
      </c>
      <c r="CC300" s="129">
        <f t="shared" si="6053"/>
        <v>448.94845749154894</v>
      </c>
      <c r="CD300" s="129">
        <f t="shared" si="6053"/>
        <v>457.9274266413799</v>
      </c>
      <c r="CE300" s="129">
        <f t="shared" si="6053"/>
        <v>467.08597517420753</v>
      </c>
      <c r="CF300" s="129">
        <f t="shared" si="6053"/>
        <v>476.42769467769165</v>
      </c>
      <c r="CG300" s="129">
        <f t="shared" si="6053"/>
        <v>485.95624857124551</v>
      </c>
    </row>
    <row r="301" spans="1:115" ht="15" x14ac:dyDescent="0.2">
      <c r="A301" s="64"/>
      <c r="B301" s="3" t="s">
        <v>295</v>
      </c>
      <c r="C301" s="82">
        <f>SUMPRODUCT(K13:CG13,K300:CG300)</f>
        <v>2091.6162622981556</v>
      </c>
      <c r="J301" s="52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</row>
    <row r="302" spans="1:115" ht="15" x14ac:dyDescent="0.2"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</row>
    <row r="303" spans="1:115" ht="15" x14ac:dyDescent="0.2"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</row>
    <row r="304" spans="1:115" ht="15" x14ac:dyDescent="0.2"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</row>
    <row r="305" spans="1:16" ht="15" x14ac:dyDescent="0.2">
      <c r="A305" s="40"/>
      <c r="C305" s="41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85"/>
  <sheetViews>
    <sheetView workbookViewId="0"/>
  </sheetViews>
  <sheetFormatPr baseColWidth="10" defaultColWidth="9.1640625" defaultRowHeight="13" outlineLevelRow="1" x14ac:dyDescent="0.15"/>
  <cols>
    <col min="1" max="1" width="9.1640625" style="3"/>
    <col min="2" max="2" width="30" style="3" customWidth="1"/>
    <col min="3" max="3" width="9.1640625" style="3"/>
    <col min="4" max="4" width="11" style="3" bestFit="1" customWidth="1"/>
    <col min="5" max="5" width="7.33203125" style="3" bestFit="1" customWidth="1"/>
    <col min="6" max="6" width="10.5" style="3" customWidth="1"/>
    <col min="7" max="7" width="4.5" style="3" bestFit="1" customWidth="1"/>
    <col min="8" max="8" width="30" style="3" customWidth="1"/>
    <col min="9" max="9" width="8.5" style="3" customWidth="1"/>
    <col min="10" max="10" width="7.6640625" style="3" customWidth="1"/>
    <col min="11" max="86" width="10.5" style="3" customWidth="1"/>
    <col min="87" max="16384" width="9.1640625" style="3"/>
  </cols>
  <sheetData>
    <row r="1" spans="2:116" ht="15" x14ac:dyDescent="0.2">
      <c r="B1" s="6" t="s">
        <v>0</v>
      </c>
      <c r="C1" s="6"/>
      <c r="D1" s="6"/>
      <c r="E1" s="7"/>
      <c r="F1" s="62"/>
      <c r="G1" s="62"/>
      <c r="H1" s="26" t="s">
        <v>211</v>
      </c>
      <c r="I1" s="27"/>
      <c r="J1" s="27"/>
      <c r="K1" s="62"/>
      <c r="L1" s="62"/>
      <c r="M1" s="7"/>
      <c r="N1" s="7"/>
      <c r="O1" s="7"/>
      <c r="P1" s="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F1" s="2"/>
      <c r="AG1" s="2"/>
      <c r="AH1" s="2"/>
      <c r="AI1" s="7"/>
      <c r="AJ1" s="2"/>
      <c r="AK1" s="2"/>
      <c r="AL1" s="2"/>
      <c r="AM1" s="2"/>
      <c r="AN1" s="2"/>
      <c r="AO1" s="2"/>
    </row>
    <row r="2" spans="2:116" ht="15" x14ac:dyDescent="0.2">
      <c r="C2" s="2" t="s">
        <v>1</v>
      </c>
      <c r="D2" s="2" t="s">
        <v>2</v>
      </c>
      <c r="E2" s="8"/>
      <c r="F2" s="62"/>
      <c r="G2" s="62"/>
      <c r="J2" s="39"/>
      <c r="K2" s="62"/>
      <c r="P2" s="8"/>
      <c r="Q2" s="2"/>
      <c r="R2" s="9"/>
      <c r="S2" s="10"/>
      <c r="T2" s="9"/>
      <c r="U2" s="9"/>
      <c r="V2" s="10"/>
      <c r="W2" s="2"/>
      <c r="AA2" s="2"/>
      <c r="AF2" s="2"/>
      <c r="AG2" s="11"/>
      <c r="AH2" s="12"/>
      <c r="AI2" s="10"/>
      <c r="AJ2" s="2"/>
      <c r="AK2" s="2"/>
      <c r="AL2" s="2"/>
      <c r="AM2" s="13"/>
      <c r="AN2" s="14"/>
      <c r="AO2" s="2"/>
    </row>
    <row r="3" spans="2:116" ht="15" outlineLevel="1" x14ac:dyDescent="0.2">
      <c r="B3" s="3" t="s">
        <v>3</v>
      </c>
      <c r="C3" s="8">
        <v>0.06</v>
      </c>
      <c r="D3" s="15">
        <f>(1+C3)/(1+C4)-1</f>
        <v>3.9215686274509887E-2</v>
      </c>
      <c r="E3" s="8"/>
      <c r="F3" s="62"/>
      <c r="G3" s="62"/>
      <c r="L3" s="62"/>
      <c r="M3" s="8"/>
      <c r="N3" s="8"/>
      <c r="O3" s="8"/>
      <c r="P3" s="8"/>
      <c r="Q3" s="2"/>
      <c r="R3" s="9"/>
      <c r="S3" s="10"/>
      <c r="T3" s="9"/>
      <c r="U3" s="9"/>
      <c r="V3" s="10"/>
      <c r="W3" s="2"/>
      <c r="AA3" s="2"/>
      <c r="AF3" s="2"/>
      <c r="AG3" s="11"/>
      <c r="AH3" s="12"/>
      <c r="AI3" s="10"/>
      <c r="AJ3" s="2"/>
      <c r="AK3" s="2"/>
      <c r="AL3" s="2"/>
      <c r="AM3" s="2"/>
      <c r="AN3" s="2"/>
      <c r="AO3" s="2"/>
    </row>
    <row r="4" spans="2:116" ht="15" outlineLevel="1" x14ac:dyDescent="0.2">
      <c r="B4" s="64" t="s">
        <v>4</v>
      </c>
      <c r="C4" s="18">
        <v>0.02</v>
      </c>
      <c r="D4" s="2"/>
      <c r="E4" s="2"/>
      <c r="F4" s="62"/>
      <c r="G4" s="62"/>
      <c r="H4" s="73"/>
      <c r="J4" s="29"/>
      <c r="K4" s="62"/>
      <c r="L4" s="62"/>
      <c r="M4" s="2"/>
      <c r="N4" s="2"/>
      <c r="O4" s="2"/>
      <c r="P4" s="2"/>
      <c r="Q4" s="2"/>
      <c r="R4" s="9"/>
      <c r="S4" s="10"/>
      <c r="T4" s="9"/>
      <c r="U4" s="9"/>
      <c r="V4" s="10"/>
      <c r="W4" s="2"/>
      <c r="X4" s="2"/>
      <c r="Y4" s="2"/>
      <c r="Z4" s="2"/>
      <c r="AA4" s="2"/>
      <c r="AF4" s="2"/>
      <c r="AG4" s="10"/>
      <c r="AH4" s="12"/>
      <c r="AI4" s="5"/>
      <c r="AJ4" s="2"/>
      <c r="AK4" s="2"/>
      <c r="AL4" s="2"/>
      <c r="AM4" s="2"/>
      <c r="AN4" s="2"/>
      <c r="AO4" s="2"/>
    </row>
    <row r="5" spans="2:116" ht="15" outlineLevel="1" x14ac:dyDescent="0.2">
      <c r="B5" s="2"/>
      <c r="C5" s="2"/>
      <c r="D5" s="2"/>
      <c r="E5" s="2"/>
      <c r="F5" s="62"/>
      <c r="G5" s="62"/>
      <c r="H5" s="4"/>
      <c r="J5" s="41"/>
      <c r="K5" s="62"/>
      <c r="L5" s="6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F5" s="2"/>
      <c r="AG5" s="10"/>
      <c r="AH5" s="19"/>
      <c r="AI5" s="20"/>
      <c r="AJ5" s="2"/>
      <c r="AK5" s="2"/>
      <c r="AL5" s="2"/>
      <c r="AM5" s="2"/>
      <c r="AN5" s="15"/>
      <c r="AO5" s="2"/>
    </row>
    <row r="6" spans="2:116" ht="15" outlineLevel="1" x14ac:dyDescent="0.2">
      <c r="C6" s="21" t="s">
        <v>6</v>
      </c>
      <c r="D6" s="7" t="s">
        <v>7</v>
      </c>
      <c r="E6" s="2"/>
      <c r="F6" s="62"/>
      <c r="G6" s="62"/>
      <c r="I6" s="62"/>
      <c r="J6" s="62"/>
      <c r="K6" s="62"/>
      <c r="L6" s="6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F6" s="2"/>
      <c r="AG6" s="10"/>
      <c r="AH6" s="19"/>
      <c r="AI6" s="20"/>
      <c r="AJ6" s="2"/>
      <c r="AK6" s="2"/>
      <c r="AL6" s="2"/>
      <c r="AM6" s="2"/>
      <c r="AN6" s="15"/>
      <c r="AO6" s="2"/>
    </row>
    <row r="7" spans="2:116" ht="15" outlineLevel="1" x14ac:dyDescent="0.2">
      <c r="B7" s="3" t="s">
        <v>8</v>
      </c>
      <c r="C7" s="22">
        <v>3.4299999999999997E-2</v>
      </c>
      <c r="D7" s="8">
        <v>1</v>
      </c>
      <c r="E7" s="2"/>
      <c r="F7" s="62"/>
      <c r="G7" s="62"/>
      <c r="H7" s="62"/>
      <c r="I7" s="62"/>
      <c r="J7" s="62"/>
      <c r="K7" s="62"/>
      <c r="L7" s="6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F7" s="2"/>
      <c r="AG7" s="10"/>
      <c r="AH7" s="19"/>
      <c r="AI7" s="20"/>
      <c r="AJ7" s="2"/>
      <c r="AK7" s="2"/>
      <c r="AL7" s="2"/>
      <c r="AM7" s="2"/>
      <c r="AN7" s="15"/>
      <c r="AO7" s="2"/>
    </row>
    <row r="8" spans="2:116" ht="15" outlineLevel="1" x14ac:dyDescent="0.2">
      <c r="B8" s="3" t="s">
        <v>9</v>
      </c>
      <c r="C8" s="23">
        <v>8.7499999999999994E-2</v>
      </c>
      <c r="D8" s="24">
        <f>1-D7</f>
        <v>0</v>
      </c>
      <c r="E8" s="2"/>
      <c r="F8" s="62"/>
      <c r="G8" s="62"/>
      <c r="H8" s="62"/>
      <c r="I8" s="62"/>
      <c r="J8" s="62"/>
      <c r="K8" s="62"/>
      <c r="L8" s="6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F8" s="2"/>
      <c r="AG8" s="2"/>
      <c r="AH8" s="2"/>
      <c r="AI8" s="2"/>
      <c r="AJ8" s="2"/>
      <c r="AK8" s="2"/>
      <c r="AL8" s="2"/>
      <c r="AM8" s="13"/>
      <c r="AN8" s="15"/>
      <c r="AO8" s="2"/>
    </row>
    <row r="9" spans="2:116" ht="15" x14ac:dyDescent="0.2">
      <c r="E9" s="2"/>
      <c r="F9" s="2"/>
      <c r="G9" s="2"/>
      <c r="H9" s="2"/>
      <c r="I9" s="2"/>
      <c r="K9" s="2"/>
      <c r="L9" s="2"/>
      <c r="N9" s="2"/>
      <c r="O9" s="2"/>
      <c r="P9" s="2"/>
      <c r="Q9" s="9"/>
      <c r="R9" s="10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F9" s="2"/>
      <c r="AG9" s="2"/>
      <c r="AH9" s="2"/>
      <c r="AI9" s="13"/>
      <c r="AJ9" s="15"/>
      <c r="AK9" s="2"/>
      <c r="AL9" s="2"/>
      <c r="AM9" s="2"/>
      <c r="AN9" s="2"/>
      <c r="AO9" s="2"/>
    </row>
    <row r="10" spans="2:116" x14ac:dyDescent="0.15">
      <c r="E10" s="64"/>
      <c r="F10" s="64"/>
      <c r="G10" s="64"/>
      <c r="H10" s="64"/>
      <c r="I10" s="64"/>
      <c r="K10" s="9"/>
      <c r="L10" s="9"/>
      <c r="N10" s="64"/>
      <c r="O10" s="64"/>
      <c r="P10" s="64"/>
      <c r="Q10" s="64"/>
    </row>
    <row r="11" spans="2:116" x14ac:dyDescent="0.15">
      <c r="B11" s="58"/>
      <c r="D11" s="59"/>
      <c r="F11" s="64"/>
      <c r="G11" s="64"/>
      <c r="H11" s="64"/>
      <c r="I11" s="64"/>
      <c r="J11" s="64">
        <v>2018</v>
      </c>
      <c r="K11" s="64">
        <f t="shared" ref="K11:AP11" si="0">J11+1</f>
        <v>2019</v>
      </c>
      <c r="L11" s="64">
        <f t="shared" si="0"/>
        <v>2020</v>
      </c>
      <c r="M11" s="64">
        <f t="shared" si="0"/>
        <v>2021</v>
      </c>
      <c r="N11" s="64">
        <f t="shared" si="0"/>
        <v>2022</v>
      </c>
      <c r="O11" s="64">
        <f t="shared" si="0"/>
        <v>2023</v>
      </c>
      <c r="P11" s="64">
        <f t="shared" si="0"/>
        <v>2024</v>
      </c>
      <c r="Q11" s="64">
        <f t="shared" si="0"/>
        <v>2025</v>
      </c>
      <c r="R11" s="64">
        <f t="shared" si="0"/>
        <v>2026</v>
      </c>
      <c r="S11" s="64">
        <f t="shared" si="0"/>
        <v>2027</v>
      </c>
      <c r="T11" s="64">
        <f t="shared" si="0"/>
        <v>2028</v>
      </c>
      <c r="U11" s="64">
        <f t="shared" si="0"/>
        <v>2029</v>
      </c>
      <c r="V11" s="64">
        <f t="shared" si="0"/>
        <v>2030</v>
      </c>
      <c r="W11" s="64">
        <f t="shared" si="0"/>
        <v>2031</v>
      </c>
      <c r="X11" s="64">
        <f t="shared" si="0"/>
        <v>2032</v>
      </c>
      <c r="Y11" s="64">
        <f t="shared" si="0"/>
        <v>2033</v>
      </c>
      <c r="Z11" s="64">
        <f t="shared" si="0"/>
        <v>2034</v>
      </c>
      <c r="AA11" s="64">
        <f t="shared" si="0"/>
        <v>2035</v>
      </c>
      <c r="AB11" s="64">
        <f t="shared" si="0"/>
        <v>2036</v>
      </c>
      <c r="AC11" s="64">
        <f t="shared" si="0"/>
        <v>2037</v>
      </c>
      <c r="AD11" s="64">
        <f t="shared" si="0"/>
        <v>2038</v>
      </c>
      <c r="AE11" s="64">
        <f t="shared" si="0"/>
        <v>2039</v>
      </c>
      <c r="AF11" s="64">
        <f t="shared" si="0"/>
        <v>2040</v>
      </c>
      <c r="AG11" s="64">
        <f t="shared" si="0"/>
        <v>2041</v>
      </c>
      <c r="AH11" s="64">
        <f t="shared" si="0"/>
        <v>2042</v>
      </c>
      <c r="AI11" s="64">
        <f t="shared" si="0"/>
        <v>2043</v>
      </c>
      <c r="AJ11" s="64">
        <f t="shared" si="0"/>
        <v>2044</v>
      </c>
      <c r="AK11" s="64">
        <f t="shared" si="0"/>
        <v>2045</v>
      </c>
      <c r="AL11" s="64">
        <f t="shared" si="0"/>
        <v>2046</v>
      </c>
      <c r="AM11" s="64">
        <f t="shared" si="0"/>
        <v>2047</v>
      </c>
      <c r="AN11" s="64">
        <f t="shared" si="0"/>
        <v>2048</v>
      </c>
      <c r="AO11" s="64">
        <f t="shared" si="0"/>
        <v>2049</v>
      </c>
      <c r="AP11" s="64">
        <f t="shared" si="0"/>
        <v>2050</v>
      </c>
      <c r="AQ11" s="64">
        <f t="shared" ref="AQ11:BW11" si="1">AP11+1</f>
        <v>2051</v>
      </c>
      <c r="AR11" s="64">
        <f t="shared" si="1"/>
        <v>2052</v>
      </c>
      <c r="AS11" s="64">
        <f t="shared" si="1"/>
        <v>2053</v>
      </c>
      <c r="AT11" s="64">
        <f t="shared" si="1"/>
        <v>2054</v>
      </c>
      <c r="AU11" s="64">
        <f t="shared" si="1"/>
        <v>2055</v>
      </c>
      <c r="AV11" s="64">
        <f t="shared" si="1"/>
        <v>2056</v>
      </c>
      <c r="AW11" s="64">
        <f t="shared" si="1"/>
        <v>2057</v>
      </c>
      <c r="AX11" s="64">
        <f t="shared" si="1"/>
        <v>2058</v>
      </c>
      <c r="AY11" s="64">
        <f t="shared" si="1"/>
        <v>2059</v>
      </c>
      <c r="AZ11" s="64">
        <f t="shared" si="1"/>
        <v>2060</v>
      </c>
      <c r="BA11" s="64">
        <f t="shared" si="1"/>
        <v>2061</v>
      </c>
      <c r="BB11" s="64">
        <f t="shared" si="1"/>
        <v>2062</v>
      </c>
      <c r="BC11" s="64">
        <f t="shared" si="1"/>
        <v>2063</v>
      </c>
      <c r="BD11" s="64">
        <f t="shared" si="1"/>
        <v>2064</v>
      </c>
      <c r="BE11" s="64">
        <f t="shared" si="1"/>
        <v>2065</v>
      </c>
      <c r="BF11" s="64">
        <f t="shared" si="1"/>
        <v>2066</v>
      </c>
      <c r="BG11" s="64">
        <f t="shared" si="1"/>
        <v>2067</v>
      </c>
      <c r="BH11" s="64">
        <f t="shared" si="1"/>
        <v>2068</v>
      </c>
      <c r="BI11" s="64">
        <f t="shared" si="1"/>
        <v>2069</v>
      </c>
      <c r="BJ11" s="64">
        <f t="shared" si="1"/>
        <v>2070</v>
      </c>
      <c r="BK11" s="64">
        <f t="shared" si="1"/>
        <v>2071</v>
      </c>
      <c r="BL11" s="64">
        <f t="shared" si="1"/>
        <v>2072</v>
      </c>
      <c r="BM11" s="64">
        <f t="shared" si="1"/>
        <v>2073</v>
      </c>
      <c r="BN11" s="64">
        <f t="shared" si="1"/>
        <v>2074</v>
      </c>
      <c r="BO11" s="64">
        <f t="shared" si="1"/>
        <v>2075</v>
      </c>
      <c r="BP11" s="64">
        <f t="shared" si="1"/>
        <v>2076</v>
      </c>
      <c r="BQ11" s="64">
        <f t="shared" si="1"/>
        <v>2077</v>
      </c>
      <c r="BR11" s="64">
        <f t="shared" si="1"/>
        <v>2078</v>
      </c>
      <c r="BS11" s="64">
        <f t="shared" si="1"/>
        <v>2079</v>
      </c>
      <c r="BT11" s="64">
        <f t="shared" si="1"/>
        <v>2080</v>
      </c>
      <c r="BU11" s="64">
        <f t="shared" si="1"/>
        <v>2081</v>
      </c>
      <c r="BV11" s="64">
        <f t="shared" si="1"/>
        <v>2082</v>
      </c>
      <c r="BW11" s="64">
        <f t="shared" si="1"/>
        <v>2083</v>
      </c>
      <c r="BX11" s="64">
        <f t="shared" ref="BX11:CH11" si="2">BW11+1</f>
        <v>2084</v>
      </c>
      <c r="BY11" s="64">
        <f t="shared" si="2"/>
        <v>2085</v>
      </c>
      <c r="BZ11" s="64">
        <f t="shared" si="2"/>
        <v>2086</v>
      </c>
      <c r="CA11" s="64">
        <f t="shared" si="2"/>
        <v>2087</v>
      </c>
      <c r="CB11" s="64">
        <f t="shared" si="2"/>
        <v>2088</v>
      </c>
      <c r="CC11" s="64">
        <f t="shared" si="2"/>
        <v>2089</v>
      </c>
      <c r="CD11" s="64">
        <f t="shared" si="2"/>
        <v>2090</v>
      </c>
      <c r="CE11" s="64">
        <f t="shared" si="2"/>
        <v>2091</v>
      </c>
      <c r="CF11" s="64">
        <f t="shared" si="2"/>
        <v>2092</v>
      </c>
      <c r="CG11" s="64">
        <f t="shared" si="2"/>
        <v>2093</v>
      </c>
      <c r="CH11" s="64">
        <f t="shared" si="2"/>
        <v>2094</v>
      </c>
    </row>
    <row r="12" spans="2:116" x14ac:dyDescent="0.15">
      <c r="B12" s="64" t="s">
        <v>87</v>
      </c>
      <c r="C12" s="64"/>
      <c r="D12" s="64"/>
      <c r="E12" s="64"/>
      <c r="F12" s="64"/>
      <c r="G12" s="64"/>
      <c r="H12" s="64"/>
      <c r="I12" s="64"/>
      <c r="J12" s="64" t="s">
        <v>10</v>
      </c>
      <c r="K12" s="64" t="s">
        <v>11</v>
      </c>
      <c r="L12" s="64" t="s">
        <v>12</v>
      </c>
      <c r="M12" s="64" t="s">
        <v>13</v>
      </c>
      <c r="N12" s="64" t="s">
        <v>14</v>
      </c>
      <c r="O12" s="64" t="s">
        <v>15</v>
      </c>
      <c r="P12" s="64" t="s">
        <v>16</v>
      </c>
      <c r="Q12" s="64" t="s">
        <v>17</v>
      </c>
      <c r="R12" s="64" t="s">
        <v>18</v>
      </c>
      <c r="S12" s="64" t="s">
        <v>19</v>
      </c>
      <c r="T12" s="64" t="s">
        <v>20</v>
      </c>
      <c r="U12" s="64" t="s">
        <v>21</v>
      </c>
      <c r="V12" s="64" t="s">
        <v>22</v>
      </c>
      <c r="W12" s="64" t="s">
        <v>23</v>
      </c>
      <c r="X12" s="64" t="s">
        <v>24</v>
      </c>
      <c r="Y12" s="64" t="s">
        <v>25</v>
      </c>
      <c r="Z12" s="64" t="s">
        <v>26</v>
      </c>
      <c r="AA12" s="64" t="s">
        <v>27</v>
      </c>
      <c r="AB12" s="64" t="s">
        <v>28</v>
      </c>
      <c r="AC12" s="64" t="s">
        <v>29</v>
      </c>
      <c r="AD12" s="64" t="s">
        <v>30</v>
      </c>
      <c r="AE12" s="64" t="s">
        <v>31</v>
      </c>
      <c r="AF12" s="64" t="s">
        <v>32</v>
      </c>
      <c r="AG12" s="64" t="s">
        <v>33</v>
      </c>
      <c r="AH12" s="64" t="s">
        <v>34</v>
      </c>
      <c r="AI12" s="64" t="s">
        <v>35</v>
      </c>
      <c r="AJ12" s="64" t="s">
        <v>36</v>
      </c>
      <c r="AK12" s="64" t="s">
        <v>37</v>
      </c>
      <c r="AL12" s="64" t="s">
        <v>38</v>
      </c>
      <c r="AM12" s="64" t="s">
        <v>39</v>
      </c>
      <c r="AN12" s="64" t="s">
        <v>40</v>
      </c>
      <c r="AO12" s="64" t="s">
        <v>41</v>
      </c>
      <c r="AP12" s="64" t="s">
        <v>42</v>
      </c>
      <c r="AQ12" s="64" t="s">
        <v>43</v>
      </c>
      <c r="AR12" s="64" t="s">
        <v>44</v>
      </c>
      <c r="AS12" s="64" t="s">
        <v>45</v>
      </c>
      <c r="AT12" s="64" t="s">
        <v>46</v>
      </c>
      <c r="AU12" s="64" t="s">
        <v>47</v>
      </c>
      <c r="AV12" s="64" t="s">
        <v>48</v>
      </c>
      <c r="AW12" s="64" t="s">
        <v>49</v>
      </c>
      <c r="AX12" s="64" t="s">
        <v>50</v>
      </c>
      <c r="AY12" s="64" t="s">
        <v>51</v>
      </c>
      <c r="AZ12" s="64" t="s">
        <v>52</v>
      </c>
      <c r="BA12" s="64" t="s">
        <v>53</v>
      </c>
      <c r="BB12" s="64" t="s">
        <v>54</v>
      </c>
      <c r="BC12" s="64" t="s">
        <v>55</v>
      </c>
      <c r="BD12" s="64" t="s">
        <v>56</v>
      </c>
      <c r="BE12" s="64" t="s">
        <v>57</v>
      </c>
      <c r="BF12" s="64" t="s">
        <v>58</v>
      </c>
      <c r="BG12" s="64" t="s">
        <v>59</v>
      </c>
      <c r="BH12" s="64" t="s">
        <v>60</v>
      </c>
      <c r="BI12" s="64" t="s">
        <v>61</v>
      </c>
      <c r="BJ12" s="64" t="s">
        <v>62</v>
      </c>
      <c r="BK12" s="64" t="s">
        <v>63</v>
      </c>
      <c r="BL12" s="64" t="s">
        <v>64</v>
      </c>
      <c r="BM12" s="64" t="s">
        <v>65</v>
      </c>
      <c r="BN12" s="64" t="s">
        <v>66</v>
      </c>
      <c r="BO12" s="64" t="s">
        <v>67</v>
      </c>
      <c r="BP12" s="64" t="s">
        <v>68</v>
      </c>
      <c r="BQ12" s="64" t="s">
        <v>69</v>
      </c>
      <c r="BR12" s="64" t="s">
        <v>70</v>
      </c>
      <c r="BS12" s="64" t="s">
        <v>71</v>
      </c>
      <c r="BT12" s="64" t="s">
        <v>72</v>
      </c>
      <c r="BU12" s="64" t="s">
        <v>73</v>
      </c>
      <c r="BV12" s="64" t="s">
        <v>74</v>
      </c>
      <c r="BW12" s="64" t="s">
        <v>75</v>
      </c>
      <c r="BX12" s="64" t="s">
        <v>76</v>
      </c>
      <c r="BY12" s="64" t="s">
        <v>77</v>
      </c>
      <c r="BZ12" s="64" t="s">
        <v>78</v>
      </c>
      <c r="CA12" s="64" t="s">
        <v>79</v>
      </c>
      <c r="CB12" s="64" t="s">
        <v>80</v>
      </c>
      <c r="CC12" s="64" t="s">
        <v>81</v>
      </c>
      <c r="CD12" s="64" t="s">
        <v>82</v>
      </c>
      <c r="CE12" s="64" t="s">
        <v>83</v>
      </c>
      <c r="CF12" s="64" t="s">
        <v>84</v>
      </c>
      <c r="CG12" s="64" t="s">
        <v>85</v>
      </c>
      <c r="CH12" s="64" t="s">
        <v>86</v>
      </c>
    </row>
    <row r="13" spans="2:116" x14ac:dyDescent="0.15">
      <c r="B13" s="64" t="s">
        <v>223</v>
      </c>
      <c r="J13" s="3">
        <v>0</v>
      </c>
      <c r="K13" s="3">
        <f t="shared" ref="K13:AP13" si="3">+J13+1</f>
        <v>1</v>
      </c>
      <c r="L13" s="3">
        <f t="shared" si="3"/>
        <v>2</v>
      </c>
      <c r="M13" s="3">
        <f t="shared" si="3"/>
        <v>3</v>
      </c>
      <c r="N13" s="3">
        <f t="shared" si="3"/>
        <v>4</v>
      </c>
      <c r="O13" s="3">
        <f t="shared" si="3"/>
        <v>5</v>
      </c>
      <c r="P13" s="3">
        <f t="shared" si="3"/>
        <v>6</v>
      </c>
      <c r="Q13" s="3">
        <f t="shared" si="3"/>
        <v>7</v>
      </c>
      <c r="R13" s="3">
        <f t="shared" si="3"/>
        <v>8</v>
      </c>
      <c r="S13" s="3">
        <f t="shared" si="3"/>
        <v>9</v>
      </c>
      <c r="T13" s="3">
        <f t="shared" si="3"/>
        <v>10</v>
      </c>
      <c r="U13" s="3">
        <f t="shared" si="3"/>
        <v>11</v>
      </c>
      <c r="V13" s="3">
        <f t="shared" si="3"/>
        <v>12</v>
      </c>
      <c r="W13" s="3">
        <f t="shared" si="3"/>
        <v>13</v>
      </c>
      <c r="X13" s="3">
        <f t="shared" si="3"/>
        <v>14</v>
      </c>
      <c r="Y13" s="3">
        <f t="shared" si="3"/>
        <v>15</v>
      </c>
      <c r="Z13" s="3">
        <f t="shared" si="3"/>
        <v>16</v>
      </c>
      <c r="AA13" s="3">
        <f t="shared" si="3"/>
        <v>17</v>
      </c>
      <c r="AB13" s="3">
        <f t="shared" si="3"/>
        <v>18</v>
      </c>
      <c r="AC13" s="3">
        <f t="shared" si="3"/>
        <v>19</v>
      </c>
      <c r="AD13" s="3">
        <f t="shared" si="3"/>
        <v>20</v>
      </c>
      <c r="AE13" s="3">
        <f t="shared" si="3"/>
        <v>21</v>
      </c>
      <c r="AF13" s="3">
        <f t="shared" si="3"/>
        <v>22</v>
      </c>
      <c r="AG13" s="3">
        <f t="shared" si="3"/>
        <v>23</v>
      </c>
      <c r="AH13" s="3">
        <f t="shared" si="3"/>
        <v>24</v>
      </c>
      <c r="AI13" s="3">
        <f t="shared" si="3"/>
        <v>25</v>
      </c>
      <c r="AJ13" s="3">
        <f t="shared" si="3"/>
        <v>26</v>
      </c>
      <c r="AK13" s="3">
        <f t="shared" si="3"/>
        <v>27</v>
      </c>
      <c r="AL13" s="3">
        <f t="shared" si="3"/>
        <v>28</v>
      </c>
      <c r="AM13" s="3">
        <f t="shared" si="3"/>
        <v>29</v>
      </c>
      <c r="AN13" s="3">
        <f t="shared" si="3"/>
        <v>30</v>
      </c>
      <c r="AO13" s="3">
        <f t="shared" si="3"/>
        <v>31</v>
      </c>
      <c r="AP13" s="3">
        <f t="shared" si="3"/>
        <v>32</v>
      </c>
      <c r="AQ13" s="3">
        <f t="shared" ref="AQ13:BV13" si="4">+AP13+1</f>
        <v>33</v>
      </c>
      <c r="AR13" s="3">
        <f t="shared" si="4"/>
        <v>34</v>
      </c>
      <c r="AS13" s="3">
        <f t="shared" si="4"/>
        <v>35</v>
      </c>
      <c r="AT13" s="3">
        <f t="shared" si="4"/>
        <v>36</v>
      </c>
      <c r="AU13" s="3">
        <f t="shared" si="4"/>
        <v>37</v>
      </c>
      <c r="AV13" s="3">
        <f t="shared" si="4"/>
        <v>38</v>
      </c>
      <c r="AW13" s="3">
        <f t="shared" si="4"/>
        <v>39</v>
      </c>
      <c r="AX13" s="3">
        <f t="shared" si="4"/>
        <v>40</v>
      </c>
      <c r="AY13" s="3">
        <f t="shared" si="4"/>
        <v>41</v>
      </c>
      <c r="AZ13" s="3">
        <f t="shared" si="4"/>
        <v>42</v>
      </c>
      <c r="BA13" s="3">
        <f t="shared" si="4"/>
        <v>43</v>
      </c>
      <c r="BB13" s="3">
        <f t="shared" si="4"/>
        <v>44</v>
      </c>
      <c r="BC13" s="3">
        <f t="shared" si="4"/>
        <v>45</v>
      </c>
      <c r="BD13" s="3">
        <f t="shared" si="4"/>
        <v>46</v>
      </c>
      <c r="BE13" s="3">
        <f t="shared" si="4"/>
        <v>47</v>
      </c>
      <c r="BF13" s="3">
        <f t="shared" si="4"/>
        <v>48</v>
      </c>
      <c r="BG13" s="3">
        <f t="shared" si="4"/>
        <v>49</v>
      </c>
      <c r="BH13" s="3">
        <f t="shared" si="4"/>
        <v>50</v>
      </c>
      <c r="BI13" s="3">
        <f t="shared" si="4"/>
        <v>51</v>
      </c>
      <c r="BJ13" s="3">
        <f t="shared" si="4"/>
        <v>52</v>
      </c>
      <c r="BK13" s="3">
        <f t="shared" si="4"/>
        <v>53</v>
      </c>
      <c r="BL13" s="3">
        <f t="shared" si="4"/>
        <v>54</v>
      </c>
      <c r="BM13" s="3">
        <f t="shared" si="4"/>
        <v>55</v>
      </c>
      <c r="BN13" s="3">
        <f t="shared" si="4"/>
        <v>56</v>
      </c>
      <c r="BO13" s="3">
        <f t="shared" si="4"/>
        <v>57</v>
      </c>
      <c r="BP13" s="3">
        <f t="shared" si="4"/>
        <v>58</v>
      </c>
      <c r="BQ13" s="3">
        <f t="shared" si="4"/>
        <v>59</v>
      </c>
      <c r="BR13" s="3">
        <f t="shared" si="4"/>
        <v>60</v>
      </c>
      <c r="BS13" s="3">
        <f t="shared" si="4"/>
        <v>61</v>
      </c>
      <c r="BT13" s="3">
        <f t="shared" si="4"/>
        <v>62</v>
      </c>
      <c r="BU13" s="3">
        <f t="shared" si="4"/>
        <v>63</v>
      </c>
      <c r="BV13" s="3">
        <f t="shared" si="4"/>
        <v>64</v>
      </c>
      <c r="BW13" s="3">
        <f t="shared" ref="BW13:CH13" si="5">+BV13+1</f>
        <v>65</v>
      </c>
      <c r="BX13" s="3">
        <f t="shared" si="5"/>
        <v>66</v>
      </c>
      <c r="BY13" s="3">
        <f t="shared" si="5"/>
        <v>67</v>
      </c>
      <c r="BZ13" s="3">
        <f t="shared" si="5"/>
        <v>68</v>
      </c>
      <c r="CA13" s="3">
        <f t="shared" si="5"/>
        <v>69</v>
      </c>
      <c r="CB13" s="3">
        <f t="shared" si="5"/>
        <v>70</v>
      </c>
      <c r="CC13" s="3">
        <f t="shared" si="5"/>
        <v>71</v>
      </c>
      <c r="CD13" s="3">
        <f t="shared" si="5"/>
        <v>72</v>
      </c>
      <c r="CE13" s="3">
        <f t="shared" si="5"/>
        <v>73</v>
      </c>
      <c r="CF13" s="3">
        <f t="shared" si="5"/>
        <v>74</v>
      </c>
      <c r="CG13" s="3">
        <f t="shared" si="5"/>
        <v>75</v>
      </c>
      <c r="CH13" s="3">
        <f t="shared" si="5"/>
        <v>76</v>
      </c>
    </row>
    <row r="14" spans="2:116" ht="15" x14ac:dyDescent="0.2">
      <c r="B14" s="64" t="s">
        <v>88</v>
      </c>
      <c r="D14" s="25"/>
      <c r="E14" s="25"/>
      <c r="F14" s="25"/>
      <c r="G14" s="25"/>
      <c r="H14" s="25"/>
      <c r="I14" s="25"/>
      <c r="J14" s="25">
        <v>1</v>
      </c>
      <c r="K14" s="25">
        <f t="shared" ref="K14:AP14" si="6">1/(1+$C$3)^K13</f>
        <v>0.94339622641509424</v>
      </c>
      <c r="L14" s="25">
        <f t="shared" si="6"/>
        <v>0.88999644001423983</v>
      </c>
      <c r="M14" s="25">
        <f t="shared" si="6"/>
        <v>0.8396192830323016</v>
      </c>
      <c r="N14" s="25">
        <f t="shared" si="6"/>
        <v>0.79209366323802044</v>
      </c>
      <c r="O14" s="25">
        <f t="shared" si="6"/>
        <v>0.74725817286605689</v>
      </c>
      <c r="P14" s="25">
        <f t="shared" si="6"/>
        <v>0.70496054043967626</v>
      </c>
      <c r="Q14" s="25">
        <f t="shared" si="6"/>
        <v>0.66505711362233599</v>
      </c>
      <c r="R14" s="25">
        <f t="shared" si="6"/>
        <v>0.62741237134182648</v>
      </c>
      <c r="S14" s="25">
        <f t="shared" si="6"/>
        <v>0.59189846353002495</v>
      </c>
      <c r="T14" s="25">
        <f t="shared" si="6"/>
        <v>0.55839477691511785</v>
      </c>
      <c r="U14" s="25">
        <f t="shared" si="6"/>
        <v>0.52678752539162055</v>
      </c>
      <c r="V14" s="25">
        <f t="shared" si="6"/>
        <v>0.4969693635770005</v>
      </c>
      <c r="W14" s="25">
        <f t="shared" si="6"/>
        <v>0.46883902224245327</v>
      </c>
      <c r="X14" s="25">
        <f t="shared" si="6"/>
        <v>0.44230096437967292</v>
      </c>
      <c r="Y14" s="25">
        <f t="shared" si="6"/>
        <v>0.41726506073554037</v>
      </c>
      <c r="Z14" s="25">
        <f t="shared" si="6"/>
        <v>0.39364628371277405</v>
      </c>
      <c r="AA14" s="25">
        <f t="shared" si="6"/>
        <v>0.37136441859695657</v>
      </c>
      <c r="AB14" s="25">
        <f t="shared" si="6"/>
        <v>0.35034379112920433</v>
      </c>
      <c r="AC14" s="25">
        <f t="shared" si="6"/>
        <v>0.3305130104992493</v>
      </c>
      <c r="AD14" s="25">
        <f t="shared" si="6"/>
        <v>0.31180472688608429</v>
      </c>
      <c r="AE14" s="25">
        <f t="shared" si="6"/>
        <v>0.29415540272272095</v>
      </c>
      <c r="AF14" s="25">
        <f t="shared" si="6"/>
        <v>0.27750509690822728</v>
      </c>
      <c r="AG14" s="25">
        <f t="shared" si="6"/>
        <v>0.26179726123417668</v>
      </c>
      <c r="AH14" s="25">
        <f t="shared" si="6"/>
        <v>0.24697854833412897</v>
      </c>
      <c r="AI14" s="25">
        <f t="shared" si="6"/>
        <v>0.23299863050389524</v>
      </c>
      <c r="AJ14" s="25">
        <f t="shared" si="6"/>
        <v>0.21981002877725966</v>
      </c>
      <c r="AK14" s="25">
        <f t="shared" si="6"/>
        <v>0.20736795167666003</v>
      </c>
      <c r="AL14" s="25">
        <f t="shared" si="6"/>
        <v>0.1956301430911887</v>
      </c>
      <c r="AM14" s="25">
        <f t="shared" si="6"/>
        <v>0.18455673876527234</v>
      </c>
      <c r="AN14" s="25">
        <f t="shared" si="6"/>
        <v>0.17411013091063426</v>
      </c>
      <c r="AO14" s="25">
        <f t="shared" si="6"/>
        <v>0.16425484048173042</v>
      </c>
      <c r="AP14" s="25">
        <f t="shared" si="6"/>
        <v>0.15495739668087777</v>
      </c>
      <c r="AQ14" s="25">
        <f t="shared" ref="AQ14:BV14" si="7">1/(1+$C$3)^AQ13</f>
        <v>0.14618622328384695</v>
      </c>
      <c r="AR14" s="25">
        <f t="shared" si="7"/>
        <v>0.1379115313998556</v>
      </c>
      <c r="AS14" s="25">
        <f t="shared" si="7"/>
        <v>0.13010521830175056</v>
      </c>
      <c r="AT14" s="25">
        <f t="shared" si="7"/>
        <v>0.12274077198278353</v>
      </c>
      <c r="AU14" s="25">
        <f t="shared" si="7"/>
        <v>0.11579318111583352</v>
      </c>
      <c r="AV14" s="25">
        <f t="shared" si="7"/>
        <v>0.10923885010927689</v>
      </c>
      <c r="AW14" s="25">
        <f t="shared" si="7"/>
        <v>0.10305551897101592</v>
      </c>
      <c r="AX14" s="25">
        <f t="shared" si="7"/>
        <v>9.7222187708505589E-2</v>
      </c>
      <c r="AY14" s="25">
        <f t="shared" si="7"/>
        <v>9.171904500802415E-2</v>
      </c>
      <c r="AZ14" s="25">
        <f t="shared" si="7"/>
        <v>8.6527400950966171E-2</v>
      </c>
      <c r="BA14" s="25">
        <f t="shared" si="7"/>
        <v>8.162962353864732E-2</v>
      </c>
      <c r="BB14" s="25">
        <f t="shared" si="7"/>
        <v>7.7009078810044637E-2</v>
      </c>
      <c r="BC14" s="25">
        <f t="shared" si="7"/>
        <v>7.2650074349098717E-2</v>
      </c>
      <c r="BD14" s="25">
        <f t="shared" si="7"/>
        <v>6.8537805989715761E-2</v>
      </c>
      <c r="BE14" s="25">
        <f t="shared" si="7"/>
        <v>6.465830753746768E-2</v>
      </c>
      <c r="BF14" s="25">
        <f t="shared" si="7"/>
        <v>6.0998403337233678E-2</v>
      </c>
      <c r="BG14" s="25">
        <f t="shared" si="7"/>
        <v>5.7545663525692139E-2</v>
      </c>
      <c r="BH14" s="25">
        <f t="shared" si="7"/>
        <v>5.4288361816690701E-2</v>
      </c>
      <c r="BI14" s="25">
        <f t="shared" si="7"/>
        <v>5.12154356761233E-2</v>
      </c>
      <c r="BJ14" s="25">
        <f t="shared" si="7"/>
        <v>4.8316448751059712E-2</v>
      </c>
      <c r="BK14" s="25">
        <f t="shared" si="7"/>
        <v>4.5581555425528025E-2</v>
      </c>
      <c r="BL14" s="25">
        <f t="shared" si="7"/>
        <v>4.3001467382573606E-2</v>
      </c>
      <c r="BM14" s="25">
        <f t="shared" si="7"/>
        <v>4.0567422059031695E-2</v>
      </c>
      <c r="BN14" s="25">
        <f t="shared" si="7"/>
        <v>3.827115288587897E-2</v>
      </c>
      <c r="BO14" s="25">
        <f t="shared" si="7"/>
        <v>3.6104861213093364E-2</v>
      </c>
      <c r="BP14" s="25">
        <f t="shared" si="7"/>
        <v>3.406118982367299E-2</v>
      </c>
      <c r="BQ14" s="25">
        <f t="shared" si="7"/>
        <v>3.21331979468613E-2</v>
      </c>
      <c r="BR14" s="25">
        <f t="shared" si="7"/>
        <v>3.0314337685718208E-2</v>
      </c>
      <c r="BS14" s="25">
        <f t="shared" si="7"/>
        <v>2.8598431778979437E-2</v>
      </c>
      <c r="BT14" s="25">
        <f t="shared" si="7"/>
        <v>2.6979652621678712E-2</v>
      </c>
      <c r="BU14" s="25">
        <f t="shared" si="7"/>
        <v>2.5452502473281798E-2</v>
      </c>
      <c r="BV14" s="25">
        <f t="shared" si="7"/>
        <v>2.4011794786114912E-2</v>
      </c>
      <c r="BW14" s="25">
        <f t="shared" ref="BW14:CH14" si="8">1/(1+$C$3)^BW13</f>
        <v>2.2652636590674444E-2</v>
      </c>
      <c r="BX14" s="25">
        <f t="shared" si="8"/>
        <v>2.1370411877994759E-2</v>
      </c>
      <c r="BY14" s="25">
        <f t="shared" si="8"/>
        <v>2.0160765922636562E-2</v>
      </c>
      <c r="BZ14" s="25">
        <f t="shared" si="8"/>
        <v>1.9019590493053358E-2</v>
      </c>
      <c r="CA14" s="25">
        <f t="shared" si="8"/>
        <v>1.7943009899106941E-2</v>
      </c>
      <c r="CB14" s="25">
        <f t="shared" si="8"/>
        <v>1.692736782934617E-2</v>
      </c>
      <c r="CC14" s="25">
        <f t="shared" si="8"/>
        <v>1.5969214933345442E-2</v>
      </c>
      <c r="CD14" s="25">
        <f t="shared" si="8"/>
        <v>1.5065297106929661E-2</v>
      </c>
      <c r="CE14" s="25">
        <f t="shared" si="8"/>
        <v>1.4212544440499682E-2</v>
      </c>
      <c r="CF14" s="25">
        <f t="shared" si="8"/>
        <v>1.3408060792924227E-2</v>
      </c>
      <c r="CG14" s="25">
        <f t="shared" si="8"/>
        <v>1.2649113955588891E-2</v>
      </c>
      <c r="CH14" s="25">
        <f t="shared" si="8"/>
        <v>1.1933126373197067E-2</v>
      </c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</row>
    <row r="15" spans="2:116" ht="15" x14ac:dyDescent="0.2">
      <c r="B15" s="64" t="s">
        <v>89</v>
      </c>
      <c r="D15" s="25"/>
      <c r="E15" s="25"/>
      <c r="F15" s="25"/>
      <c r="G15" s="25"/>
      <c r="H15" s="25"/>
      <c r="I15" s="25"/>
      <c r="J15" s="25">
        <v>1</v>
      </c>
      <c r="K15" s="25">
        <f t="shared" ref="K15:AP15" si="9">1/(1+$D$3)^K13</f>
        <v>0.96226415094339612</v>
      </c>
      <c r="L15" s="25">
        <f t="shared" si="9"/>
        <v>0.92595229619081498</v>
      </c>
      <c r="M15" s="25">
        <f t="shared" si="9"/>
        <v>0.89101070010814276</v>
      </c>
      <c r="N15" s="25">
        <f t="shared" si="9"/>
        <v>0.85738765482104295</v>
      </c>
      <c r="O15" s="25">
        <f t="shared" si="9"/>
        <v>0.82503340369572042</v>
      </c>
      <c r="P15" s="25">
        <f t="shared" si="9"/>
        <v>0.79390006770720267</v>
      </c>
      <c r="Q15" s="25">
        <f t="shared" si="9"/>
        <v>0.76394157458617606</v>
      </c>
      <c r="R15" s="25">
        <f t="shared" si="9"/>
        <v>0.73511359063952786</v>
      </c>
      <c r="S15" s="25">
        <f t="shared" si="9"/>
        <v>0.70737345514369665</v>
      </c>
      <c r="T15" s="25">
        <f t="shared" si="9"/>
        <v>0.68068011721374566</v>
      </c>
      <c r="U15" s="25">
        <f t="shared" si="9"/>
        <v>0.65499407505473639</v>
      </c>
      <c r="V15" s="25">
        <f t="shared" si="9"/>
        <v>0.63027731750550098</v>
      </c>
      <c r="W15" s="25">
        <f t="shared" si="9"/>
        <v>0.60649326778831214</v>
      </c>
      <c r="X15" s="25">
        <f t="shared" si="9"/>
        <v>0.58360672938120595</v>
      </c>
      <c r="Y15" s="25">
        <f t="shared" si="9"/>
        <v>0.56158383393285849</v>
      </c>
      <c r="Z15" s="25">
        <f t="shared" si="9"/>
        <v>0.54039199114293934</v>
      </c>
      <c r="AA15" s="25">
        <f t="shared" si="9"/>
        <v>0.5199998405337718</v>
      </c>
      <c r="AB15" s="25">
        <f t="shared" si="9"/>
        <v>0.50037720504193128</v>
      </c>
      <c r="AC15" s="25">
        <f t="shared" si="9"/>
        <v>0.48149504636110363</v>
      </c>
      <c r="AD15" s="25">
        <f t="shared" si="9"/>
        <v>0.4633254219701185</v>
      </c>
      <c r="AE15" s="25">
        <f t="shared" si="9"/>
        <v>0.4458414437825669</v>
      </c>
      <c r="AF15" s="25">
        <f t="shared" si="9"/>
        <v>0.42901723835680955</v>
      </c>
      <c r="AG15" s="25">
        <f t="shared" si="9"/>
        <v>0.41282790860749596</v>
      </c>
      <c r="AH15" s="25">
        <f t="shared" si="9"/>
        <v>0.39724949696193002</v>
      </c>
      <c r="AI15" s="25">
        <f t="shared" si="9"/>
        <v>0.3822589499067629</v>
      </c>
      <c r="AJ15" s="25">
        <f t="shared" si="9"/>
        <v>0.36783408387254529</v>
      </c>
      <c r="AK15" s="25">
        <f t="shared" si="9"/>
        <v>0.35395355240565679</v>
      </c>
      <c r="AL15" s="25">
        <f t="shared" si="9"/>
        <v>0.34059681457902824</v>
      </c>
      <c r="AM15" s="25">
        <f t="shared" si="9"/>
        <v>0.32774410459491393</v>
      </c>
      <c r="AN15" s="25">
        <f t="shared" si="9"/>
        <v>0.31537640253472843</v>
      </c>
      <c r="AO15" s="25">
        <f t="shared" si="9"/>
        <v>0.30347540621266322</v>
      </c>
      <c r="AP15" s="25">
        <f t="shared" si="9"/>
        <v>0.29202350409143057</v>
      </c>
      <c r="AQ15" s="25">
        <f t="shared" ref="AQ15:BV15" si="10">1/(1+$D$3)^AQ13</f>
        <v>0.28100374922005583</v>
      </c>
      <c r="AR15" s="25">
        <f t="shared" si="10"/>
        <v>0.27039983415514801</v>
      </c>
      <c r="AS15" s="25">
        <f t="shared" si="10"/>
        <v>0.26019606682853863</v>
      </c>
      <c r="AT15" s="25">
        <f t="shared" si="10"/>
        <v>0.25037734732557493</v>
      </c>
      <c r="AU15" s="25">
        <f t="shared" si="10"/>
        <v>0.2409291455397041</v>
      </c>
      <c r="AV15" s="25">
        <f t="shared" si="10"/>
        <v>0.23183747967028132</v>
      </c>
      <c r="AW15" s="25">
        <f t="shared" si="10"/>
        <v>0.22308889553178013</v>
      </c>
      <c r="AX15" s="25">
        <f t="shared" si="10"/>
        <v>0.2146704466437884</v>
      </c>
      <c r="AY15" s="25">
        <f t="shared" si="10"/>
        <v>0.20656967507232465</v>
      </c>
      <c r="AZ15" s="25">
        <f t="shared" si="10"/>
        <v>0.1987745929941237</v>
      </c>
      <c r="BA15" s="25">
        <f t="shared" si="10"/>
        <v>0.19127366495660958</v>
      </c>
      <c r="BB15" s="25">
        <f t="shared" si="10"/>
        <v>0.18405579080730355</v>
      </c>
      <c r="BC15" s="25">
        <f t="shared" si="10"/>
        <v>0.1771102892674053</v>
      </c>
      <c r="BD15" s="25">
        <f t="shared" si="10"/>
        <v>0.17042688212523902</v>
      </c>
      <c r="BE15" s="25">
        <f t="shared" si="10"/>
        <v>0.1639956790261734</v>
      </c>
      <c r="BF15" s="25">
        <f t="shared" si="10"/>
        <v>0.15780716283650648</v>
      </c>
      <c r="BG15" s="25">
        <f t="shared" si="10"/>
        <v>0.15185217555965716</v>
      </c>
      <c r="BH15" s="25">
        <f t="shared" si="10"/>
        <v>0.14612190478382101</v>
      </c>
      <c r="BI15" s="25">
        <f t="shared" si="10"/>
        <v>0.1406078706410353</v>
      </c>
      <c r="BJ15" s="25">
        <f t="shared" si="10"/>
        <v>0.13530191325835469</v>
      </c>
      <c r="BK15" s="25">
        <f t="shared" si="10"/>
        <v>0.13019618068256775</v>
      </c>
      <c r="BL15" s="25">
        <f t="shared" si="10"/>
        <v>0.12528311726058403</v>
      </c>
      <c r="BM15" s="25">
        <f t="shared" si="10"/>
        <v>0.12055545245829782</v>
      </c>
      <c r="BN15" s="25">
        <f t="shared" si="10"/>
        <v>0.11600619010138091</v>
      </c>
      <c r="BO15" s="25">
        <f t="shared" si="10"/>
        <v>0.11162859802208352</v>
      </c>
      <c r="BP15" s="25">
        <f t="shared" si="10"/>
        <v>0.10741619809672186</v>
      </c>
      <c r="BQ15" s="25">
        <f t="shared" si="10"/>
        <v>0.1033627566591097</v>
      </c>
      <c r="BR15" s="25">
        <f t="shared" si="10"/>
        <v>9.9462275275747081E-2</v>
      </c>
      <c r="BS15" s="25">
        <f t="shared" si="10"/>
        <v>9.5708981869115098E-2</v>
      </c>
      <c r="BT15" s="25">
        <f t="shared" si="10"/>
        <v>9.2097322175940924E-2</v>
      </c>
      <c r="BU15" s="25">
        <f t="shared" si="10"/>
        <v>8.8621951527792217E-2</v>
      </c>
      <c r="BV15" s="25">
        <f t="shared" si="10"/>
        <v>8.5277726941837773E-2</v>
      </c>
      <c r="BW15" s="25">
        <f t="shared" ref="BW15:CH15" si="11">1/(1+$D$3)^BW13</f>
        <v>8.2059699510070305E-2</v>
      </c>
      <c r="BX15" s="25">
        <f t="shared" si="11"/>
        <v>7.8963107075728012E-2</v>
      </c>
      <c r="BY15" s="25">
        <f t="shared" si="11"/>
        <v>7.5983367186077899E-2</v>
      </c>
      <c r="BZ15" s="25">
        <f t="shared" si="11"/>
        <v>7.3116070311131556E-2</v>
      </c>
      <c r="CA15" s="25">
        <f t="shared" si="11"/>
        <v>7.0356973318258659E-2</v>
      </c>
      <c r="CB15" s="25">
        <f t="shared" si="11"/>
        <v>6.7701993193041349E-2</v>
      </c>
      <c r="CC15" s="25">
        <f t="shared" si="11"/>
        <v>6.514720099707752E-2</v>
      </c>
      <c r="CD15" s="25">
        <f t="shared" si="11"/>
        <v>6.2688816053791563E-2</v>
      </c>
      <c r="CE15" s="25">
        <f t="shared" si="11"/>
        <v>6.0323200353648493E-2</v>
      </c>
      <c r="CF15" s="25">
        <f t="shared" si="11"/>
        <v>5.8046853170491935E-2</v>
      </c>
      <c r="CG15" s="25">
        <f t="shared" si="11"/>
        <v>5.5856405881039406E-2</v>
      </c>
      <c r="CH15" s="25">
        <f t="shared" si="11"/>
        <v>5.3748616979868095E-2</v>
      </c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</row>
    <row r="16" spans="2:116" ht="15" x14ac:dyDescent="0.2">
      <c r="B16" s="9" t="s">
        <v>204</v>
      </c>
      <c r="D16" s="25"/>
      <c r="E16" s="25"/>
      <c r="F16" s="25"/>
      <c r="G16" s="25"/>
      <c r="H16" s="25"/>
      <c r="I16" s="25"/>
      <c r="J16" s="25">
        <v>1</v>
      </c>
      <c r="K16" s="25">
        <f t="shared" ref="K16:AP16" si="12">(1+$C$4)^K13</f>
        <v>1.02</v>
      </c>
      <c r="L16" s="25">
        <f t="shared" si="12"/>
        <v>1.0404</v>
      </c>
      <c r="M16" s="25">
        <f t="shared" si="12"/>
        <v>1.0612079999999999</v>
      </c>
      <c r="N16" s="25">
        <f t="shared" si="12"/>
        <v>1.08243216</v>
      </c>
      <c r="O16" s="25">
        <f t="shared" si="12"/>
        <v>1.1040808032</v>
      </c>
      <c r="P16" s="25">
        <f t="shared" si="12"/>
        <v>1.1261624192640001</v>
      </c>
      <c r="Q16" s="25">
        <f t="shared" si="12"/>
        <v>1.1486856676492798</v>
      </c>
      <c r="R16" s="25">
        <f t="shared" si="12"/>
        <v>1.1716593810022655</v>
      </c>
      <c r="S16" s="25">
        <f t="shared" si="12"/>
        <v>1.1950925686223108</v>
      </c>
      <c r="T16" s="25">
        <f t="shared" si="12"/>
        <v>1.2189944199947571</v>
      </c>
      <c r="U16" s="25">
        <f t="shared" si="12"/>
        <v>1.243374308394652</v>
      </c>
      <c r="V16" s="25">
        <f t="shared" si="12"/>
        <v>1.2682417945625453</v>
      </c>
      <c r="W16" s="25">
        <f t="shared" si="12"/>
        <v>1.2936066304537961</v>
      </c>
      <c r="X16" s="25">
        <f t="shared" si="12"/>
        <v>1.3194787630628722</v>
      </c>
      <c r="Y16" s="25">
        <f t="shared" si="12"/>
        <v>1.3458683383241292</v>
      </c>
      <c r="Z16" s="25">
        <f t="shared" si="12"/>
        <v>1.372785705090612</v>
      </c>
      <c r="AA16" s="25">
        <f t="shared" si="12"/>
        <v>1.4002414191924244</v>
      </c>
      <c r="AB16" s="25">
        <f t="shared" si="12"/>
        <v>1.4282462475762727</v>
      </c>
      <c r="AC16" s="25">
        <f t="shared" si="12"/>
        <v>1.4568111725277981</v>
      </c>
      <c r="AD16" s="25">
        <f t="shared" si="12"/>
        <v>1.4859473959783542</v>
      </c>
      <c r="AE16" s="25">
        <f t="shared" si="12"/>
        <v>1.5156663438979212</v>
      </c>
      <c r="AF16" s="25">
        <f t="shared" si="12"/>
        <v>1.5459796707758797</v>
      </c>
      <c r="AG16" s="25">
        <f t="shared" si="12"/>
        <v>1.576899264191397</v>
      </c>
      <c r="AH16" s="25">
        <f t="shared" si="12"/>
        <v>1.608437249475225</v>
      </c>
      <c r="AI16" s="25">
        <f t="shared" si="12"/>
        <v>1.6406059944647295</v>
      </c>
      <c r="AJ16" s="25">
        <f t="shared" si="12"/>
        <v>1.6734181143540243</v>
      </c>
      <c r="AK16" s="25">
        <f t="shared" si="12"/>
        <v>1.7068864766411045</v>
      </c>
      <c r="AL16" s="25">
        <f t="shared" si="12"/>
        <v>1.7410242061739269</v>
      </c>
      <c r="AM16" s="25">
        <f t="shared" si="12"/>
        <v>1.7758446902974052</v>
      </c>
      <c r="AN16" s="25">
        <f t="shared" si="12"/>
        <v>1.8113615841033535</v>
      </c>
      <c r="AO16" s="25">
        <f t="shared" si="12"/>
        <v>1.8475888157854201</v>
      </c>
      <c r="AP16" s="25">
        <f t="shared" si="12"/>
        <v>1.8845405921011289</v>
      </c>
      <c r="AQ16" s="25">
        <f t="shared" ref="AQ16:BV16" si="13">(1+$C$4)^AQ13</f>
        <v>1.9222314039431516</v>
      </c>
      <c r="AR16" s="25">
        <f t="shared" si="13"/>
        <v>1.9606760320220145</v>
      </c>
      <c r="AS16" s="25">
        <f t="shared" si="13"/>
        <v>1.9998895526624547</v>
      </c>
      <c r="AT16" s="25">
        <f t="shared" si="13"/>
        <v>2.0398873437157037</v>
      </c>
      <c r="AU16" s="25">
        <f t="shared" si="13"/>
        <v>2.080685090590018</v>
      </c>
      <c r="AV16" s="25">
        <f t="shared" si="13"/>
        <v>2.1222987924018186</v>
      </c>
      <c r="AW16" s="25">
        <f t="shared" si="13"/>
        <v>2.1647447682498542</v>
      </c>
      <c r="AX16" s="25">
        <f t="shared" si="13"/>
        <v>2.2080396636148518</v>
      </c>
      <c r="AY16" s="25">
        <f t="shared" si="13"/>
        <v>2.2522004568871488</v>
      </c>
      <c r="AZ16" s="25">
        <f t="shared" si="13"/>
        <v>2.2972444660248916</v>
      </c>
      <c r="BA16" s="25">
        <f t="shared" si="13"/>
        <v>2.3431893553453893</v>
      </c>
      <c r="BB16" s="25">
        <f t="shared" si="13"/>
        <v>2.3900531424522975</v>
      </c>
      <c r="BC16" s="25">
        <f t="shared" si="13"/>
        <v>2.4378542053013432</v>
      </c>
      <c r="BD16" s="25">
        <f t="shared" si="13"/>
        <v>2.4866112894073704</v>
      </c>
      <c r="BE16" s="25">
        <f t="shared" si="13"/>
        <v>2.5363435151955169</v>
      </c>
      <c r="BF16" s="25">
        <f t="shared" si="13"/>
        <v>2.5870703854994277</v>
      </c>
      <c r="BG16" s="25">
        <f t="shared" si="13"/>
        <v>2.6388117932094164</v>
      </c>
      <c r="BH16" s="25">
        <f t="shared" si="13"/>
        <v>2.6915880290736047</v>
      </c>
      <c r="BI16" s="25">
        <f t="shared" si="13"/>
        <v>2.7454197896550765</v>
      </c>
      <c r="BJ16" s="25">
        <f t="shared" si="13"/>
        <v>2.8003281854481785</v>
      </c>
      <c r="BK16" s="25">
        <f t="shared" si="13"/>
        <v>2.8563347491571416</v>
      </c>
      <c r="BL16" s="25">
        <f t="shared" si="13"/>
        <v>2.9134614441402849</v>
      </c>
      <c r="BM16" s="25">
        <f t="shared" si="13"/>
        <v>2.9717306730230897</v>
      </c>
      <c r="BN16" s="25">
        <f t="shared" si="13"/>
        <v>3.0311652864835517</v>
      </c>
      <c r="BO16" s="25">
        <f t="shared" si="13"/>
        <v>3.0917885922132227</v>
      </c>
      <c r="BP16" s="25">
        <f t="shared" si="13"/>
        <v>3.1536243640574875</v>
      </c>
      <c r="BQ16" s="25">
        <f t="shared" si="13"/>
        <v>3.2166968513386367</v>
      </c>
      <c r="BR16" s="25">
        <f t="shared" si="13"/>
        <v>3.2810307883654102</v>
      </c>
      <c r="BS16" s="25">
        <f t="shared" si="13"/>
        <v>3.346651404132718</v>
      </c>
      <c r="BT16" s="25">
        <f t="shared" si="13"/>
        <v>3.4135844322153726</v>
      </c>
      <c r="BU16" s="25">
        <f t="shared" si="13"/>
        <v>3.4818561208596792</v>
      </c>
      <c r="BV16" s="25">
        <f t="shared" si="13"/>
        <v>3.5514932432768735</v>
      </c>
      <c r="BW16" s="25">
        <f t="shared" ref="BW16:CH16" si="14">(1+$C$4)^BW13</f>
        <v>3.6225231081424112</v>
      </c>
      <c r="BX16" s="25">
        <f t="shared" si="14"/>
        <v>3.6949735703052591</v>
      </c>
      <c r="BY16" s="25">
        <f t="shared" si="14"/>
        <v>3.7688730417113643</v>
      </c>
      <c r="BZ16" s="25">
        <f t="shared" si="14"/>
        <v>3.8442505025455915</v>
      </c>
      <c r="CA16" s="25">
        <f t="shared" si="14"/>
        <v>3.9211355125965035</v>
      </c>
      <c r="CB16" s="25">
        <f t="shared" si="14"/>
        <v>3.9995582228484339</v>
      </c>
      <c r="CC16" s="25">
        <f t="shared" si="14"/>
        <v>4.0795493873054021</v>
      </c>
      <c r="CD16" s="25">
        <f t="shared" si="14"/>
        <v>4.1611403750515104</v>
      </c>
      <c r="CE16" s="25">
        <f t="shared" si="14"/>
        <v>4.2443631825525401</v>
      </c>
      <c r="CF16" s="25">
        <f t="shared" si="14"/>
        <v>4.3292504462035915</v>
      </c>
      <c r="CG16" s="25">
        <f t="shared" si="14"/>
        <v>4.4158354551276622</v>
      </c>
      <c r="CH16" s="25">
        <f t="shared" si="14"/>
        <v>4.5041521642302165</v>
      </c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</row>
    <row r="17" spans="1:116" ht="15" x14ac:dyDescent="0.2">
      <c r="B17" s="9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</row>
    <row r="18" spans="1:116" ht="15" x14ac:dyDescent="0.2">
      <c r="B18" s="9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</row>
    <row r="19" spans="1:116" s="27" customFormat="1" x14ac:dyDescent="0.15">
      <c r="B19" s="26" t="s">
        <v>90</v>
      </c>
      <c r="C19" s="27" t="s">
        <v>230</v>
      </c>
      <c r="D19" s="27" t="s">
        <v>231</v>
      </c>
      <c r="E19" s="27" t="s">
        <v>229</v>
      </c>
      <c r="F19" s="27" t="s">
        <v>232</v>
      </c>
      <c r="G19" s="27" t="s">
        <v>5</v>
      </c>
      <c r="H19" s="27" t="s">
        <v>235</v>
      </c>
      <c r="I19" s="27" t="s">
        <v>236</v>
      </c>
    </row>
    <row r="20" spans="1:116" x14ac:dyDescent="0.15">
      <c r="A20" s="3">
        <f>A17+1</f>
        <v>1</v>
      </c>
      <c r="B20" s="3">
        <f>VLOOKUP($A20,'energy and capacity balance'!$A$3:$F$18,2)</f>
        <v>0</v>
      </c>
      <c r="C20" s="3">
        <f>VLOOKUP($A20,'energy and capacity balance'!$A$3:$F$18,3)</f>
        <v>0</v>
      </c>
      <c r="D20" s="82">
        <f>VLOOKUP($A20,'energy and capacity balance'!$A$3:$G$18,6)</f>
        <v>0</v>
      </c>
      <c r="E20" s="82">
        <f>VLOOKUP($A20,'energy and capacity balance'!$A$3:$G$18,7)</f>
        <v>25</v>
      </c>
      <c r="F20" s="82">
        <f>VLOOKUP($A20,'energy and capacity balance'!$A$3:$H$18,8)</f>
        <v>0</v>
      </c>
      <c r="G20" s="82">
        <f>VLOOKUP($A20,'energy and capacity balance'!$A$3:$H$18,4)</f>
        <v>0</v>
      </c>
      <c r="H20" s="83">
        <f>VLOOKUP($A20,'energy and capacity balance'!$A$3:$I$18,9)</f>
        <v>0</v>
      </c>
      <c r="I20" s="83">
        <f>VLOOKUP($A20,'energy and capacity balance'!$A$3:$J$18,10)</f>
        <v>0</v>
      </c>
      <c r="J20" s="137">
        <f t="shared" ref="J20:AO20" si="15">IF($C20=J$11,$D20*J$16,0)</f>
        <v>0</v>
      </c>
      <c r="K20" s="137">
        <f t="shared" si="15"/>
        <v>0</v>
      </c>
      <c r="L20" s="137">
        <f t="shared" si="15"/>
        <v>0</v>
      </c>
      <c r="M20" s="137">
        <f t="shared" si="15"/>
        <v>0</v>
      </c>
      <c r="N20" s="137">
        <f t="shared" si="15"/>
        <v>0</v>
      </c>
      <c r="O20" s="137">
        <f t="shared" si="15"/>
        <v>0</v>
      </c>
      <c r="P20" s="137">
        <f t="shared" si="15"/>
        <v>0</v>
      </c>
      <c r="Q20" s="137">
        <f t="shared" si="15"/>
        <v>0</v>
      </c>
      <c r="R20" s="137">
        <f t="shared" si="15"/>
        <v>0</v>
      </c>
      <c r="S20" s="137">
        <f t="shared" si="15"/>
        <v>0</v>
      </c>
      <c r="T20" s="137">
        <f t="shared" si="15"/>
        <v>0</v>
      </c>
      <c r="U20" s="137">
        <f t="shared" si="15"/>
        <v>0</v>
      </c>
      <c r="V20" s="137">
        <f t="shared" si="15"/>
        <v>0</v>
      </c>
      <c r="W20" s="137">
        <f t="shared" si="15"/>
        <v>0</v>
      </c>
      <c r="X20" s="137">
        <f t="shared" si="15"/>
        <v>0</v>
      </c>
      <c r="Y20" s="137">
        <f t="shared" si="15"/>
        <v>0</v>
      </c>
      <c r="Z20" s="137">
        <f t="shared" si="15"/>
        <v>0</v>
      </c>
      <c r="AA20" s="137">
        <f t="shared" si="15"/>
        <v>0</v>
      </c>
      <c r="AB20" s="137">
        <f t="shared" si="15"/>
        <v>0</v>
      </c>
      <c r="AC20" s="137">
        <f t="shared" si="15"/>
        <v>0</v>
      </c>
      <c r="AD20" s="137">
        <f t="shared" si="15"/>
        <v>0</v>
      </c>
      <c r="AE20" s="137">
        <f t="shared" si="15"/>
        <v>0</v>
      </c>
      <c r="AF20" s="137">
        <f t="shared" si="15"/>
        <v>0</v>
      </c>
      <c r="AG20" s="137">
        <f t="shared" si="15"/>
        <v>0</v>
      </c>
      <c r="AH20" s="137">
        <f t="shared" si="15"/>
        <v>0</v>
      </c>
      <c r="AI20" s="137">
        <f t="shared" si="15"/>
        <v>0</v>
      </c>
      <c r="AJ20" s="137">
        <f t="shared" si="15"/>
        <v>0</v>
      </c>
      <c r="AK20" s="137">
        <f t="shared" si="15"/>
        <v>0</v>
      </c>
      <c r="AL20" s="137">
        <f t="shared" si="15"/>
        <v>0</v>
      </c>
      <c r="AM20" s="137">
        <f t="shared" si="15"/>
        <v>0</v>
      </c>
      <c r="AN20" s="137">
        <f t="shared" si="15"/>
        <v>0</v>
      </c>
      <c r="AO20" s="137">
        <f t="shared" si="15"/>
        <v>0</v>
      </c>
      <c r="AP20" s="137">
        <f t="shared" ref="AP20:BU20" si="16">IF($C20=AP$11,$D20*AP$16,0)</f>
        <v>0</v>
      </c>
      <c r="AQ20" s="137">
        <f t="shared" si="16"/>
        <v>0</v>
      </c>
      <c r="AR20" s="137">
        <f t="shared" si="16"/>
        <v>0</v>
      </c>
      <c r="AS20" s="137">
        <f t="shared" si="16"/>
        <v>0</v>
      </c>
      <c r="AT20" s="137">
        <f t="shared" si="16"/>
        <v>0</v>
      </c>
      <c r="AU20" s="137">
        <f t="shared" si="16"/>
        <v>0</v>
      </c>
      <c r="AV20" s="137">
        <f t="shared" si="16"/>
        <v>0</v>
      </c>
      <c r="AW20" s="137">
        <f t="shared" si="16"/>
        <v>0</v>
      </c>
      <c r="AX20" s="137">
        <f t="shared" si="16"/>
        <v>0</v>
      </c>
      <c r="AY20" s="137">
        <f t="shared" si="16"/>
        <v>0</v>
      </c>
      <c r="AZ20" s="137">
        <f t="shared" si="16"/>
        <v>0</v>
      </c>
      <c r="BA20" s="137">
        <f t="shared" si="16"/>
        <v>0</v>
      </c>
      <c r="BB20" s="137">
        <f t="shared" si="16"/>
        <v>0</v>
      </c>
      <c r="BC20" s="137">
        <f t="shared" si="16"/>
        <v>0</v>
      </c>
      <c r="BD20" s="137">
        <f t="shared" si="16"/>
        <v>0</v>
      </c>
      <c r="BE20" s="137">
        <f t="shared" si="16"/>
        <v>0</v>
      </c>
      <c r="BF20" s="137">
        <f t="shared" si="16"/>
        <v>0</v>
      </c>
      <c r="BG20" s="137">
        <f t="shared" si="16"/>
        <v>0</v>
      </c>
      <c r="BH20" s="137">
        <f t="shared" si="16"/>
        <v>0</v>
      </c>
      <c r="BI20" s="137">
        <f t="shared" si="16"/>
        <v>0</v>
      </c>
      <c r="BJ20" s="137">
        <f t="shared" si="16"/>
        <v>0</v>
      </c>
      <c r="BK20" s="137">
        <f t="shared" si="16"/>
        <v>0</v>
      </c>
      <c r="BL20" s="137">
        <f t="shared" si="16"/>
        <v>0</v>
      </c>
      <c r="BM20" s="137">
        <f t="shared" si="16"/>
        <v>0</v>
      </c>
      <c r="BN20" s="137">
        <f t="shared" si="16"/>
        <v>0</v>
      </c>
      <c r="BO20" s="137">
        <f t="shared" si="16"/>
        <v>0</v>
      </c>
      <c r="BP20" s="137">
        <f t="shared" si="16"/>
        <v>0</v>
      </c>
      <c r="BQ20" s="137">
        <f t="shared" si="16"/>
        <v>0</v>
      </c>
      <c r="BR20" s="137">
        <f t="shared" si="16"/>
        <v>0</v>
      </c>
      <c r="BS20" s="137">
        <f t="shared" si="16"/>
        <v>0</v>
      </c>
      <c r="BT20" s="137">
        <f t="shared" si="16"/>
        <v>0</v>
      </c>
      <c r="BU20" s="137">
        <f t="shared" si="16"/>
        <v>0</v>
      </c>
      <c r="BV20" s="137">
        <f t="shared" ref="BV20:CH20" si="17">IF($C20=BV$11,$D20*BV$16,0)</f>
        <v>0</v>
      </c>
      <c r="BW20" s="137">
        <f t="shared" si="17"/>
        <v>0</v>
      </c>
      <c r="BX20" s="137">
        <f t="shared" si="17"/>
        <v>0</v>
      </c>
      <c r="BY20" s="137">
        <f t="shared" si="17"/>
        <v>0</v>
      </c>
      <c r="BZ20" s="137">
        <f t="shared" si="17"/>
        <v>0</v>
      </c>
      <c r="CA20" s="137">
        <f t="shared" si="17"/>
        <v>0</v>
      </c>
      <c r="CB20" s="137">
        <f t="shared" si="17"/>
        <v>0</v>
      </c>
      <c r="CC20" s="137">
        <f t="shared" si="17"/>
        <v>0</v>
      </c>
      <c r="CD20" s="137">
        <f t="shared" si="17"/>
        <v>0</v>
      </c>
      <c r="CE20" s="137">
        <f t="shared" si="17"/>
        <v>0</v>
      </c>
      <c r="CF20" s="137">
        <f t="shared" si="17"/>
        <v>0</v>
      </c>
      <c r="CG20" s="137">
        <f t="shared" si="17"/>
        <v>0</v>
      </c>
      <c r="CH20" s="137">
        <f t="shared" si="17"/>
        <v>0</v>
      </c>
    </row>
    <row r="21" spans="1:116" x14ac:dyDescent="0.15">
      <c r="B21" s="9" t="s">
        <v>91</v>
      </c>
      <c r="C21" s="2"/>
      <c r="D21" s="2"/>
      <c r="E21" s="2"/>
      <c r="F21" s="2"/>
      <c r="G21" s="2"/>
      <c r="H21" s="2"/>
      <c r="I21" s="2"/>
      <c r="J21" s="137">
        <f>IF(J20&gt;1,J20,IF(I22&gt;0,I22,$D20*J$16*(1-VLOOKUP($A20,'energy and capacity balance'!$A$3:$L$18,11))))</f>
        <v>0.01</v>
      </c>
      <c r="K21" s="137">
        <f>IF(K20&gt;1,K20,IF(J22&gt;0,J22,$D20*K$16*(1-VLOOKUP($A20,'energy and capacity balance'!$A$3:$L$18,11))))</f>
        <v>9.6000000000000009E-3</v>
      </c>
      <c r="L21" s="137">
        <f>IF(L20&gt;1,L20,IF(K22&gt;0,K22,$D20*L$16*(1-VLOOKUP($A20,'energy and capacity balance'!$A$3:$L$18,11))))</f>
        <v>9.2000000000000016E-3</v>
      </c>
      <c r="M21" s="137">
        <f>IF(M20&gt;1,M20,IF(L22&gt;0,L22,$D20*M$16*(1-VLOOKUP($A20,'energy and capacity balance'!$A$3:$L$18,11))))</f>
        <v>8.8000000000000023E-3</v>
      </c>
      <c r="N21" s="137">
        <f>IF(N20&gt;1,N20,IF(M22&gt;0,M22,$D20*N$16*(1-VLOOKUP($A20,'energy and capacity balance'!$A$3:$L$18,11))))</f>
        <v>8.400000000000003E-3</v>
      </c>
      <c r="O21" s="137">
        <f>IF(O20&gt;1,O20,IF(N22&gt;0,N22,$D20*O$16*(1-VLOOKUP($A20,'energy and capacity balance'!$A$3:$L$18,11))))</f>
        <v>8.0000000000000036E-3</v>
      </c>
      <c r="P21" s="137">
        <f>IF(P20&gt;1,P20,IF(O22&gt;0,O22,$D20*P$16*(1-VLOOKUP($A20,'energy and capacity balance'!$A$3:$L$18,11))))</f>
        <v>7.6000000000000035E-3</v>
      </c>
      <c r="Q21" s="137">
        <f>IF(Q20&gt;1,Q20,IF(P22&gt;0,P22,$D20*Q$16*(1-VLOOKUP($A20,'energy and capacity balance'!$A$3:$L$18,11))))</f>
        <v>7.2000000000000033E-3</v>
      </c>
      <c r="R21" s="137">
        <f>IF(R20&gt;1,R20,IF(Q22&gt;0,Q22,$D20*R$16*(1-VLOOKUP($A20,'energy and capacity balance'!$A$3:$L$18,11))))</f>
        <v>6.8000000000000031E-3</v>
      </c>
      <c r="S21" s="137">
        <f>IF(S20&gt;1,S20,IF(R22&gt;0,R22,$D20*S$16*(1-VLOOKUP($A20,'energy and capacity balance'!$A$3:$L$18,11))))</f>
        <v>6.4000000000000029E-3</v>
      </c>
      <c r="T21" s="137">
        <f>IF(T20&gt;1,T20,IF(S22&gt;0,S22,$D20*T$16*(1-VLOOKUP($A20,'energy and capacity balance'!$A$3:$L$18,11))))</f>
        <v>6.0000000000000027E-3</v>
      </c>
      <c r="U21" s="137">
        <f>IF(U20&gt;1,U20,IF(T22&gt;0,T22,$D20*U$16*(1-VLOOKUP($A20,'energy and capacity balance'!$A$3:$L$18,11))))</f>
        <v>5.6000000000000025E-3</v>
      </c>
      <c r="V21" s="137">
        <f>IF(V20&gt;1,V20,IF(U22&gt;0,U22,$D20*V$16*(1-VLOOKUP($A20,'energy and capacity balance'!$A$3:$L$18,11))))</f>
        <v>5.2000000000000024E-3</v>
      </c>
      <c r="W21" s="137">
        <f>IF(W20&gt;1,W20,IF(V22&gt;0,V22,$D20*W$16*(1-VLOOKUP($A20,'energy and capacity balance'!$A$3:$L$18,11))))</f>
        <v>4.8000000000000022E-3</v>
      </c>
      <c r="X21" s="137">
        <f>IF(X20&gt;1,X20,IF(W22&gt;0,W22,$D20*X$16*(1-VLOOKUP($A20,'energy and capacity balance'!$A$3:$L$18,11))))</f>
        <v>4.400000000000002E-3</v>
      </c>
      <c r="Y21" s="137">
        <f>IF(Y20&gt;1,Y20,IF(X22&gt;0,X22,$D20*Y$16*(1-VLOOKUP($A20,'energy and capacity balance'!$A$3:$L$18,11))))</f>
        <v>4.0000000000000018E-3</v>
      </c>
      <c r="Z21" s="137">
        <f>IF(Z20&gt;1,Z20,IF(Y22&gt;0,Y22,$D20*Z$16*(1-VLOOKUP($A20,'energy and capacity balance'!$A$3:$L$18,11))))</f>
        <v>3.6000000000000016E-3</v>
      </c>
      <c r="AA21" s="137">
        <f>IF(AA20&gt;1,AA20,IF(Z22&gt;0,Z22,$D20*AA$16*(1-VLOOKUP($A20,'energy and capacity balance'!$A$3:$L$18,11))))</f>
        <v>3.2000000000000015E-3</v>
      </c>
      <c r="AB21" s="137">
        <f>IF(AB20&gt;1,AB20,IF(AA22&gt;0,AA22,$D20*AB$16*(1-VLOOKUP($A20,'energy and capacity balance'!$A$3:$L$18,11))))</f>
        <v>2.8000000000000013E-3</v>
      </c>
      <c r="AC21" s="137">
        <f>IF(AC20&gt;1,AC20,IF(AB22&gt;0,AB22,$D20*AC$16*(1-VLOOKUP($A20,'energy and capacity balance'!$A$3:$L$18,11))))</f>
        <v>2.4000000000000011E-3</v>
      </c>
      <c r="AD21" s="137">
        <f>IF(AD20&gt;1,AD20,IF(AC22&gt;0,AC22,$D20*AD$16*(1-VLOOKUP($A20,'energy and capacity balance'!$A$3:$L$18,11))))</f>
        <v>2.0000000000000009E-3</v>
      </c>
      <c r="AE21" s="137">
        <f>IF(AE20&gt;1,AE20,IF(AD22&gt;0,AD22,$D20*AE$16*(1-VLOOKUP($A20,'energy and capacity balance'!$A$3:$L$18,11))))</f>
        <v>1.6000000000000009E-3</v>
      </c>
      <c r="AF21" s="137">
        <f>IF(AF20&gt;1,AF20,IF(AE22&gt;0,AE22,$D20*AF$16*(1-VLOOKUP($A20,'energy and capacity balance'!$A$3:$L$18,11))))</f>
        <v>1.200000000000001E-3</v>
      </c>
      <c r="AG21" s="137">
        <f>IF(AG20&gt;1,AG20,IF(AF22&gt;0,AF22,$D20*AG$16*(1-VLOOKUP($A20,'energy and capacity balance'!$A$3:$L$18,11))))</f>
        <v>8.0000000000000101E-4</v>
      </c>
      <c r="AH21" s="137">
        <f>IF(AH20&gt;1,AH20,IF(AG22&gt;0,AG22,$D20*AH$16*(1-VLOOKUP($A20,'energy and capacity balance'!$A$3:$L$18,11))))</f>
        <v>4.0000000000000099E-4</v>
      </c>
      <c r="AI21" s="137">
        <f>IF(AI20&gt;1,AI20,IF(AH22&gt;0,AH22,$D20*AI$16*(1-VLOOKUP($A20,'energy and capacity balance'!$A$3:$L$18,11))))</f>
        <v>9.7578195523695399E-19</v>
      </c>
      <c r="AJ21" s="137">
        <f>IF(AJ20&gt;1,AJ20,IF(AI22&gt;0,AI22,$D20*AJ$16*(1-VLOOKUP($A20,'energy and capacity balance'!$A$3:$L$18,11))))</f>
        <v>0</v>
      </c>
      <c r="AK21" s="137">
        <f>IF(AK20&gt;1,AK20,IF(AJ22&gt;0,AJ22,$D20*AK$16*(1-VLOOKUP($A20,'energy and capacity balance'!$A$3:$L$18,11))))</f>
        <v>0</v>
      </c>
      <c r="AL21" s="137">
        <f>IF(AL20&gt;1,AL20,IF(AK22&gt;0,AK22,$D20*AL$16*(1-VLOOKUP($A20,'energy and capacity balance'!$A$3:$L$18,11))))</f>
        <v>0</v>
      </c>
      <c r="AM21" s="137">
        <f>IF(AM20&gt;1,AM20,IF(AL22&gt;0,AL22,$D20*AM$16*(1-VLOOKUP($A20,'energy and capacity balance'!$A$3:$L$18,11))))</f>
        <v>0</v>
      </c>
      <c r="AN21" s="137">
        <f>IF(AN20&gt;1,AN20,IF(AM22&gt;0,AM22,$D20*AN$16*(1-VLOOKUP($A20,'energy and capacity balance'!$A$3:$L$18,11))))</f>
        <v>0</v>
      </c>
      <c r="AO21" s="137">
        <f>IF(AO20&gt;1,AO20,IF(AN22&gt;0,AN22,$D20*AO$16*(1-VLOOKUP($A20,'energy and capacity balance'!$A$3:$L$18,11))))</f>
        <v>0</v>
      </c>
      <c r="AP21" s="137">
        <f>IF(AP20&gt;1,AP20,IF(AO22&gt;0,AO22,$D20*AP$16*(1-VLOOKUP($A20,'energy and capacity balance'!$A$3:$L$18,11))))</f>
        <v>0</v>
      </c>
      <c r="AQ21" s="137">
        <f>IF(AQ20&gt;1,AQ20,IF(AP22&gt;0,AP22,$D20*AQ$16*(1-VLOOKUP($A20,'energy and capacity balance'!$A$3:$L$18,11))))</f>
        <v>0</v>
      </c>
      <c r="AR21" s="137">
        <f>IF(AR20&gt;1,AR20,IF(AQ22&gt;0,AQ22,$D20*AR$16*(1-VLOOKUP($A20,'energy and capacity balance'!$A$3:$L$18,11))))</f>
        <v>0</v>
      </c>
      <c r="AS21" s="137">
        <f>IF(AS20&gt;1,AS20,IF(AR22&gt;0,AR22,$D20*AS$16*(1-VLOOKUP($A20,'energy and capacity balance'!$A$3:$L$18,11))))</f>
        <v>0</v>
      </c>
      <c r="AT21" s="137">
        <f>IF(AT20&gt;1,AT20,IF(AS22&gt;0,AS22,$D20*AT$16*(1-VLOOKUP($A20,'energy and capacity balance'!$A$3:$L$18,11)*(1-VLOOKUP($A20,'energy and capacity balance'!$A$3:$L$18,12)))))</f>
        <v>0</v>
      </c>
      <c r="AU21" s="137">
        <f>IF(AU20&gt;1,AU20,IF(AT22&gt;0,AT22,V21*(1-VLOOKUP($A20,'energy and capacity balance'!$A$3:$L$18,11))))</f>
        <v>5.2000000000000024E-3</v>
      </c>
      <c r="AV21" s="137">
        <f>IF(AV20&gt;1,AV20,IF(AU22&gt;0,AU22,W21*(1-VLOOKUP($A20,'energy and capacity balance'!$A$3:$L$18,11))))</f>
        <v>4.9920000000000025E-3</v>
      </c>
      <c r="AW21" s="137">
        <f>IF(AW20&gt;1,AW20,IF(AV22&gt;0,AV22,X21*(1-VLOOKUP($A20,'energy and capacity balance'!$A$3:$L$18,11))))</f>
        <v>4.7840000000000027E-3</v>
      </c>
      <c r="AX21" s="137">
        <f>IF(AX20&gt;1,AX20,IF(AW22&gt;0,AW22,Y21*(1-VLOOKUP($A20,'energy and capacity balance'!$A$3:$L$18,11))))</f>
        <v>4.5760000000000028E-3</v>
      </c>
      <c r="AY21" s="137">
        <f>IF(AY20&gt;1,AY20,IF(AX22&gt;0,AX22,Z21*(1-VLOOKUP($A20,'energy and capacity balance'!$A$3:$L$18,11))))</f>
        <v>4.368000000000003E-3</v>
      </c>
      <c r="AZ21" s="137">
        <f>IF(AZ20&gt;1,AZ20,IF(AY22&gt;0,AY22,AA21*(1-VLOOKUP($A20,'energy and capacity balance'!$A$3:$L$18,11))))</f>
        <v>4.1600000000000031E-3</v>
      </c>
      <c r="BA21" s="137">
        <f>IF(BA20&gt;1,BA20,IF(AZ22&gt;0,AZ22,AB21*(1-VLOOKUP($A20,'energy and capacity balance'!$A$3:$L$18,11))))</f>
        <v>3.9520000000000033E-3</v>
      </c>
      <c r="BB21" s="137">
        <f>IF(BB20&gt;1,BB20,IF(BA22&gt;0,BA22,AC21*(1-VLOOKUP($A20,'energy and capacity balance'!$A$3:$L$18,11))))</f>
        <v>3.744000000000003E-3</v>
      </c>
      <c r="BC21" s="137">
        <f>IF(BC20&gt;1,BC20,IF(BB22&gt;0,BB22,AD21*(1-VLOOKUP($A20,'energy and capacity balance'!$A$3:$L$18,11))))</f>
        <v>3.5360000000000027E-3</v>
      </c>
      <c r="BD21" s="137">
        <f>IF(BD20&gt;1,BD20,IF(BC22&gt;0,BC22,AE21*(1-VLOOKUP($A20,'energy and capacity balance'!$A$3:$L$18,11))))</f>
        <v>3.3280000000000024E-3</v>
      </c>
      <c r="BE21" s="137">
        <f>IF(BE20&gt;1,BE20,IF(BD22&gt;0,BD22,AF21*(1-VLOOKUP($A20,'energy and capacity balance'!$A$3:$L$18,11))))</f>
        <v>3.1200000000000021E-3</v>
      </c>
      <c r="BF21" s="137">
        <f>IF(BF20&gt;1,BF20,IF(BE22&gt;0,BE22,AG21*(1-VLOOKUP($A20,'energy and capacity balance'!$A$3:$L$18,11))))</f>
        <v>2.9120000000000018E-3</v>
      </c>
      <c r="BG21" s="137">
        <f>IF(BG20&gt;1,BG20,IF(BF22&gt;0,BF22,AH21*(1-VLOOKUP($A20,'energy and capacity balance'!$A$3:$L$18,11))))</f>
        <v>2.7040000000000015E-3</v>
      </c>
      <c r="BH21" s="137">
        <f>IF(BH20&gt;1,BH20,IF(BG22&gt;0,BG22,AI21*(1-VLOOKUP($A20,'energy and capacity balance'!$A$3:$L$18,11))))</f>
        <v>2.4960000000000013E-3</v>
      </c>
      <c r="BI21" s="137">
        <f>IF(BI20&gt;1,BI20,IF(BH22&gt;0,BH22,AJ21*(1-VLOOKUP($A20,'energy and capacity balance'!$A$3:$L$18,11))))</f>
        <v>2.288000000000001E-3</v>
      </c>
      <c r="BJ21" s="137">
        <f>IF(BJ20&gt;1,BJ20,IF(BI22&gt;0,BI22,AK21*(1-VLOOKUP($A20,'energy and capacity balance'!$A$3:$L$18,11))))</f>
        <v>2.0800000000000007E-3</v>
      </c>
      <c r="BK21" s="137">
        <f>IF(BK20&gt;1,BK20,IF(BJ22&gt;0,BJ22,AL21*(1-VLOOKUP($A20,'energy and capacity balance'!$A$3:$L$18,11))))</f>
        <v>1.8720000000000006E-3</v>
      </c>
      <c r="BL21" s="137">
        <f>IF(BL20&gt;1,BL20,IF(BK22&gt;0,BK22,AM21*(1-VLOOKUP($A20,'energy and capacity balance'!$A$3:$L$18,11))))</f>
        <v>1.6640000000000005E-3</v>
      </c>
      <c r="BM21" s="137">
        <f>IF(BM20&gt;1,BM20,IF(BL22&gt;0,BL22,AN21*(1-VLOOKUP($A20,'energy and capacity balance'!$A$3:$L$18,11))))</f>
        <v>1.4560000000000005E-3</v>
      </c>
      <c r="BN21" s="137">
        <f>IF(BN20&gt;1,BN20,IF(BM22&gt;0,BM22,AO21*(1-VLOOKUP($A20,'energy and capacity balance'!$A$3:$L$18,11))))</f>
        <v>1.2480000000000004E-3</v>
      </c>
      <c r="BO21" s="137">
        <f>IF(BO20&gt;1,BO20,IF(BN22&gt;0,BN22,AP21*(1-VLOOKUP($A20,'energy and capacity balance'!$A$3:$L$18,11))))</f>
        <v>1.0400000000000003E-3</v>
      </c>
      <c r="BP21" s="137">
        <f>IF(BP20&gt;1,BP20,IF(BO22&gt;0,BO22,AQ21*(1-VLOOKUP($A20,'energy and capacity balance'!$A$3:$L$18,11))))</f>
        <v>8.3200000000000027E-4</v>
      </c>
      <c r="BQ21" s="137">
        <f>IF(BQ20&gt;1,BQ20,IF(BP22&gt;0,BP22,AR21*(1-VLOOKUP($A20,'energy and capacity balance'!$A$3:$L$18,11))))</f>
        <v>6.2400000000000021E-4</v>
      </c>
      <c r="BR21" s="137">
        <f>IF(BR20&gt;1,BR20,IF(BQ22&gt;0,BQ22,AS21*(1-VLOOKUP($A20,'energy and capacity balance'!$A$3:$L$18,11))))</f>
        <v>4.1600000000000014E-4</v>
      </c>
      <c r="BS21" s="137">
        <f>IF(BS20&gt;1,BS20,IF(BR22&gt;0,BR22,AT21*(1-VLOOKUP($A20,'energy and capacity balance'!$A$3:$L$18,11))))</f>
        <v>2.0800000000000004E-4</v>
      </c>
      <c r="BT21" s="137">
        <f>IF(BT20&gt;1,BT20,IF(BS22&gt;0,BS22,AU21*(1-VLOOKUP($A20,'energy and capacity balance'!$A$3:$L$18,11))))</f>
        <v>5.2000000000000024E-3</v>
      </c>
      <c r="BU21" s="137">
        <f>IF(BU20&gt;1,BU20,IF(BT22&gt;0,BT22,AV21*(1-VLOOKUP($A20,'energy and capacity balance'!$A$3:$L$18,11))))</f>
        <v>4.9920000000000025E-3</v>
      </c>
      <c r="BV21" s="137">
        <f>IF(BV20&gt;1,BV20,IF(BU22&gt;0,BU22,AW21*(1-VLOOKUP($A20,'energy and capacity balance'!$A$3:$L$18,11))))</f>
        <v>4.7840000000000027E-3</v>
      </c>
      <c r="BW21" s="137">
        <f>IF(BW20&gt;1,BW20,IF(BV22&gt;0,BV22,AX21*(1-VLOOKUP($A20,'energy and capacity balance'!$A$3:$L$18,11))))</f>
        <v>4.5760000000000028E-3</v>
      </c>
      <c r="BX21" s="137">
        <f>IF(BX20&gt;1,BX20,IF(BW22&gt;0,BW22,AY21*(1-VLOOKUP($A20,'energy and capacity balance'!$A$3:$L$18,11))))</f>
        <v>4.368000000000003E-3</v>
      </c>
      <c r="BY21" s="137">
        <f>IF(BY20&gt;1,BY20,IF(BX22&gt;0,BX22,AZ21*(1-VLOOKUP($A20,'energy and capacity balance'!$A$3:$L$18,11))))</f>
        <v>4.1600000000000031E-3</v>
      </c>
      <c r="BZ21" s="137">
        <f>IF(BZ20&gt;1,BZ20,IF(BY22&gt;0,BY22,BA21*(1-VLOOKUP($A20,'energy and capacity balance'!$A$3:$L$18,11))))</f>
        <v>3.9520000000000033E-3</v>
      </c>
      <c r="CA21" s="137">
        <f>IF(CA20&gt;1,CA20,IF(BZ22&gt;0,BZ22,BB21*(1-VLOOKUP($A20,'energy and capacity balance'!$A$3:$L$18,11))))</f>
        <v>3.744000000000003E-3</v>
      </c>
      <c r="CB21" s="137">
        <f>IF(CB20&gt;1,CB20,IF(CA22&gt;0,CA22,BC21*(1-VLOOKUP($A20,'energy and capacity balance'!$A$3:$L$18,11))))</f>
        <v>3.5360000000000027E-3</v>
      </c>
      <c r="CC21" s="137">
        <f>IF(CC20&gt;1,CC20,IF(CB22&gt;0,CB22,BD21*(1-VLOOKUP($A20,'energy and capacity balance'!$A$3:$L$18,11))))</f>
        <v>3.3280000000000024E-3</v>
      </c>
      <c r="CD21" s="137">
        <f>IF(CD20&gt;1,CD20,IF(CC22&gt;0,CC22,BE21*(1-VLOOKUP($A20,'energy and capacity balance'!$A$3:$L$18,11))))</f>
        <v>3.1200000000000021E-3</v>
      </c>
      <c r="CE21" s="137">
        <f>IF(CE20&gt;1,CE20,IF(CD22&gt;0,CD22,BF21*(1-VLOOKUP($A20,'energy and capacity balance'!$A$3:$L$18,11))))</f>
        <v>2.9120000000000018E-3</v>
      </c>
      <c r="CF21" s="137">
        <f>IF(CF20&gt;1,CF20,IF(CE22&gt;0,CE22,BG21*(1-VLOOKUP($A20,'energy and capacity balance'!$A$3:$L$18,11))))</f>
        <v>2.7040000000000015E-3</v>
      </c>
      <c r="CG21" s="137">
        <f>IF(CG20&gt;1,CG20,IF(CF22&gt;0,CF22,BH21*(1-VLOOKUP($A20,'energy and capacity balance'!$A$3:$L$18,11))))</f>
        <v>2.4960000000000013E-3</v>
      </c>
      <c r="CH21" s="137">
        <f>IF(CH20&gt;1,CH20,IF(CG22&gt;0,CG22,BI21*(1-VLOOKUP($A20,'energy and capacity balance'!$A$3:$L$18,11))))</f>
        <v>2.288000000000001E-3</v>
      </c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</row>
    <row r="22" spans="1:116" ht="15" x14ac:dyDescent="0.2">
      <c r="B22" s="9" t="s">
        <v>92</v>
      </c>
      <c r="C22" s="2"/>
      <c r="D22" s="2"/>
      <c r="E22" s="16"/>
      <c r="F22" s="16"/>
      <c r="G22" s="16"/>
      <c r="H22" s="16"/>
      <c r="I22" s="16">
        <v>0.01</v>
      </c>
      <c r="J22" s="137">
        <f>MAX(+J21-J23,0)</f>
        <v>9.6000000000000009E-3</v>
      </c>
      <c r="K22" s="137">
        <f>MAX(+K21-K23,0)</f>
        <v>9.2000000000000016E-3</v>
      </c>
      <c r="L22" s="137">
        <f t="shared" ref="L22" si="18">MAX(+L21-L23,0)</f>
        <v>8.8000000000000023E-3</v>
      </c>
      <c r="M22" s="137">
        <f t="shared" ref="M22" si="19">MAX(+M21-M23,0)</f>
        <v>8.400000000000003E-3</v>
      </c>
      <c r="N22" s="137">
        <f t="shared" ref="N22" si="20">MAX(+N21-N23,0)</f>
        <v>8.0000000000000036E-3</v>
      </c>
      <c r="O22" s="137">
        <f t="shared" ref="O22" si="21">MAX(+O21-O23,0)</f>
        <v>7.6000000000000035E-3</v>
      </c>
      <c r="P22" s="137">
        <f t="shared" ref="P22" si="22">MAX(+P21-P23,0)</f>
        <v>7.2000000000000033E-3</v>
      </c>
      <c r="Q22" s="137">
        <f t="shared" ref="Q22" si="23">MAX(+Q21-Q23,0)</f>
        <v>6.8000000000000031E-3</v>
      </c>
      <c r="R22" s="137">
        <f t="shared" ref="R22" si="24">MAX(+R21-R23,0)</f>
        <v>6.4000000000000029E-3</v>
      </c>
      <c r="S22" s="137">
        <f t="shared" ref="S22" si="25">MAX(+S21-S23,0)</f>
        <v>6.0000000000000027E-3</v>
      </c>
      <c r="T22" s="137">
        <f t="shared" ref="T22" si="26">MAX(+T21-T23,0)</f>
        <v>5.6000000000000025E-3</v>
      </c>
      <c r="U22" s="137">
        <f t="shared" ref="U22" si="27">MAX(+U21-U23,0)</f>
        <v>5.2000000000000024E-3</v>
      </c>
      <c r="V22" s="137">
        <f t="shared" ref="V22" si="28">MAX(+V21-V23,0)</f>
        <v>4.8000000000000022E-3</v>
      </c>
      <c r="W22" s="137">
        <f t="shared" ref="W22" si="29">MAX(+W21-W23,0)</f>
        <v>4.400000000000002E-3</v>
      </c>
      <c r="X22" s="137">
        <f t="shared" ref="X22" si="30">MAX(+X21-X23,0)</f>
        <v>4.0000000000000018E-3</v>
      </c>
      <c r="Y22" s="137">
        <f t="shared" ref="Y22" si="31">MAX(+Y21-Y23,0)</f>
        <v>3.6000000000000016E-3</v>
      </c>
      <c r="Z22" s="137">
        <f t="shared" ref="Z22" si="32">MAX(+Z21-Z23,0)</f>
        <v>3.2000000000000015E-3</v>
      </c>
      <c r="AA22" s="137">
        <f t="shared" ref="AA22" si="33">MAX(+AA21-AA23,0)</f>
        <v>2.8000000000000013E-3</v>
      </c>
      <c r="AB22" s="137">
        <f t="shared" ref="AB22" si="34">MAX(+AB21-AB23,0)</f>
        <v>2.4000000000000011E-3</v>
      </c>
      <c r="AC22" s="137">
        <f t="shared" ref="AC22" si="35">MAX(+AC21-AC23,0)</f>
        <v>2.0000000000000009E-3</v>
      </c>
      <c r="AD22" s="137">
        <f t="shared" ref="AD22" si="36">MAX(+AD21-AD23,0)</f>
        <v>1.6000000000000009E-3</v>
      </c>
      <c r="AE22" s="137">
        <f t="shared" ref="AE22" si="37">MAX(+AE21-AE23,0)</f>
        <v>1.200000000000001E-3</v>
      </c>
      <c r="AF22" s="137">
        <f t="shared" ref="AF22" si="38">MAX(+AF21-AF23,0)</f>
        <v>8.0000000000000101E-4</v>
      </c>
      <c r="AG22" s="137">
        <f t="shared" ref="AG22" si="39">MAX(+AG21-AG23,0)</f>
        <v>4.0000000000000099E-4</v>
      </c>
      <c r="AH22" s="137">
        <f t="shared" ref="AH22" si="40">MAX(+AH21-AH23,0)</f>
        <v>9.7578195523695399E-19</v>
      </c>
      <c r="AI22" s="137">
        <f t="shared" ref="AI22" si="41">MAX(+AI21-AI23,0)</f>
        <v>0</v>
      </c>
      <c r="AJ22" s="137">
        <f t="shared" ref="AJ22" si="42">MAX(+AJ21-AJ23,0)</f>
        <v>0</v>
      </c>
      <c r="AK22" s="137">
        <f t="shared" ref="AK22" si="43">MAX(+AK21-AK23,0)</f>
        <v>0</v>
      </c>
      <c r="AL22" s="137">
        <f t="shared" ref="AL22" si="44">MAX(+AL21-AL23,0)</f>
        <v>0</v>
      </c>
      <c r="AM22" s="137">
        <f t="shared" ref="AM22" si="45">MAX(+AM21-AM23,0)</f>
        <v>0</v>
      </c>
      <c r="AN22" s="137">
        <f t="shared" ref="AN22" si="46">MAX(+AN21-AN23,0)</f>
        <v>0</v>
      </c>
      <c r="AO22" s="137">
        <f t="shared" ref="AO22" si="47">MAX(+AO21-AO23,0)</f>
        <v>0</v>
      </c>
      <c r="AP22" s="137">
        <f t="shared" ref="AP22" si="48">MAX(+AP21-AP23,0)</f>
        <v>0</v>
      </c>
      <c r="AQ22" s="137">
        <f t="shared" ref="AQ22" si="49">MAX(+AQ21-AQ23,0)</f>
        <v>0</v>
      </c>
      <c r="AR22" s="137">
        <f t="shared" ref="AR22" si="50">MAX(+AR21-AR23,0)</f>
        <v>0</v>
      </c>
      <c r="AS22" s="137">
        <f t="shared" ref="AS22" si="51">MAX(+AS21-AS23,0)</f>
        <v>0</v>
      </c>
      <c r="AT22" s="137">
        <f t="shared" ref="AT22" si="52">MAX(+AT21-AT23,0)</f>
        <v>0</v>
      </c>
      <c r="AU22" s="137">
        <f t="shared" ref="AU22" si="53">MAX(+AU21-AU23,0)</f>
        <v>4.9920000000000025E-3</v>
      </c>
      <c r="AV22" s="137">
        <f t="shared" ref="AV22" si="54">MAX(+AV21-AV23,0)</f>
        <v>4.7840000000000027E-3</v>
      </c>
      <c r="AW22" s="137">
        <f t="shared" ref="AW22" si="55">MAX(+AW21-AW23,0)</f>
        <v>4.5760000000000028E-3</v>
      </c>
      <c r="AX22" s="137">
        <f t="shared" ref="AX22" si="56">MAX(+AX21-AX23,0)</f>
        <v>4.368000000000003E-3</v>
      </c>
      <c r="AY22" s="137">
        <f t="shared" ref="AY22" si="57">MAX(+AY21-AY23,0)</f>
        <v>4.1600000000000031E-3</v>
      </c>
      <c r="AZ22" s="137">
        <f t="shared" ref="AZ22" si="58">MAX(+AZ21-AZ23,0)</f>
        <v>3.9520000000000033E-3</v>
      </c>
      <c r="BA22" s="137">
        <f t="shared" ref="BA22" si="59">MAX(+BA21-BA23,0)</f>
        <v>3.744000000000003E-3</v>
      </c>
      <c r="BB22" s="137">
        <f t="shared" ref="BB22" si="60">MAX(+BB21-BB23,0)</f>
        <v>3.5360000000000027E-3</v>
      </c>
      <c r="BC22" s="137">
        <f t="shared" ref="BC22" si="61">MAX(+BC21-BC23,0)</f>
        <v>3.3280000000000024E-3</v>
      </c>
      <c r="BD22" s="137">
        <f t="shared" ref="BD22" si="62">MAX(+BD21-BD23,0)</f>
        <v>3.1200000000000021E-3</v>
      </c>
      <c r="BE22" s="137">
        <f t="shared" ref="BE22" si="63">MAX(+BE21-BE23,0)</f>
        <v>2.9120000000000018E-3</v>
      </c>
      <c r="BF22" s="137">
        <f t="shared" ref="BF22" si="64">MAX(+BF21-BF23,0)</f>
        <v>2.7040000000000015E-3</v>
      </c>
      <c r="BG22" s="137">
        <f t="shared" ref="BG22" si="65">MAX(+BG21-BG23,0)</f>
        <v>2.4960000000000013E-3</v>
      </c>
      <c r="BH22" s="137">
        <f t="shared" ref="BH22" si="66">MAX(+BH21-BH23,0)</f>
        <v>2.288000000000001E-3</v>
      </c>
      <c r="BI22" s="137">
        <f t="shared" ref="BI22" si="67">MAX(+BI21-BI23,0)</f>
        <v>2.0800000000000007E-3</v>
      </c>
      <c r="BJ22" s="137">
        <f t="shared" ref="BJ22" si="68">MAX(+BJ21-BJ23,0)</f>
        <v>1.8720000000000006E-3</v>
      </c>
      <c r="BK22" s="137">
        <f t="shared" ref="BK22" si="69">MAX(+BK21-BK23,0)</f>
        <v>1.6640000000000005E-3</v>
      </c>
      <c r="BL22" s="137">
        <f t="shared" ref="BL22" si="70">MAX(+BL21-BL23,0)</f>
        <v>1.4560000000000005E-3</v>
      </c>
      <c r="BM22" s="137">
        <f t="shared" ref="BM22" si="71">MAX(+BM21-BM23,0)</f>
        <v>1.2480000000000004E-3</v>
      </c>
      <c r="BN22" s="137">
        <f t="shared" ref="BN22" si="72">MAX(+BN21-BN23,0)</f>
        <v>1.0400000000000003E-3</v>
      </c>
      <c r="BO22" s="137">
        <f t="shared" ref="BO22" si="73">MAX(+BO21-BO23,0)</f>
        <v>8.3200000000000027E-4</v>
      </c>
      <c r="BP22" s="137">
        <f t="shared" ref="BP22" si="74">MAX(+BP21-BP23,0)</f>
        <v>6.2400000000000021E-4</v>
      </c>
      <c r="BQ22" s="137">
        <f t="shared" ref="BQ22" si="75">MAX(+BQ21-BQ23,0)</f>
        <v>4.1600000000000014E-4</v>
      </c>
      <c r="BR22" s="137">
        <f t="shared" ref="BR22" si="76">MAX(+BR21-BR23,0)</f>
        <v>2.0800000000000004E-4</v>
      </c>
      <c r="BS22" s="137">
        <f t="shared" ref="BS22" si="77">MAX(+BS21-BS23,0)</f>
        <v>0</v>
      </c>
      <c r="BT22" s="137">
        <f t="shared" ref="BT22" si="78">MAX(+BT21-BT23,0)</f>
        <v>4.9920000000000025E-3</v>
      </c>
      <c r="BU22" s="137">
        <f t="shared" ref="BU22" si="79">MAX(+BU21-BU23,0)</f>
        <v>4.7840000000000027E-3</v>
      </c>
      <c r="BV22" s="137">
        <f t="shared" ref="BV22" si="80">MAX(+BV21-BV23,0)</f>
        <v>4.5760000000000028E-3</v>
      </c>
      <c r="BW22" s="137">
        <f t="shared" ref="BW22" si="81">MAX(+BW21-BW23,0)</f>
        <v>4.368000000000003E-3</v>
      </c>
      <c r="BX22" s="137">
        <f t="shared" ref="BX22" si="82">MAX(+BX21-BX23,0)</f>
        <v>4.1600000000000031E-3</v>
      </c>
      <c r="BY22" s="137">
        <f t="shared" ref="BY22" si="83">MAX(+BY21-BY23,0)</f>
        <v>3.9520000000000033E-3</v>
      </c>
      <c r="BZ22" s="137">
        <f t="shared" ref="BZ22" si="84">MAX(+BZ21-BZ23,0)</f>
        <v>3.744000000000003E-3</v>
      </c>
      <c r="CA22" s="137">
        <f t="shared" ref="CA22" si="85">MAX(+CA21-CA23,0)</f>
        <v>3.5360000000000027E-3</v>
      </c>
      <c r="CB22" s="137">
        <f t="shared" ref="CB22" si="86">MAX(+CB21-CB23,0)</f>
        <v>3.3280000000000024E-3</v>
      </c>
      <c r="CC22" s="137">
        <f t="shared" ref="CC22" si="87">MAX(+CC21-CC23,0)</f>
        <v>3.1200000000000021E-3</v>
      </c>
      <c r="CD22" s="137">
        <f t="shared" ref="CD22" si="88">MAX(+CD21-CD23,0)</f>
        <v>2.9120000000000018E-3</v>
      </c>
      <c r="CE22" s="137">
        <f t="shared" ref="CE22" si="89">MAX(+CE21-CE23,0)</f>
        <v>2.7040000000000015E-3</v>
      </c>
      <c r="CF22" s="137">
        <f t="shared" ref="CF22" si="90">MAX(+CF21-CF23,0)</f>
        <v>2.4960000000000013E-3</v>
      </c>
      <c r="CG22" s="137">
        <f t="shared" ref="CG22" si="91">MAX(+CG21-CG23,0)</f>
        <v>2.288000000000001E-3</v>
      </c>
      <c r="CH22" s="137">
        <f t="shared" ref="CH22" si="92">MAX(+CH21-CH23,0)</f>
        <v>2.0800000000000007E-3</v>
      </c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</row>
    <row r="23" spans="1:116" ht="15" x14ac:dyDescent="0.2">
      <c r="B23" s="9" t="s">
        <v>93</v>
      </c>
      <c r="C23" s="2"/>
      <c r="D23" s="2"/>
      <c r="E23" s="2"/>
      <c r="F23" s="2"/>
      <c r="G23" s="2"/>
      <c r="H23" s="2"/>
      <c r="I23" s="2"/>
      <c r="J23" s="137">
        <f t="shared" ref="J23:AO23" si="93">IF(J21&gt;I21,J21/$E20,I23)</f>
        <v>4.0000000000000002E-4</v>
      </c>
      <c r="K23" s="137">
        <f t="shared" si="93"/>
        <v>4.0000000000000002E-4</v>
      </c>
      <c r="L23" s="137">
        <f t="shared" si="93"/>
        <v>4.0000000000000002E-4</v>
      </c>
      <c r="M23" s="137">
        <f t="shared" si="93"/>
        <v>4.0000000000000002E-4</v>
      </c>
      <c r="N23" s="137">
        <f t="shared" si="93"/>
        <v>4.0000000000000002E-4</v>
      </c>
      <c r="O23" s="137">
        <f t="shared" si="93"/>
        <v>4.0000000000000002E-4</v>
      </c>
      <c r="P23" s="137">
        <f t="shared" si="93"/>
        <v>4.0000000000000002E-4</v>
      </c>
      <c r="Q23" s="137">
        <f t="shared" si="93"/>
        <v>4.0000000000000002E-4</v>
      </c>
      <c r="R23" s="137">
        <f t="shared" si="93"/>
        <v>4.0000000000000002E-4</v>
      </c>
      <c r="S23" s="137">
        <f t="shared" si="93"/>
        <v>4.0000000000000002E-4</v>
      </c>
      <c r="T23" s="137">
        <f t="shared" si="93"/>
        <v>4.0000000000000002E-4</v>
      </c>
      <c r="U23" s="137">
        <f t="shared" si="93"/>
        <v>4.0000000000000002E-4</v>
      </c>
      <c r="V23" s="137">
        <f t="shared" si="93"/>
        <v>4.0000000000000002E-4</v>
      </c>
      <c r="W23" s="137">
        <f t="shared" si="93"/>
        <v>4.0000000000000002E-4</v>
      </c>
      <c r="X23" s="137">
        <f t="shared" si="93"/>
        <v>4.0000000000000002E-4</v>
      </c>
      <c r="Y23" s="137">
        <f t="shared" si="93"/>
        <v>4.0000000000000002E-4</v>
      </c>
      <c r="Z23" s="137">
        <f t="shared" si="93"/>
        <v>4.0000000000000002E-4</v>
      </c>
      <c r="AA23" s="137">
        <f t="shared" si="93"/>
        <v>4.0000000000000002E-4</v>
      </c>
      <c r="AB23" s="137">
        <f t="shared" si="93"/>
        <v>4.0000000000000002E-4</v>
      </c>
      <c r="AC23" s="137">
        <f t="shared" si="93"/>
        <v>4.0000000000000002E-4</v>
      </c>
      <c r="AD23" s="137">
        <f t="shared" si="93"/>
        <v>4.0000000000000002E-4</v>
      </c>
      <c r="AE23" s="137">
        <f t="shared" si="93"/>
        <v>4.0000000000000002E-4</v>
      </c>
      <c r="AF23" s="137">
        <f t="shared" si="93"/>
        <v>4.0000000000000002E-4</v>
      </c>
      <c r="AG23" s="137">
        <f t="shared" si="93"/>
        <v>4.0000000000000002E-4</v>
      </c>
      <c r="AH23" s="137">
        <f t="shared" si="93"/>
        <v>4.0000000000000002E-4</v>
      </c>
      <c r="AI23" s="137">
        <f t="shared" si="93"/>
        <v>4.0000000000000002E-4</v>
      </c>
      <c r="AJ23" s="137">
        <f t="shared" si="93"/>
        <v>4.0000000000000002E-4</v>
      </c>
      <c r="AK23" s="137">
        <f t="shared" si="93"/>
        <v>4.0000000000000002E-4</v>
      </c>
      <c r="AL23" s="137">
        <f t="shared" si="93"/>
        <v>4.0000000000000002E-4</v>
      </c>
      <c r="AM23" s="137">
        <f t="shared" si="93"/>
        <v>4.0000000000000002E-4</v>
      </c>
      <c r="AN23" s="137">
        <f t="shared" si="93"/>
        <v>4.0000000000000002E-4</v>
      </c>
      <c r="AO23" s="137">
        <f t="shared" si="93"/>
        <v>4.0000000000000002E-4</v>
      </c>
      <c r="AP23" s="137">
        <f t="shared" ref="AP23:BU23" si="94">IF(AP21&gt;AO21,AP21/$E20,AO23)</f>
        <v>4.0000000000000002E-4</v>
      </c>
      <c r="AQ23" s="137">
        <f t="shared" si="94"/>
        <v>4.0000000000000002E-4</v>
      </c>
      <c r="AR23" s="137">
        <f t="shared" si="94"/>
        <v>4.0000000000000002E-4</v>
      </c>
      <c r="AS23" s="137">
        <f t="shared" si="94"/>
        <v>4.0000000000000002E-4</v>
      </c>
      <c r="AT23" s="137">
        <f t="shared" si="94"/>
        <v>4.0000000000000002E-4</v>
      </c>
      <c r="AU23" s="137">
        <f t="shared" si="94"/>
        <v>2.080000000000001E-4</v>
      </c>
      <c r="AV23" s="137">
        <f t="shared" si="94"/>
        <v>2.080000000000001E-4</v>
      </c>
      <c r="AW23" s="137">
        <f t="shared" si="94"/>
        <v>2.080000000000001E-4</v>
      </c>
      <c r="AX23" s="137">
        <f t="shared" si="94"/>
        <v>2.080000000000001E-4</v>
      </c>
      <c r="AY23" s="137">
        <f t="shared" si="94"/>
        <v>2.080000000000001E-4</v>
      </c>
      <c r="AZ23" s="137">
        <f t="shared" si="94"/>
        <v>2.080000000000001E-4</v>
      </c>
      <c r="BA23" s="137">
        <f t="shared" si="94"/>
        <v>2.080000000000001E-4</v>
      </c>
      <c r="BB23" s="137">
        <f t="shared" si="94"/>
        <v>2.080000000000001E-4</v>
      </c>
      <c r="BC23" s="137">
        <f t="shared" si="94"/>
        <v>2.080000000000001E-4</v>
      </c>
      <c r="BD23" s="137">
        <f t="shared" si="94"/>
        <v>2.080000000000001E-4</v>
      </c>
      <c r="BE23" s="137">
        <f t="shared" si="94"/>
        <v>2.080000000000001E-4</v>
      </c>
      <c r="BF23" s="137">
        <f t="shared" si="94"/>
        <v>2.080000000000001E-4</v>
      </c>
      <c r="BG23" s="137">
        <f t="shared" si="94"/>
        <v>2.080000000000001E-4</v>
      </c>
      <c r="BH23" s="137">
        <f t="shared" si="94"/>
        <v>2.080000000000001E-4</v>
      </c>
      <c r="BI23" s="137">
        <f t="shared" si="94"/>
        <v>2.080000000000001E-4</v>
      </c>
      <c r="BJ23" s="137">
        <f t="shared" si="94"/>
        <v>2.080000000000001E-4</v>
      </c>
      <c r="BK23" s="137">
        <f t="shared" si="94"/>
        <v>2.080000000000001E-4</v>
      </c>
      <c r="BL23" s="137">
        <f t="shared" si="94"/>
        <v>2.080000000000001E-4</v>
      </c>
      <c r="BM23" s="137">
        <f t="shared" si="94"/>
        <v>2.080000000000001E-4</v>
      </c>
      <c r="BN23" s="137">
        <f t="shared" si="94"/>
        <v>2.080000000000001E-4</v>
      </c>
      <c r="BO23" s="137">
        <f t="shared" si="94"/>
        <v>2.080000000000001E-4</v>
      </c>
      <c r="BP23" s="137">
        <f t="shared" si="94"/>
        <v>2.080000000000001E-4</v>
      </c>
      <c r="BQ23" s="137">
        <f t="shared" si="94"/>
        <v>2.080000000000001E-4</v>
      </c>
      <c r="BR23" s="137">
        <f t="shared" si="94"/>
        <v>2.080000000000001E-4</v>
      </c>
      <c r="BS23" s="137">
        <f t="shared" si="94"/>
        <v>2.080000000000001E-4</v>
      </c>
      <c r="BT23" s="137">
        <f t="shared" si="94"/>
        <v>2.080000000000001E-4</v>
      </c>
      <c r="BU23" s="137">
        <f t="shared" si="94"/>
        <v>2.080000000000001E-4</v>
      </c>
      <c r="BV23" s="137">
        <f t="shared" ref="BV23:CH23" si="95">IF(BV21&gt;BU21,BV21/$E20,BU23)</f>
        <v>2.080000000000001E-4</v>
      </c>
      <c r="BW23" s="137">
        <f t="shared" si="95"/>
        <v>2.080000000000001E-4</v>
      </c>
      <c r="BX23" s="137">
        <f t="shared" si="95"/>
        <v>2.080000000000001E-4</v>
      </c>
      <c r="BY23" s="137">
        <f t="shared" si="95"/>
        <v>2.080000000000001E-4</v>
      </c>
      <c r="BZ23" s="137">
        <f t="shared" si="95"/>
        <v>2.080000000000001E-4</v>
      </c>
      <c r="CA23" s="137">
        <f t="shared" si="95"/>
        <v>2.080000000000001E-4</v>
      </c>
      <c r="CB23" s="137">
        <f t="shared" si="95"/>
        <v>2.080000000000001E-4</v>
      </c>
      <c r="CC23" s="137">
        <f t="shared" si="95"/>
        <v>2.080000000000001E-4</v>
      </c>
      <c r="CD23" s="137">
        <f t="shared" si="95"/>
        <v>2.080000000000001E-4</v>
      </c>
      <c r="CE23" s="137">
        <f t="shared" si="95"/>
        <v>2.080000000000001E-4</v>
      </c>
      <c r="CF23" s="137">
        <f t="shared" si="95"/>
        <v>2.080000000000001E-4</v>
      </c>
      <c r="CG23" s="137">
        <f t="shared" si="95"/>
        <v>2.080000000000001E-4</v>
      </c>
      <c r="CH23" s="137">
        <f t="shared" si="95"/>
        <v>2.080000000000001E-4</v>
      </c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</row>
    <row r="24" spans="1:116" ht="15" x14ac:dyDescent="0.2">
      <c r="B24" s="9" t="s">
        <v>233</v>
      </c>
      <c r="C24" s="2"/>
      <c r="D24" s="2"/>
      <c r="E24" s="2"/>
      <c r="F24" s="2"/>
      <c r="G24" s="2"/>
      <c r="H24" s="2"/>
      <c r="I24" s="2"/>
      <c r="J24" s="137">
        <f t="shared" ref="J24:AO24" si="96">IF(J21&gt;2,$G20*$H20*8.76,I24)</f>
        <v>0</v>
      </c>
      <c r="K24" s="137">
        <f t="shared" si="96"/>
        <v>0</v>
      </c>
      <c r="L24" s="137">
        <f t="shared" si="96"/>
        <v>0</v>
      </c>
      <c r="M24" s="137">
        <f t="shared" si="96"/>
        <v>0</v>
      </c>
      <c r="N24" s="137">
        <f t="shared" si="96"/>
        <v>0</v>
      </c>
      <c r="O24" s="137">
        <f t="shared" si="96"/>
        <v>0</v>
      </c>
      <c r="P24" s="137">
        <f t="shared" si="96"/>
        <v>0</v>
      </c>
      <c r="Q24" s="137">
        <f t="shared" si="96"/>
        <v>0</v>
      </c>
      <c r="R24" s="137">
        <f t="shared" si="96"/>
        <v>0</v>
      </c>
      <c r="S24" s="137">
        <f t="shared" si="96"/>
        <v>0</v>
      </c>
      <c r="T24" s="137">
        <f t="shared" si="96"/>
        <v>0</v>
      </c>
      <c r="U24" s="137">
        <f t="shared" si="96"/>
        <v>0</v>
      </c>
      <c r="V24" s="137">
        <f t="shared" si="96"/>
        <v>0</v>
      </c>
      <c r="W24" s="137">
        <f t="shared" si="96"/>
        <v>0</v>
      </c>
      <c r="X24" s="137">
        <f t="shared" si="96"/>
        <v>0</v>
      </c>
      <c r="Y24" s="137">
        <f t="shared" si="96"/>
        <v>0</v>
      </c>
      <c r="Z24" s="137">
        <f t="shared" si="96"/>
        <v>0</v>
      </c>
      <c r="AA24" s="137">
        <f t="shared" si="96"/>
        <v>0</v>
      </c>
      <c r="AB24" s="137">
        <f t="shared" si="96"/>
        <v>0</v>
      </c>
      <c r="AC24" s="137">
        <f t="shared" si="96"/>
        <v>0</v>
      </c>
      <c r="AD24" s="137">
        <f t="shared" si="96"/>
        <v>0</v>
      </c>
      <c r="AE24" s="137">
        <f t="shared" si="96"/>
        <v>0</v>
      </c>
      <c r="AF24" s="137">
        <f t="shared" si="96"/>
        <v>0</v>
      </c>
      <c r="AG24" s="137">
        <f t="shared" si="96"/>
        <v>0</v>
      </c>
      <c r="AH24" s="137">
        <f t="shared" si="96"/>
        <v>0</v>
      </c>
      <c r="AI24" s="137">
        <f t="shared" si="96"/>
        <v>0</v>
      </c>
      <c r="AJ24" s="137">
        <f t="shared" si="96"/>
        <v>0</v>
      </c>
      <c r="AK24" s="137">
        <f t="shared" si="96"/>
        <v>0</v>
      </c>
      <c r="AL24" s="137">
        <f t="shared" si="96"/>
        <v>0</v>
      </c>
      <c r="AM24" s="137">
        <f t="shared" si="96"/>
        <v>0</v>
      </c>
      <c r="AN24" s="137">
        <f t="shared" si="96"/>
        <v>0</v>
      </c>
      <c r="AO24" s="137">
        <f t="shared" si="96"/>
        <v>0</v>
      </c>
      <c r="AP24" s="137">
        <f t="shared" ref="AP24:BU24" si="97">IF(AP21&gt;2,$G20*$H20*8.76,AO24)</f>
        <v>0</v>
      </c>
      <c r="AQ24" s="137">
        <f t="shared" si="97"/>
        <v>0</v>
      </c>
      <c r="AR24" s="137">
        <f t="shared" si="97"/>
        <v>0</v>
      </c>
      <c r="AS24" s="137">
        <f t="shared" si="97"/>
        <v>0</v>
      </c>
      <c r="AT24" s="137">
        <f t="shared" si="97"/>
        <v>0</v>
      </c>
      <c r="AU24" s="137">
        <f t="shared" si="97"/>
        <v>0</v>
      </c>
      <c r="AV24" s="137">
        <f t="shared" si="97"/>
        <v>0</v>
      </c>
      <c r="AW24" s="137">
        <f t="shared" si="97"/>
        <v>0</v>
      </c>
      <c r="AX24" s="137">
        <f t="shared" si="97"/>
        <v>0</v>
      </c>
      <c r="AY24" s="137">
        <f t="shared" si="97"/>
        <v>0</v>
      </c>
      <c r="AZ24" s="137">
        <f t="shared" si="97"/>
        <v>0</v>
      </c>
      <c r="BA24" s="137">
        <f t="shared" si="97"/>
        <v>0</v>
      </c>
      <c r="BB24" s="137">
        <f t="shared" si="97"/>
        <v>0</v>
      </c>
      <c r="BC24" s="137">
        <f t="shared" si="97"/>
        <v>0</v>
      </c>
      <c r="BD24" s="137">
        <f t="shared" si="97"/>
        <v>0</v>
      </c>
      <c r="BE24" s="137">
        <f t="shared" si="97"/>
        <v>0</v>
      </c>
      <c r="BF24" s="137">
        <f t="shared" si="97"/>
        <v>0</v>
      </c>
      <c r="BG24" s="137">
        <f t="shared" si="97"/>
        <v>0</v>
      </c>
      <c r="BH24" s="137">
        <f t="shared" si="97"/>
        <v>0</v>
      </c>
      <c r="BI24" s="137">
        <f t="shared" si="97"/>
        <v>0</v>
      </c>
      <c r="BJ24" s="137">
        <f t="shared" si="97"/>
        <v>0</v>
      </c>
      <c r="BK24" s="137">
        <f t="shared" si="97"/>
        <v>0</v>
      </c>
      <c r="BL24" s="137">
        <f t="shared" si="97"/>
        <v>0</v>
      </c>
      <c r="BM24" s="137">
        <f t="shared" si="97"/>
        <v>0</v>
      </c>
      <c r="BN24" s="137">
        <f t="shared" si="97"/>
        <v>0</v>
      </c>
      <c r="BO24" s="137">
        <f t="shared" si="97"/>
        <v>0</v>
      </c>
      <c r="BP24" s="137">
        <f t="shared" si="97"/>
        <v>0</v>
      </c>
      <c r="BQ24" s="137">
        <f t="shared" si="97"/>
        <v>0</v>
      </c>
      <c r="BR24" s="137">
        <f t="shared" si="97"/>
        <v>0</v>
      </c>
      <c r="BS24" s="137">
        <f t="shared" si="97"/>
        <v>0</v>
      </c>
      <c r="BT24" s="137">
        <f t="shared" si="97"/>
        <v>0</v>
      </c>
      <c r="BU24" s="137">
        <f t="shared" si="97"/>
        <v>0</v>
      </c>
      <c r="BV24" s="137">
        <f t="shared" ref="BV24:CH24" si="98">IF(BV21&gt;2,$G20*$H20*8.76,BU24)</f>
        <v>0</v>
      </c>
      <c r="BW24" s="137">
        <f t="shared" si="98"/>
        <v>0</v>
      </c>
      <c r="BX24" s="137">
        <f t="shared" si="98"/>
        <v>0</v>
      </c>
      <c r="BY24" s="137">
        <f t="shared" si="98"/>
        <v>0</v>
      </c>
      <c r="BZ24" s="137">
        <f t="shared" si="98"/>
        <v>0</v>
      </c>
      <c r="CA24" s="137">
        <f t="shared" si="98"/>
        <v>0</v>
      </c>
      <c r="CB24" s="137">
        <f t="shared" si="98"/>
        <v>0</v>
      </c>
      <c r="CC24" s="137">
        <f t="shared" si="98"/>
        <v>0</v>
      </c>
      <c r="CD24" s="137">
        <f t="shared" si="98"/>
        <v>0</v>
      </c>
      <c r="CE24" s="137">
        <f t="shared" si="98"/>
        <v>0</v>
      </c>
      <c r="CF24" s="137">
        <f t="shared" si="98"/>
        <v>0</v>
      </c>
      <c r="CG24" s="137">
        <f t="shared" si="98"/>
        <v>0</v>
      </c>
      <c r="CH24" s="137">
        <f t="shared" si="98"/>
        <v>0</v>
      </c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</row>
    <row r="25" spans="1:116" ht="15" x14ac:dyDescent="0.2">
      <c r="B25" s="9" t="s">
        <v>317</v>
      </c>
      <c r="C25" s="2"/>
      <c r="D25" s="2"/>
      <c r="E25" s="2"/>
      <c r="F25" s="2"/>
      <c r="G25" s="2"/>
      <c r="H25" s="2"/>
      <c r="I25" s="2"/>
      <c r="J25" s="137">
        <f t="shared" ref="J25:AO25" si="99">IF(J21&gt;1,$G20*$I20,I25)</f>
        <v>0</v>
      </c>
      <c r="K25" s="137">
        <f t="shared" si="99"/>
        <v>0</v>
      </c>
      <c r="L25" s="137">
        <f t="shared" si="99"/>
        <v>0</v>
      </c>
      <c r="M25" s="137">
        <f t="shared" si="99"/>
        <v>0</v>
      </c>
      <c r="N25" s="137">
        <f t="shared" si="99"/>
        <v>0</v>
      </c>
      <c r="O25" s="137">
        <f t="shared" si="99"/>
        <v>0</v>
      </c>
      <c r="P25" s="137">
        <f t="shared" si="99"/>
        <v>0</v>
      </c>
      <c r="Q25" s="137">
        <f t="shared" si="99"/>
        <v>0</v>
      </c>
      <c r="R25" s="137">
        <f t="shared" si="99"/>
        <v>0</v>
      </c>
      <c r="S25" s="137">
        <f t="shared" si="99"/>
        <v>0</v>
      </c>
      <c r="T25" s="137">
        <f t="shared" si="99"/>
        <v>0</v>
      </c>
      <c r="U25" s="137">
        <f t="shared" si="99"/>
        <v>0</v>
      </c>
      <c r="V25" s="137">
        <f t="shared" si="99"/>
        <v>0</v>
      </c>
      <c r="W25" s="137">
        <f t="shared" si="99"/>
        <v>0</v>
      </c>
      <c r="X25" s="137">
        <f t="shared" si="99"/>
        <v>0</v>
      </c>
      <c r="Y25" s="137">
        <f t="shared" si="99"/>
        <v>0</v>
      </c>
      <c r="Z25" s="137">
        <f t="shared" si="99"/>
        <v>0</v>
      </c>
      <c r="AA25" s="137">
        <f t="shared" si="99"/>
        <v>0</v>
      </c>
      <c r="AB25" s="137">
        <f t="shared" si="99"/>
        <v>0</v>
      </c>
      <c r="AC25" s="137">
        <f t="shared" si="99"/>
        <v>0</v>
      </c>
      <c r="AD25" s="137">
        <f t="shared" si="99"/>
        <v>0</v>
      </c>
      <c r="AE25" s="137">
        <f t="shared" si="99"/>
        <v>0</v>
      </c>
      <c r="AF25" s="137">
        <f t="shared" si="99"/>
        <v>0</v>
      </c>
      <c r="AG25" s="137">
        <f t="shared" si="99"/>
        <v>0</v>
      </c>
      <c r="AH25" s="137">
        <f t="shared" si="99"/>
        <v>0</v>
      </c>
      <c r="AI25" s="137">
        <f t="shared" si="99"/>
        <v>0</v>
      </c>
      <c r="AJ25" s="137">
        <f t="shared" si="99"/>
        <v>0</v>
      </c>
      <c r="AK25" s="137">
        <f t="shared" si="99"/>
        <v>0</v>
      </c>
      <c r="AL25" s="137">
        <f t="shared" si="99"/>
        <v>0</v>
      </c>
      <c r="AM25" s="137">
        <f t="shared" si="99"/>
        <v>0</v>
      </c>
      <c r="AN25" s="137">
        <f t="shared" si="99"/>
        <v>0</v>
      </c>
      <c r="AO25" s="137">
        <f t="shared" si="99"/>
        <v>0</v>
      </c>
      <c r="AP25" s="137">
        <f t="shared" ref="AP25:BU25" si="100">IF(AP21&gt;1,$G20*$I20,AO25)</f>
        <v>0</v>
      </c>
      <c r="AQ25" s="137">
        <f t="shared" si="100"/>
        <v>0</v>
      </c>
      <c r="AR25" s="137">
        <f t="shared" si="100"/>
        <v>0</v>
      </c>
      <c r="AS25" s="137">
        <f t="shared" si="100"/>
        <v>0</v>
      </c>
      <c r="AT25" s="137">
        <f t="shared" si="100"/>
        <v>0</v>
      </c>
      <c r="AU25" s="137">
        <f t="shared" si="100"/>
        <v>0</v>
      </c>
      <c r="AV25" s="137">
        <f t="shared" si="100"/>
        <v>0</v>
      </c>
      <c r="AW25" s="137">
        <f t="shared" si="100"/>
        <v>0</v>
      </c>
      <c r="AX25" s="137">
        <f t="shared" si="100"/>
        <v>0</v>
      </c>
      <c r="AY25" s="137">
        <f t="shared" si="100"/>
        <v>0</v>
      </c>
      <c r="AZ25" s="137">
        <f t="shared" si="100"/>
        <v>0</v>
      </c>
      <c r="BA25" s="137">
        <f t="shared" si="100"/>
        <v>0</v>
      </c>
      <c r="BB25" s="137">
        <f t="shared" si="100"/>
        <v>0</v>
      </c>
      <c r="BC25" s="137">
        <f t="shared" si="100"/>
        <v>0</v>
      </c>
      <c r="BD25" s="137">
        <f t="shared" si="100"/>
        <v>0</v>
      </c>
      <c r="BE25" s="137">
        <f t="shared" si="100"/>
        <v>0</v>
      </c>
      <c r="BF25" s="137">
        <f t="shared" si="100"/>
        <v>0</v>
      </c>
      <c r="BG25" s="137">
        <f t="shared" si="100"/>
        <v>0</v>
      </c>
      <c r="BH25" s="137">
        <f t="shared" si="100"/>
        <v>0</v>
      </c>
      <c r="BI25" s="137">
        <f t="shared" si="100"/>
        <v>0</v>
      </c>
      <c r="BJ25" s="137">
        <f t="shared" si="100"/>
        <v>0</v>
      </c>
      <c r="BK25" s="137">
        <f t="shared" si="100"/>
        <v>0</v>
      </c>
      <c r="BL25" s="137">
        <f t="shared" si="100"/>
        <v>0</v>
      </c>
      <c r="BM25" s="137">
        <f t="shared" si="100"/>
        <v>0</v>
      </c>
      <c r="BN25" s="137">
        <f t="shared" si="100"/>
        <v>0</v>
      </c>
      <c r="BO25" s="137">
        <f t="shared" si="100"/>
        <v>0</v>
      </c>
      <c r="BP25" s="137">
        <f t="shared" si="100"/>
        <v>0</v>
      </c>
      <c r="BQ25" s="137">
        <f t="shared" si="100"/>
        <v>0</v>
      </c>
      <c r="BR25" s="137">
        <f t="shared" si="100"/>
        <v>0</v>
      </c>
      <c r="BS25" s="137">
        <f t="shared" si="100"/>
        <v>0</v>
      </c>
      <c r="BT25" s="137">
        <f t="shared" si="100"/>
        <v>0</v>
      </c>
      <c r="BU25" s="137">
        <f t="shared" si="100"/>
        <v>0</v>
      </c>
      <c r="BV25" s="137">
        <f t="shared" ref="BV25:CH25" si="101">IF(BV21&gt;1,$G20*$I20,BU25)</f>
        <v>0</v>
      </c>
      <c r="BW25" s="137">
        <f t="shared" si="101"/>
        <v>0</v>
      </c>
      <c r="BX25" s="137">
        <f t="shared" si="101"/>
        <v>0</v>
      </c>
      <c r="BY25" s="137">
        <f t="shared" si="101"/>
        <v>0</v>
      </c>
      <c r="BZ25" s="137">
        <f t="shared" si="101"/>
        <v>0</v>
      </c>
      <c r="CA25" s="137">
        <f t="shared" si="101"/>
        <v>0</v>
      </c>
      <c r="CB25" s="137">
        <f t="shared" si="101"/>
        <v>0</v>
      </c>
      <c r="CC25" s="137">
        <f t="shared" si="101"/>
        <v>0</v>
      </c>
      <c r="CD25" s="137">
        <f t="shared" si="101"/>
        <v>0</v>
      </c>
      <c r="CE25" s="137">
        <f t="shared" si="101"/>
        <v>0</v>
      </c>
      <c r="CF25" s="137">
        <f t="shared" si="101"/>
        <v>0</v>
      </c>
      <c r="CG25" s="137">
        <f t="shared" si="101"/>
        <v>0</v>
      </c>
      <c r="CH25" s="137">
        <f t="shared" si="101"/>
        <v>0</v>
      </c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</row>
    <row r="26" spans="1:116" ht="15" x14ac:dyDescent="0.2">
      <c r="B26" s="64" t="s">
        <v>318</v>
      </c>
      <c r="C26" s="48"/>
      <c r="D26" s="48"/>
      <c r="E26" s="48"/>
      <c r="F26" s="48"/>
      <c r="G26" s="48"/>
      <c r="H26" s="48"/>
      <c r="I26" s="48"/>
      <c r="J26" s="137">
        <f t="shared" ref="J26:AO26" si="102">IF(J25&gt;0,$G20,0)</f>
        <v>0</v>
      </c>
      <c r="K26" s="137">
        <f t="shared" si="102"/>
        <v>0</v>
      </c>
      <c r="L26" s="137">
        <f t="shared" si="102"/>
        <v>0</v>
      </c>
      <c r="M26" s="137">
        <f t="shared" si="102"/>
        <v>0</v>
      </c>
      <c r="N26" s="137">
        <f t="shared" si="102"/>
        <v>0</v>
      </c>
      <c r="O26" s="137">
        <f t="shared" si="102"/>
        <v>0</v>
      </c>
      <c r="P26" s="137">
        <f t="shared" si="102"/>
        <v>0</v>
      </c>
      <c r="Q26" s="137">
        <f t="shared" si="102"/>
        <v>0</v>
      </c>
      <c r="R26" s="137">
        <f t="shared" si="102"/>
        <v>0</v>
      </c>
      <c r="S26" s="137">
        <f t="shared" si="102"/>
        <v>0</v>
      </c>
      <c r="T26" s="137">
        <f t="shared" si="102"/>
        <v>0</v>
      </c>
      <c r="U26" s="137">
        <f t="shared" si="102"/>
        <v>0</v>
      </c>
      <c r="V26" s="137">
        <f t="shared" si="102"/>
        <v>0</v>
      </c>
      <c r="W26" s="137">
        <f t="shared" si="102"/>
        <v>0</v>
      </c>
      <c r="X26" s="137">
        <f t="shared" si="102"/>
        <v>0</v>
      </c>
      <c r="Y26" s="137">
        <f t="shared" si="102"/>
        <v>0</v>
      </c>
      <c r="Z26" s="137">
        <f t="shared" si="102"/>
        <v>0</v>
      </c>
      <c r="AA26" s="137">
        <f t="shared" si="102"/>
        <v>0</v>
      </c>
      <c r="AB26" s="137">
        <f t="shared" si="102"/>
        <v>0</v>
      </c>
      <c r="AC26" s="137">
        <f t="shared" si="102"/>
        <v>0</v>
      </c>
      <c r="AD26" s="137">
        <f t="shared" si="102"/>
        <v>0</v>
      </c>
      <c r="AE26" s="137">
        <f t="shared" si="102"/>
        <v>0</v>
      </c>
      <c r="AF26" s="137">
        <f t="shared" si="102"/>
        <v>0</v>
      </c>
      <c r="AG26" s="137">
        <f t="shared" si="102"/>
        <v>0</v>
      </c>
      <c r="AH26" s="137">
        <f t="shared" si="102"/>
        <v>0</v>
      </c>
      <c r="AI26" s="137">
        <f t="shared" si="102"/>
        <v>0</v>
      </c>
      <c r="AJ26" s="137">
        <f t="shared" si="102"/>
        <v>0</v>
      </c>
      <c r="AK26" s="137">
        <f t="shared" si="102"/>
        <v>0</v>
      </c>
      <c r="AL26" s="137">
        <f t="shared" si="102"/>
        <v>0</v>
      </c>
      <c r="AM26" s="137">
        <f t="shared" si="102"/>
        <v>0</v>
      </c>
      <c r="AN26" s="137">
        <f t="shared" si="102"/>
        <v>0</v>
      </c>
      <c r="AO26" s="137">
        <f t="shared" si="102"/>
        <v>0</v>
      </c>
      <c r="AP26" s="137">
        <f t="shared" ref="AP26:BU26" si="103">IF(AP25&gt;0,$G20,0)</f>
        <v>0</v>
      </c>
      <c r="AQ26" s="137">
        <f t="shared" si="103"/>
        <v>0</v>
      </c>
      <c r="AR26" s="137">
        <f t="shared" si="103"/>
        <v>0</v>
      </c>
      <c r="AS26" s="137">
        <f t="shared" si="103"/>
        <v>0</v>
      </c>
      <c r="AT26" s="137">
        <f t="shared" si="103"/>
        <v>0</v>
      </c>
      <c r="AU26" s="137">
        <f t="shared" si="103"/>
        <v>0</v>
      </c>
      <c r="AV26" s="137">
        <f t="shared" si="103"/>
        <v>0</v>
      </c>
      <c r="AW26" s="137">
        <f t="shared" si="103"/>
        <v>0</v>
      </c>
      <c r="AX26" s="137">
        <f t="shared" si="103"/>
        <v>0</v>
      </c>
      <c r="AY26" s="137">
        <f t="shared" si="103"/>
        <v>0</v>
      </c>
      <c r="AZ26" s="137">
        <f t="shared" si="103"/>
        <v>0</v>
      </c>
      <c r="BA26" s="137">
        <f t="shared" si="103"/>
        <v>0</v>
      </c>
      <c r="BB26" s="137">
        <f t="shared" si="103"/>
        <v>0</v>
      </c>
      <c r="BC26" s="137">
        <f t="shared" si="103"/>
        <v>0</v>
      </c>
      <c r="BD26" s="137">
        <f t="shared" si="103"/>
        <v>0</v>
      </c>
      <c r="BE26" s="137">
        <f t="shared" si="103"/>
        <v>0</v>
      </c>
      <c r="BF26" s="137">
        <f t="shared" si="103"/>
        <v>0</v>
      </c>
      <c r="BG26" s="137">
        <f t="shared" si="103"/>
        <v>0</v>
      </c>
      <c r="BH26" s="137">
        <f t="shared" si="103"/>
        <v>0</v>
      </c>
      <c r="BI26" s="137">
        <f t="shared" si="103"/>
        <v>0</v>
      </c>
      <c r="BJ26" s="137">
        <f t="shared" si="103"/>
        <v>0</v>
      </c>
      <c r="BK26" s="137">
        <f t="shared" si="103"/>
        <v>0</v>
      </c>
      <c r="BL26" s="137">
        <f t="shared" si="103"/>
        <v>0</v>
      </c>
      <c r="BM26" s="137">
        <f t="shared" si="103"/>
        <v>0</v>
      </c>
      <c r="BN26" s="137">
        <f t="shared" si="103"/>
        <v>0</v>
      </c>
      <c r="BO26" s="137">
        <f t="shared" si="103"/>
        <v>0</v>
      </c>
      <c r="BP26" s="137">
        <f t="shared" si="103"/>
        <v>0</v>
      </c>
      <c r="BQ26" s="137">
        <f t="shared" si="103"/>
        <v>0</v>
      </c>
      <c r="BR26" s="137">
        <f t="shared" si="103"/>
        <v>0</v>
      </c>
      <c r="BS26" s="137">
        <f t="shared" si="103"/>
        <v>0</v>
      </c>
      <c r="BT26" s="137">
        <f t="shared" si="103"/>
        <v>0</v>
      </c>
      <c r="BU26" s="137">
        <f t="shared" si="103"/>
        <v>0</v>
      </c>
      <c r="BV26" s="137">
        <f t="shared" ref="BV26:CH26" si="104">IF(BV25&gt;0,$G20,0)</f>
        <v>0</v>
      </c>
      <c r="BW26" s="137">
        <f t="shared" si="104"/>
        <v>0</v>
      </c>
      <c r="BX26" s="137">
        <f t="shared" si="104"/>
        <v>0</v>
      </c>
      <c r="BY26" s="137">
        <f t="shared" si="104"/>
        <v>0</v>
      </c>
      <c r="BZ26" s="137">
        <f t="shared" si="104"/>
        <v>0</v>
      </c>
      <c r="CA26" s="137">
        <f t="shared" si="104"/>
        <v>0</v>
      </c>
      <c r="CB26" s="137">
        <f t="shared" si="104"/>
        <v>0</v>
      </c>
      <c r="CC26" s="137">
        <f t="shared" si="104"/>
        <v>0</v>
      </c>
      <c r="CD26" s="137">
        <f t="shared" si="104"/>
        <v>0</v>
      </c>
      <c r="CE26" s="137">
        <f t="shared" si="104"/>
        <v>0</v>
      </c>
      <c r="CF26" s="137">
        <f t="shared" si="104"/>
        <v>0</v>
      </c>
      <c r="CG26" s="137">
        <f t="shared" si="104"/>
        <v>0</v>
      </c>
      <c r="CH26" s="137">
        <f t="shared" si="104"/>
        <v>0</v>
      </c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</row>
    <row r="27" spans="1:116" x14ac:dyDescent="0.15">
      <c r="A27" s="3">
        <f>A20+1</f>
        <v>2</v>
      </c>
      <c r="B27" s="3">
        <f>VLOOKUP($A27,'energy and capacity balance'!$A$3:$F$18,2)</f>
        <v>0</v>
      </c>
      <c r="C27" s="3">
        <f>VLOOKUP($A27,'energy and capacity balance'!$A$3:$F$18,3)</f>
        <v>0</v>
      </c>
      <c r="D27" s="82">
        <f>VLOOKUP($A27,'energy and capacity balance'!$A$3:$G$18,6)</f>
        <v>0</v>
      </c>
      <c r="E27" s="82">
        <f>VLOOKUP($A27,'energy and capacity balance'!$A$3:$G$18,7)</f>
        <v>25</v>
      </c>
      <c r="F27" s="82">
        <f>VLOOKUP($A27,'energy and capacity balance'!$A$3:$H$18,8)</f>
        <v>0</v>
      </c>
      <c r="G27" s="82">
        <f>VLOOKUP($A27,'energy and capacity balance'!$A$3:$H$18,4)</f>
        <v>0</v>
      </c>
      <c r="H27" s="83">
        <f>VLOOKUP($A27,'energy and capacity balance'!$A$3:$I$18,9)</f>
        <v>0</v>
      </c>
      <c r="I27" s="83">
        <f>VLOOKUP($A27,'energy and capacity balance'!$A$3:$J$18,10)</f>
        <v>0</v>
      </c>
      <c r="J27" s="137">
        <f t="shared" ref="J27:AO27" si="105">IF($C27=J$11,$D27*J$16,0)</f>
        <v>0</v>
      </c>
      <c r="K27" s="137">
        <f t="shared" si="105"/>
        <v>0</v>
      </c>
      <c r="L27" s="137">
        <f t="shared" si="105"/>
        <v>0</v>
      </c>
      <c r="M27" s="137">
        <f t="shared" si="105"/>
        <v>0</v>
      </c>
      <c r="N27" s="137">
        <f t="shared" si="105"/>
        <v>0</v>
      </c>
      <c r="O27" s="137">
        <f t="shared" si="105"/>
        <v>0</v>
      </c>
      <c r="P27" s="137">
        <f t="shared" si="105"/>
        <v>0</v>
      </c>
      <c r="Q27" s="137">
        <f t="shared" si="105"/>
        <v>0</v>
      </c>
      <c r="R27" s="137">
        <f t="shared" si="105"/>
        <v>0</v>
      </c>
      <c r="S27" s="137">
        <f t="shared" si="105"/>
        <v>0</v>
      </c>
      <c r="T27" s="137">
        <f t="shared" si="105"/>
        <v>0</v>
      </c>
      <c r="U27" s="137">
        <f t="shared" si="105"/>
        <v>0</v>
      </c>
      <c r="V27" s="137">
        <f t="shared" si="105"/>
        <v>0</v>
      </c>
      <c r="W27" s="137">
        <f t="shared" si="105"/>
        <v>0</v>
      </c>
      <c r="X27" s="137">
        <f t="shared" si="105"/>
        <v>0</v>
      </c>
      <c r="Y27" s="137">
        <f t="shared" si="105"/>
        <v>0</v>
      </c>
      <c r="Z27" s="137">
        <f t="shared" si="105"/>
        <v>0</v>
      </c>
      <c r="AA27" s="137">
        <f t="shared" si="105"/>
        <v>0</v>
      </c>
      <c r="AB27" s="137">
        <f t="shared" si="105"/>
        <v>0</v>
      </c>
      <c r="AC27" s="137">
        <f t="shared" si="105"/>
        <v>0</v>
      </c>
      <c r="AD27" s="137">
        <f t="shared" si="105"/>
        <v>0</v>
      </c>
      <c r="AE27" s="137">
        <f t="shared" si="105"/>
        <v>0</v>
      </c>
      <c r="AF27" s="137">
        <f t="shared" si="105"/>
        <v>0</v>
      </c>
      <c r="AG27" s="137">
        <f t="shared" si="105"/>
        <v>0</v>
      </c>
      <c r="AH27" s="137">
        <f t="shared" si="105"/>
        <v>0</v>
      </c>
      <c r="AI27" s="137">
        <f t="shared" si="105"/>
        <v>0</v>
      </c>
      <c r="AJ27" s="137">
        <f t="shared" si="105"/>
        <v>0</v>
      </c>
      <c r="AK27" s="137">
        <f t="shared" si="105"/>
        <v>0</v>
      </c>
      <c r="AL27" s="137">
        <f t="shared" si="105"/>
        <v>0</v>
      </c>
      <c r="AM27" s="137">
        <f t="shared" si="105"/>
        <v>0</v>
      </c>
      <c r="AN27" s="137">
        <f t="shared" si="105"/>
        <v>0</v>
      </c>
      <c r="AO27" s="137">
        <f t="shared" si="105"/>
        <v>0</v>
      </c>
      <c r="AP27" s="137">
        <f t="shared" ref="AP27:BU27" si="106">IF($C27=AP$11,$D27*AP$16,0)</f>
        <v>0</v>
      </c>
      <c r="AQ27" s="137">
        <f t="shared" si="106"/>
        <v>0</v>
      </c>
      <c r="AR27" s="137">
        <f t="shared" si="106"/>
        <v>0</v>
      </c>
      <c r="AS27" s="137">
        <f t="shared" si="106"/>
        <v>0</v>
      </c>
      <c r="AT27" s="137">
        <f t="shared" si="106"/>
        <v>0</v>
      </c>
      <c r="AU27" s="137">
        <f t="shared" si="106"/>
        <v>0</v>
      </c>
      <c r="AV27" s="137">
        <f t="shared" si="106"/>
        <v>0</v>
      </c>
      <c r="AW27" s="137">
        <f t="shared" si="106"/>
        <v>0</v>
      </c>
      <c r="AX27" s="137">
        <f t="shared" si="106"/>
        <v>0</v>
      </c>
      <c r="AY27" s="137">
        <f t="shared" si="106"/>
        <v>0</v>
      </c>
      <c r="AZ27" s="137">
        <f t="shared" si="106"/>
        <v>0</v>
      </c>
      <c r="BA27" s="137">
        <f t="shared" si="106"/>
        <v>0</v>
      </c>
      <c r="BB27" s="137">
        <f t="shared" si="106"/>
        <v>0</v>
      </c>
      <c r="BC27" s="137">
        <f t="shared" si="106"/>
        <v>0</v>
      </c>
      <c r="BD27" s="137">
        <f t="shared" si="106"/>
        <v>0</v>
      </c>
      <c r="BE27" s="137">
        <f t="shared" si="106"/>
        <v>0</v>
      </c>
      <c r="BF27" s="137">
        <f t="shared" si="106"/>
        <v>0</v>
      </c>
      <c r="BG27" s="137">
        <f t="shared" si="106"/>
        <v>0</v>
      </c>
      <c r="BH27" s="137">
        <f t="shared" si="106"/>
        <v>0</v>
      </c>
      <c r="BI27" s="137">
        <f t="shared" si="106"/>
        <v>0</v>
      </c>
      <c r="BJ27" s="137">
        <f t="shared" si="106"/>
        <v>0</v>
      </c>
      <c r="BK27" s="137">
        <f t="shared" si="106"/>
        <v>0</v>
      </c>
      <c r="BL27" s="137">
        <f t="shared" si="106"/>
        <v>0</v>
      </c>
      <c r="BM27" s="137">
        <f t="shared" si="106"/>
        <v>0</v>
      </c>
      <c r="BN27" s="137">
        <f t="shared" si="106"/>
        <v>0</v>
      </c>
      <c r="BO27" s="137">
        <f t="shared" si="106"/>
        <v>0</v>
      </c>
      <c r="BP27" s="137">
        <f t="shared" si="106"/>
        <v>0</v>
      </c>
      <c r="BQ27" s="137">
        <f t="shared" si="106"/>
        <v>0</v>
      </c>
      <c r="BR27" s="137">
        <f t="shared" si="106"/>
        <v>0</v>
      </c>
      <c r="BS27" s="137">
        <f t="shared" si="106"/>
        <v>0</v>
      </c>
      <c r="BT27" s="137">
        <f t="shared" si="106"/>
        <v>0</v>
      </c>
      <c r="BU27" s="137">
        <f t="shared" si="106"/>
        <v>0</v>
      </c>
      <c r="BV27" s="137">
        <f t="shared" ref="BV27:CH27" si="107">IF($C27=BV$11,$D27*BV$16,0)</f>
        <v>0</v>
      </c>
      <c r="BW27" s="137">
        <f t="shared" si="107"/>
        <v>0</v>
      </c>
      <c r="BX27" s="137">
        <f t="shared" si="107"/>
        <v>0</v>
      </c>
      <c r="BY27" s="137">
        <f t="shared" si="107"/>
        <v>0</v>
      </c>
      <c r="BZ27" s="137">
        <f t="shared" si="107"/>
        <v>0</v>
      </c>
      <c r="CA27" s="137">
        <f t="shared" si="107"/>
        <v>0</v>
      </c>
      <c r="CB27" s="137">
        <f t="shared" si="107"/>
        <v>0</v>
      </c>
      <c r="CC27" s="137">
        <f t="shared" si="107"/>
        <v>0</v>
      </c>
      <c r="CD27" s="137">
        <f t="shared" si="107"/>
        <v>0</v>
      </c>
      <c r="CE27" s="137">
        <f t="shared" si="107"/>
        <v>0</v>
      </c>
      <c r="CF27" s="137">
        <f t="shared" si="107"/>
        <v>0</v>
      </c>
      <c r="CG27" s="137">
        <f t="shared" si="107"/>
        <v>0</v>
      </c>
      <c r="CH27" s="137">
        <f t="shared" si="107"/>
        <v>0</v>
      </c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</row>
    <row r="28" spans="1:116" x14ac:dyDescent="0.15">
      <c r="B28" s="9" t="s">
        <v>91</v>
      </c>
      <c r="C28" s="2"/>
      <c r="D28" s="2"/>
      <c r="E28" s="2"/>
      <c r="F28" s="2"/>
      <c r="G28" s="2"/>
      <c r="H28" s="2"/>
      <c r="I28" s="2"/>
      <c r="J28" s="137">
        <f>IF(J27&gt;1,J27,IF(I29&gt;0,I29,$D27*J$16*(1-VLOOKUP($A27,'energy and capacity balance'!$A$3:$L$18,11))))</f>
        <v>0.01</v>
      </c>
      <c r="K28" s="137">
        <f>IF(K27&gt;1,K27,IF(J29&gt;0,J29,$D27*K$16*(1-VLOOKUP($A27,'energy and capacity balance'!$A$3:$L$18,11))))</f>
        <v>9.6000000000000009E-3</v>
      </c>
      <c r="L28" s="137">
        <f>IF(L27&gt;1,L27,IF(K29&gt;0,K29,$D27*L$16*(1-VLOOKUP($A27,'energy and capacity balance'!$A$3:$L$18,11))))</f>
        <v>9.2000000000000016E-3</v>
      </c>
      <c r="M28" s="137">
        <f>IF(M27&gt;1,M27,IF(L29&gt;0,L29,$D27*M$16*(1-VLOOKUP($A27,'energy and capacity balance'!$A$3:$L$18,11))))</f>
        <v>8.8000000000000023E-3</v>
      </c>
      <c r="N28" s="137">
        <f>IF(N27&gt;1,N27,IF(M29&gt;0,M29,$D27*N$16*(1-VLOOKUP($A27,'energy and capacity balance'!$A$3:$L$18,11))))</f>
        <v>8.400000000000003E-3</v>
      </c>
      <c r="O28" s="137">
        <f>IF(O27&gt;1,O27,IF(N29&gt;0,N29,$D27*O$16*(1-VLOOKUP($A27,'energy and capacity balance'!$A$3:$L$18,11))))</f>
        <v>8.0000000000000036E-3</v>
      </c>
      <c r="P28" s="137">
        <f>IF(P27&gt;1,P27,IF(O29&gt;0,O29,$D27*P$16*(1-VLOOKUP($A27,'energy and capacity balance'!$A$3:$L$18,11))))</f>
        <v>7.6000000000000035E-3</v>
      </c>
      <c r="Q28" s="137">
        <f>IF(Q27&gt;1,Q27,IF(P29&gt;0,P29,$D27*Q$16*(1-VLOOKUP($A27,'energy and capacity balance'!$A$3:$L$18,11))))</f>
        <v>7.2000000000000033E-3</v>
      </c>
      <c r="R28" s="137">
        <f>IF(R27&gt;1,R27,IF(Q29&gt;0,Q29,$D27*R$16*(1-VLOOKUP($A27,'energy and capacity balance'!$A$3:$L$18,11))))</f>
        <v>6.8000000000000031E-3</v>
      </c>
      <c r="S28" s="137">
        <f>IF(S27&gt;1,S27,IF(R29&gt;0,R29,$D27*S$16*(1-VLOOKUP($A27,'energy and capacity balance'!$A$3:$L$18,11))))</f>
        <v>6.4000000000000029E-3</v>
      </c>
      <c r="T28" s="137">
        <f>IF(T27&gt;1,T27,IF(S29&gt;0,S29,$D27*T$16*(1-VLOOKUP($A27,'energy and capacity balance'!$A$3:$L$18,11))))</f>
        <v>6.0000000000000027E-3</v>
      </c>
      <c r="U28" s="137">
        <f>IF(U27&gt;1,U27,IF(T29&gt;0,T29,$D27*U$16*(1-VLOOKUP($A27,'energy and capacity balance'!$A$3:$L$18,11))))</f>
        <v>5.6000000000000025E-3</v>
      </c>
      <c r="V28" s="137">
        <f>IF(V27&gt;1,V27,IF(U29&gt;0,U29,$D27*V$16*(1-VLOOKUP($A27,'energy and capacity balance'!$A$3:$L$18,11))))</f>
        <v>5.2000000000000024E-3</v>
      </c>
      <c r="W28" s="137">
        <f>IF(W27&gt;1,W27,IF(V29&gt;0,V29,$D27*W$16*(1-VLOOKUP($A27,'energy and capacity balance'!$A$3:$L$18,11))))</f>
        <v>4.8000000000000022E-3</v>
      </c>
      <c r="X28" s="137">
        <f>IF(X27&gt;1,X27,IF(W29&gt;0,W29,$D27*X$16*(1-VLOOKUP($A27,'energy and capacity balance'!$A$3:$L$18,11))))</f>
        <v>4.400000000000002E-3</v>
      </c>
      <c r="Y28" s="137">
        <f>IF(Y27&gt;1,Y27,IF(X29&gt;0,X29,$D27*Y$16*(1-VLOOKUP($A27,'energy and capacity balance'!$A$3:$L$18,11))))</f>
        <v>4.0000000000000018E-3</v>
      </c>
      <c r="Z28" s="137">
        <f>IF(Z27&gt;1,Z27,IF(Y29&gt;0,Y29,$D27*Z$16*(1-VLOOKUP($A27,'energy and capacity balance'!$A$3:$L$18,11))))</f>
        <v>3.6000000000000016E-3</v>
      </c>
      <c r="AA28" s="137">
        <f>IF(AA27&gt;1,AA27,IF(Z29&gt;0,Z29,$D27*AA$16*(1-VLOOKUP($A27,'energy and capacity balance'!$A$3:$L$18,11))))</f>
        <v>3.2000000000000015E-3</v>
      </c>
      <c r="AB28" s="137">
        <f>IF(AB27&gt;1,AB27,IF(AA29&gt;0,AA29,$D27*AB$16*(1-VLOOKUP($A27,'energy and capacity balance'!$A$3:$L$18,11))))</f>
        <v>2.8000000000000013E-3</v>
      </c>
      <c r="AC28" s="137">
        <f>IF(AC27&gt;1,AC27,IF(AB29&gt;0,AB29,$D27*AC$16*(1-VLOOKUP($A27,'energy and capacity balance'!$A$3:$L$18,11))))</f>
        <v>2.4000000000000011E-3</v>
      </c>
      <c r="AD28" s="137">
        <f>IF(AD27&gt;1,AD27,IF(AC29&gt;0,AC29,$D27*AD$16*(1-VLOOKUP($A27,'energy and capacity balance'!$A$3:$L$18,11))))</f>
        <v>2.0000000000000009E-3</v>
      </c>
      <c r="AE28" s="137">
        <f>IF(AE27&gt;1,AE27,IF(AD29&gt;0,AD29,$D27*AE$16*(1-VLOOKUP($A27,'energy and capacity balance'!$A$3:$L$18,11))))</f>
        <v>1.6000000000000009E-3</v>
      </c>
      <c r="AF28" s="137">
        <f>IF(AF27&gt;1,AF27,IF(AE29&gt;0,AE29,$D27*AF$16*(1-VLOOKUP($A27,'energy and capacity balance'!$A$3:$L$18,11))))</f>
        <v>1.200000000000001E-3</v>
      </c>
      <c r="AG28" s="137">
        <f>IF(AG27&gt;1,AG27,IF(AF29&gt;0,AF29,$D27*AG$16*(1-VLOOKUP($A27,'energy and capacity balance'!$A$3:$L$18,11))))</f>
        <v>8.0000000000000101E-4</v>
      </c>
      <c r="AH28" s="137">
        <f>IF(AH27&gt;1,AH27,IF(AG29&gt;0,AG29,$D27*AH$16*(1-VLOOKUP($A27,'energy and capacity balance'!$A$3:$L$18,11))))</f>
        <v>4.0000000000000099E-4</v>
      </c>
      <c r="AI28" s="137">
        <f>IF(AI27&gt;1,AI27,IF(AH29&gt;0,AH29,$D27*AI$16*(1-VLOOKUP($A27,'energy and capacity balance'!$A$3:$L$18,11))))</f>
        <v>9.7578195523695399E-19</v>
      </c>
      <c r="AJ28" s="137">
        <f>IF(AJ27&gt;1,AJ27,IF(AI29&gt;0,AI29,$D27*AJ$16*(1-VLOOKUP($A27,'energy and capacity balance'!$A$3:$L$18,11))))</f>
        <v>0</v>
      </c>
      <c r="AK28" s="137">
        <f>IF(AK27&gt;1,AK27,IF(AJ29&gt;0,AJ29,$D27*AK$16*(1-VLOOKUP($A27,'energy and capacity balance'!$A$3:$L$18,11))))</f>
        <v>0</v>
      </c>
      <c r="AL28" s="137">
        <f>IF(AL27&gt;1,AL27,IF(AK29&gt;0,AK29,$D27*AL$16*(1-VLOOKUP($A27,'energy and capacity balance'!$A$3:$L$18,11))))</f>
        <v>0</v>
      </c>
      <c r="AM28" s="137">
        <f>IF(AM27&gt;1,AM27,IF(AL29&gt;0,AL29,$D27*AM$16*(1-VLOOKUP($A27,'energy and capacity balance'!$A$3:$L$18,11))))</f>
        <v>0</v>
      </c>
      <c r="AN28" s="137">
        <f>IF(AN27&gt;1,AN27,IF(AM29&gt;0,AM29,$D27*AN$16*(1-VLOOKUP($A27,'energy and capacity balance'!$A$3:$L$18,11))))</f>
        <v>0</v>
      </c>
      <c r="AO28" s="137">
        <f>IF(AO27&gt;1,AO27,IF(AN29&gt;0,AN29,$D27*AO$16*(1-VLOOKUP($A27,'energy and capacity balance'!$A$3:$L$18,11))))</f>
        <v>0</v>
      </c>
      <c r="AP28" s="137">
        <f>IF(AP27&gt;1,AP27,IF(AO29&gt;0,AO29,$D27*AP$16*(1-VLOOKUP($A27,'energy and capacity balance'!$A$3:$L$18,11))))</f>
        <v>0</v>
      </c>
      <c r="AQ28" s="137">
        <f>IF(AQ27&gt;1,AQ27,IF(AP29&gt;0,AP29,$D27*AQ$16*(1-VLOOKUP($A27,'energy and capacity balance'!$A$3:$L$18,11))))</f>
        <v>0</v>
      </c>
      <c r="AR28" s="137">
        <f>IF(AR27&gt;1,AR27,IF(AQ29&gt;0,AQ29,$D27*AR$16*(1-VLOOKUP($A27,'energy and capacity balance'!$A$3:$L$18,11))))</f>
        <v>0</v>
      </c>
      <c r="AS28" s="137">
        <f>IF(AS27&gt;1,AS27,IF(AR29&gt;0,AR29,$D27*AS$16*(1-VLOOKUP($A27,'energy and capacity balance'!$A$3:$L$18,11))))</f>
        <v>0</v>
      </c>
      <c r="AT28" s="137">
        <f>IF(AT27&gt;1,AT27,IF(AS29&gt;0,AS29,$D27*AT$16*(1-VLOOKUP($A27,'energy and capacity balance'!$A$3:$L$18,11)*(1-VLOOKUP($A27,'energy and capacity balance'!$A$3:$L$18,12)))))</f>
        <v>0</v>
      </c>
      <c r="AU28" s="137">
        <f>IF(AU27&gt;1,AU27,IF(AT29&gt;0,AT29,V28*(1-VLOOKUP($A27,'energy and capacity balance'!$A$3:$L$18,11))))</f>
        <v>5.2000000000000024E-3</v>
      </c>
      <c r="AV28" s="137">
        <f>IF(AV27&gt;1,AV27,IF(AU29&gt;0,AU29,W28*(1-VLOOKUP($A27,'energy and capacity balance'!$A$3:$L$18,11))))</f>
        <v>4.9920000000000025E-3</v>
      </c>
      <c r="AW28" s="137">
        <f>IF(AW27&gt;1,AW27,IF(AV29&gt;0,AV29,X28*(1-VLOOKUP($A27,'energy and capacity balance'!$A$3:$L$18,11))))</f>
        <v>4.7840000000000027E-3</v>
      </c>
      <c r="AX28" s="137">
        <f>IF(AX27&gt;1,AX27,IF(AW29&gt;0,AW29,Y28*(1-VLOOKUP($A27,'energy and capacity balance'!$A$3:$L$18,11))))</f>
        <v>4.5760000000000028E-3</v>
      </c>
      <c r="AY28" s="137">
        <f>IF(AY27&gt;1,AY27,IF(AX29&gt;0,AX29,Z28*(1-VLOOKUP($A27,'energy and capacity balance'!$A$3:$L$18,11))))</f>
        <v>4.368000000000003E-3</v>
      </c>
      <c r="AZ28" s="137">
        <f>IF(AZ27&gt;1,AZ27,IF(AY29&gt;0,AY29,AA28*(1-VLOOKUP($A27,'energy and capacity balance'!$A$3:$L$18,11))))</f>
        <v>4.1600000000000031E-3</v>
      </c>
      <c r="BA28" s="137">
        <f>IF(BA27&gt;1,BA27,IF(AZ29&gt;0,AZ29,AB28*(1-VLOOKUP($A27,'energy and capacity balance'!$A$3:$L$18,11))))</f>
        <v>3.9520000000000033E-3</v>
      </c>
      <c r="BB28" s="137">
        <f>IF(BB27&gt;1,BB27,IF(BA29&gt;0,BA29,AC28*(1-VLOOKUP($A27,'energy and capacity balance'!$A$3:$L$18,11))))</f>
        <v>3.744000000000003E-3</v>
      </c>
      <c r="BC28" s="137">
        <f>IF(BC27&gt;1,BC27,IF(BB29&gt;0,BB29,AD28*(1-VLOOKUP($A27,'energy and capacity balance'!$A$3:$L$18,11))))</f>
        <v>3.5360000000000027E-3</v>
      </c>
      <c r="BD28" s="137">
        <f>IF(BD27&gt;1,BD27,IF(BC29&gt;0,BC29,AE28*(1-VLOOKUP($A27,'energy and capacity balance'!$A$3:$L$18,11))))</f>
        <v>3.3280000000000024E-3</v>
      </c>
      <c r="BE28" s="137">
        <f>IF(BE27&gt;1,BE27,IF(BD29&gt;0,BD29,AF28*(1-VLOOKUP($A27,'energy and capacity balance'!$A$3:$L$18,11))))</f>
        <v>3.1200000000000021E-3</v>
      </c>
      <c r="BF28" s="137">
        <f>IF(BF27&gt;1,BF27,IF(BE29&gt;0,BE29,AG28*(1-VLOOKUP($A27,'energy and capacity balance'!$A$3:$L$18,11))))</f>
        <v>2.9120000000000018E-3</v>
      </c>
      <c r="BG28" s="137">
        <f>IF(BG27&gt;1,BG27,IF(BF29&gt;0,BF29,AH28*(1-VLOOKUP($A27,'energy and capacity balance'!$A$3:$L$18,11))))</f>
        <v>2.7040000000000015E-3</v>
      </c>
      <c r="BH28" s="137">
        <f>IF(BH27&gt;1,BH27,IF(BG29&gt;0,BG29,AI28*(1-VLOOKUP($A27,'energy and capacity balance'!$A$3:$L$18,11))))</f>
        <v>2.4960000000000013E-3</v>
      </c>
      <c r="BI28" s="137">
        <f>IF(BI27&gt;1,BI27,IF(BH29&gt;0,BH29,AJ28*(1-VLOOKUP($A27,'energy and capacity balance'!$A$3:$L$18,11))))</f>
        <v>2.288000000000001E-3</v>
      </c>
      <c r="BJ28" s="137">
        <f>IF(BJ27&gt;1,BJ27,IF(BI29&gt;0,BI29,AK28*(1-VLOOKUP($A27,'energy and capacity balance'!$A$3:$L$18,11))))</f>
        <v>2.0800000000000007E-3</v>
      </c>
      <c r="BK28" s="137">
        <f>IF(BK27&gt;1,BK27,IF(BJ29&gt;0,BJ29,AL28*(1-VLOOKUP($A27,'energy and capacity balance'!$A$3:$L$18,11))))</f>
        <v>1.8720000000000006E-3</v>
      </c>
      <c r="BL28" s="137">
        <f>IF(BL27&gt;1,BL27,IF(BK29&gt;0,BK29,AM28*(1-VLOOKUP($A27,'energy and capacity balance'!$A$3:$L$18,11))))</f>
        <v>1.6640000000000005E-3</v>
      </c>
      <c r="BM28" s="137">
        <f>IF(BM27&gt;1,BM27,IF(BL29&gt;0,BL29,AN28*(1-VLOOKUP($A27,'energy and capacity balance'!$A$3:$L$18,11))))</f>
        <v>1.4560000000000005E-3</v>
      </c>
      <c r="BN28" s="137">
        <f>IF(BN27&gt;1,BN27,IF(BM29&gt;0,BM29,AO28*(1-VLOOKUP($A27,'energy and capacity balance'!$A$3:$L$18,11))))</f>
        <v>1.2480000000000004E-3</v>
      </c>
      <c r="BO28" s="137">
        <f>IF(BO27&gt;1,BO27,IF(BN29&gt;0,BN29,AP28*(1-VLOOKUP($A27,'energy and capacity balance'!$A$3:$L$18,11))))</f>
        <v>1.0400000000000003E-3</v>
      </c>
      <c r="BP28" s="137">
        <f>IF(BP27&gt;1,BP27,IF(BO29&gt;0,BO29,AQ28*(1-VLOOKUP($A27,'energy and capacity balance'!$A$3:$L$18,11))))</f>
        <v>8.3200000000000027E-4</v>
      </c>
      <c r="BQ28" s="137">
        <f>IF(BQ27&gt;1,BQ27,IF(BP29&gt;0,BP29,AR28*(1-VLOOKUP($A27,'energy and capacity balance'!$A$3:$L$18,11))))</f>
        <v>6.2400000000000021E-4</v>
      </c>
      <c r="BR28" s="137">
        <f>IF(BR27&gt;1,BR27,IF(BQ29&gt;0,BQ29,AS28*(1-VLOOKUP($A27,'energy and capacity balance'!$A$3:$L$18,11))))</f>
        <v>4.1600000000000014E-4</v>
      </c>
      <c r="BS28" s="137">
        <f>IF(BS27&gt;1,BS27,IF(BR29&gt;0,BR29,AT28*(1-VLOOKUP($A27,'energy and capacity balance'!$A$3:$L$18,11))))</f>
        <v>2.0800000000000004E-4</v>
      </c>
      <c r="BT28" s="137">
        <f>IF(BT27&gt;1,BT27,IF(BS29&gt;0,BS29,AU28*(1-VLOOKUP($A27,'energy and capacity balance'!$A$3:$L$18,11))))</f>
        <v>5.2000000000000024E-3</v>
      </c>
      <c r="BU28" s="137">
        <f>IF(BU27&gt;1,BU27,IF(BT29&gt;0,BT29,AV28*(1-VLOOKUP($A27,'energy and capacity balance'!$A$3:$L$18,11))))</f>
        <v>4.9920000000000025E-3</v>
      </c>
      <c r="BV28" s="137">
        <f>IF(BV27&gt;1,BV27,IF(BU29&gt;0,BU29,AW28*(1-VLOOKUP($A27,'energy and capacity balance'!$A$3:$L$18,11))))</f>
        <v>4.7840000000000027E-3</v>
      </c>
      <c r="BW28" s="137">
        <f>IF(BW27&gt;1,BW27,IF(BV29&gt;0,BV29,AX28*(1-VLOOKUP($A27,'energy and capacity balance'!$A$3:$L$18,11))))</f>
        <v>4.5760000000000028E-3</v>
      </c>
      <c r="BX28" s="137">
        <f>IF(BX27&gt;1,BX27,IF(BW29&gt;0,BW29,AY28*(1-VLOOKUP($A27,'energy and capacity balance'!$A$3:$L$18,11))))</f>
        <v>4.368000000000003E-3</v>
      </c>
      <c r="BY28" s="137">
        <f>IF(BY27&gt;1,BY27,IF(BX29&gt;0,BX29,AZ28*(1-VLOOKUP($A27,'energy and capacity balance'!$A$3:$L$18,11))))</f>
        <v>4.1600000000000031E-3</v>
      </c>
      <c r="BZ28" s="137">
        <f>IF(BZ27&gt;1,BZ27,IF(BY29&gt;0,BY29,BA28*(1-VLOOKUP($A27,'energy and capacity balance'!$A$3:$L$18,11))))</f>
        <v>3.9520000000000033E-3</v>
      </c>
      <c r="CA28" s="137">
        <f>IF(CA27&gt;1,CA27,IF(BZ29&gt;0,BZ29,BB28*(1-VLOOKUP($A27,'energy and capacity balance'!$A$3:$L$18,11))))</f>
        <v>3.744000000000003E-3</v>
      </c>
      <c r="CB28" s="137">
        <f>IF(CB27&gt;1,CB27,IF(CA29&gt;0,CA29,BC28*(1-VLOOKUP($A27,'energy and capacity balance'!$A$3:$L$18,11))))</f>
        <v>3.5360000000000027E-3</v>
      </c>
      <c r="CC28" s="137">
        <f>IF(CC27&gt;1,CC27,IF(CB29&gt;0,CB29,BD28*(1-VLOOKUP($A27,'energy and capacity balance'!$A$3:$L$18,11))))</f>
        <v>3.3280000000000024E-3</v>
      </c>
      <c r="CD28" s="137">
        <f>IF(CD27&gt;1,CD27,IF(CC29&gt;0,CC29,BE28*(1-VLOOKUP($A27,'energy and capacity balance'!$A$3:$L$18,11))))</f>
        <v>3.1200000000000021E-3</v>
      </c>
      <c r="CE28" s="137">
        <f>IF(CE27&gt;1,CE27,IF(CD29&gt;0,CD29,BF28*(1-VLOOKUP($A27,'energy and capacity balance'!$A$3:$L$18,11))))</f>
        <v>2.9120000000000018E-3</v>
      </c>
      <c r="CF28" s="137">
        <f>IF(CF27&gt;1,CF27,IF(CE29&gt;0,CE29,BG28*(1-VLOOKUP($A27,'energy and capacity balance'!$A$3:$L$18,11))))</f>
        <v>2.7040000000000015E-3</v>
      </c>
      <c r="CG28" s="137">
        <f>IF(CG27&gt;1,CG27,IF(CF29&gt;0,CF29,BH28*(1-VLOOKUP($A27,'energy and capacity balance'!$A$3:$L$18,11))))</f>
        <v>2.4960000000000013E-3</v>
      </c>
      <c r="CH28" s="137">
        <f>IF(CH27&gt;1,CH27,IF(CG29&gt;0,CG29,BI28*(1-VLOOKUP($A27,'energy and capacity balance'!$A$3:$L$18,11))))</f>
        <v>2.288000000000001E-3</v>
      </c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</row>
    <row r="29" spans="1:116" ht="15" x14ac:dyDescent="0.2">
      <c r="B29" s="9" t="s">
        <v>92</v>
      </c>
      <c r="C29" s="2"/>
      <c r="D29" s="2"/>
      <c r="E29" s="16"/>
      <c r="F29" s="16"/>
      <c r="G29" s="16"/>
      <c r="H29" s="16"/>
      <c r="I29" s="16">
        <v>0.01</v>
      </c>
      <c r="J29" s="137">
        <f>MAX(+J28-J30,0)</f>
        <v>9.6000000000000009E-3</v>
      </c>
      <c r="K29" s="137">
        <f t="shared" ref="K29" si="108">MAX(+K28-K30,0)</f>
        <v>9.2000000000000016E-3</v>
      </c>
      <c r="L29" s="137">
        <f t="shared" ref="L29" si="109">MAX(+L28-L30,0)</f>
        <v>8.8000000000000023E-3</v>
      </c>
      <c r="M29" s="137">
        <f t="shared" ref="M29" si="110">MAX(+M28-M30,0)</f>
        <v>8.400000000000003E-3</v>
      </c>
      <c r="N29" s="137">
        <f t="shared" ref="N29" si="111">MAX(+N28-N30,0)</f>
        <v>8.0000000000000036E-3</v>
      </c>
      <c r="O29" s="137">
        <f t="shared" ref="O29" si="112">MAX(+O28-O30,0)</f>
        <v>7.6000000000000035E-3</v>
      </c>
      <c r="P29" s="137">
        <f t="shared" ref="P29" si="113">MAX(+P28-P30,0)</f>
        <v>7.2000000000000033E-3</v>
      </c>
      <c r="Q29" s="137">
        <f t="shared" ref="Q29" si="114">MAX(+Q28-Q30,0)</f>
        <v>6.8000000000000031E-3</v>
      </c>
      <c r="R29" s="137">
        <f t="shared" ref="R29" si="115">MAX(+R28-R30,0)</f>
        <v>6.4000000000000029E-3</v>
      </c>
      <c r="S29" s="137">
        <f t="shared" ref="S29" si="116">MAX(+S28-S30,0)</f>
        <v>6.0000000000000027E-3</v>
      </c>
      <c r="T29" s="137">
        <f t="shared" ref="T29" si="117">MAX(+T28-T30,0)</f>
        <v>5.6000000000000025E-3</v>
      </c>
      <c r="U29" s="137">
        <f t="shared" ref="U29" si="118">MAX(+U28-U30,0)</f>
        <v>5.2000000000000024E-3</v>
      </c>
      <c r="V29" s="137">
        <f t="shared" ref="V29" si="119">MAX(+V28-V30,0)</f>
        <v>4.8000000000000022E-3</v>
      </c>
      <c r="W29" s="137">
        <f t="shared" ref="W29" si="120">MAX(+W28-W30,0)</f>
        <v>4.400000000000002E-3</v>
      </c>
      <c r="X29" s="137">
        <f t="shared" ref="X29" si="121">MAX(+X28-X30,0)</f>
        <v>4.0000000000000018E-3</v>
      </c>
      <c r="Y29" s="137">
        <f t="shared" ref="Y29" si="122">MAX(+Y28-Y30,0)</f>
        <v>3.6000000000000016E-3</v>
      </c>
      <c r="Z29" s="137">
        <f t="shared" ref="Z29" si="123">MAX(+Z28-Z30,0)</f>
        <v>3.2000000000000015E-3</v>
      </c>
      <c r="AA29" s="137">
        <f t="shared" ref="AA29" si="124">MAX(+AA28-AA30,0)</f>
        <v>2.8000000000000013E-3</v>
      </c>
      <c r="AB29" s="137">
        <f t="shared" ref="AB29" si="125">MAX(+AB28-AB30,0)</f>
        <v>2.4000000000000011E-3</v>
      </c>
      <c r="AC29" s="137">
        <f t="shared" ref="AC29" si="126">MAX(+AC28-AC30,0)</f>
        <v>2.0000000000000009E-3</v>
      </c>
      <c r="AD29" s="137">
        <f t="shared" ref="AD29" si="127">MAX(+AD28-AD30,0)</f>
        <v>1.6000000000000009E-3</v>
      </c>
      <c r="AE29" s="137">
        <f t="shared" ref="AE29" si="128">MAX(+AE28-AE30,0)</f>
        <v>1.200000000000001E-3</v>
      </c>
      <c r="AF29" s="137">
        <f t="shared" ref="AF29" si="129">MAX(+AF28-AF30,0)</f>
        <v>8.0000000000000101E-4</v>
      </c>
      <c r="AG29" s="137">
        <f t="shared" ref="AG29" si="130">MAX(+AG28-AG30,0)</f>
        <v>4.0000000000000099E-4</v>
      </c>
      <c r="AH29" s="137">
        <f t="shared" ref="AH29" si="131">MAX(+AH28-AH30,0)</f>
        <v>9.7578195523695399E-19</v>
      </c>
      <c r="AI29" s="137">
        <f t="shared" ref="AI29" si="132">MAX(+AI28-AI30,0)</f>
        <v>0</v>
      </c>
      <c r="AJ29" s="137">
        <f t="shared" ref="AJ29" si="133">MAX(+AJ28-AJ30,0)</f>
        <v>0</v>
      </c>
      <c r="AK29" s="137">
        <f t="shared" ref="AK29" si="134">MAX(+AK28-AK30,0)</f>
        <v>0</v>
      </c>
      <c r="AL29" s="137">
        <f t="shared" ref="AL29" si="135">MAX(+AL28-AL30,0)</f>
        <v>0</v>
      </c>
      <c r="AM29" s="137">
        <f t="shared" ref="AM29" si="136">MAX(+AM28-AM30,0)</f>
        <v>0</v>
      </c>
      <c r="AN29" s="137">
        <f t="shared" ref="AN29" si="137">MAX(+AN28-AN30,0)</f>
        <v>0</v>
      </c>
      <c r="AO29" s="137">
        <f t="shared" ref="AO29" si="138">MAX(+AO28-AO30,0)</f>
        <v>0</v>
      </c>
      <c r="AP29" s="137">
        <f t="shared" ref="AP29" si="139">MAX(+AP28-AP30,0)</f>
        <v>0</v>
      </c>
      <c r="AQ29" s="137">
        <f t="shared" ref="AQ29" si="140">MAX(+AQ28-AQ30,0)</f>
        <v>0</v>
      </c>
      <c r="AR29" s="137">
        <f t="shared" ref="AR29" si="141">MAX(+AR28-AR30,0)</f>
        <v>0</v>
      </c>
      <c r="AS29" s="137">
        <f t="shared" ref="AS29" si="142">MAX(+AS28-AS30,0)</f>
        <v>0</v>
      </c>
      <c r="AT29" s="137">
        <f t="shared" ref="AT29" si="143">MAX(+AT28-AT30,0)</f>
        <v>0</v>
      </c>
      <c r="AU29" s="137">
        <f t="shared" ref="AU29" si="144">MAX(+AU28-AU30,0)</f>
        <v>4.9920000000000025E-3</v>
      </c>
      <c r="AV29" s="137">
        <f t="shared" ref="AV29" si="145">MAX(+AV28-AV30,0)</f>
        <v>4.7840000000000027E-3</v>
      </c>
      <c r="AW29" s="137">
        <f t="shared" ref="AW29" si="146">MAX(+AW28-AW30,0)</f>
        <v>4.5760000000000028E-3</v>
      </c>
      <c r="AX29" s="137">
        <f t="shared" ref="AX29" si="147">MAX(+AX28-AX30,0)</f>
        <v>4.368000000000003E-3</v>
      </c>
      <c r="AY29" s="137">
        <f t="shared" ref="AY29" si="148">MAX(+AY28-AY30,0)</f>
        <v>4.1600000000000031E-3</v>
      </c>
      <c r="AZ29" s="137">
        <f t="shared" ref="AZ29" si="149">MAX(+AZ28-AZ30,0)</f>
        <v>3.9520000000000033E-3</v>
      </c>
      <c r="BA29" s="137">
        <f t="shared" ref="BA29" si="150">MAX(+BA28-BA30,0)</f>
        <v>3.744000000000003E-3</v>
      </c>
      <c r="BB29" s="137">
        <f t="shared" ref="BB29" si="151">MAX(+BB28-BB30,0)</f>
        <v>3.5360000000000027E-3</v>
      </c>
      <c r="BC29" s="137">
        <f t="shared" ref="BC29" si="152">MAX(+BC28-BC30,0)</f>
        <v>3.3280000000000024E-3</v>
      </c>
      <c r="BD29" s="137">
        <f t="shared" ref="BD29" si="153">MAX(+BD28-BD30,0)</f>
        <v>3.1200000000000021E-3</v>
      </c>
      <c r="BE29" s="137">
        <f t="shared" ref="BE29" si="154">MAX(+BE28-BE30,0)</f>
        <v>2.9120000000000018E-3</v>
      </c>
      <c r="BF29" s="137">
        <f t="shared" ref="BF29" si="155">MAX(+BF28-BF30,0)</f>
        <v>2.7040000000000015E-3</v>
      </c>
      <c r="BG29" s="137">
        <f t="shared" ref="BG29" si="156">MAX(+BG28-BG30,0)</f>
        <v>2.4960000000000013E-3</v>
      </c>
      <c r="BH29" s="137">
        <f t="shared" ref="BH29" si="157">MAX(+BH28-BH30,0)</f>
        <v>2.288000000000001E-3</v>
      </c>
      <c r="BI29" s="137">
        <f t="shared" ref="BI29" si="158">MAX(+BI28-BI30,0)</f>
        <v>2.0800000000000007E-3</v>
      </c>
      <c r="BJ29" s="137">
        <f t="shared" ref="BJ29" si="159">MAX(+BJ28-BJ30,0)</f>
        <v>1.8720000000000006E-3</v>
      </c>
      <c r="BK29" s="137">
        <f t="shared" ref="BK29" si="160">MAX(+BK28-BK30,0)</f>
        <v>1.6640000000000005E-3</v>
      </c>
      <c r="BL29" s="137">
        <f t="shared" ref="BL29" si="161">MAX(+BL28-BL30,0)</f>
        <v>1.4560000000000005E-3</v>
      </c>
      <c r="BM29" s="137">
        <f t="shared" ref="BM29" si="162">MAX(+BM28-BM30,0)</f>
        <v>1.2480000000000004E-3</v>
      </c>
      <c r="BN29" s="137">
        <f t="shared" ref="BN29" si="163">MAX(+BN28-BN30,0)</f>
        <v>1.0400000000000003E-3</v>
      </c>
      <c r="BO29" s="137">
        <f t="shared" ref="BO29" si="164">MAX(+BO28-BO30,0)</f>
        <v>8.3200000000000027E-4</v>
      </c>
      <c r="BP29" s="137">
        <f t="shared" ref="BP29" si="165">MAX(+BP28-BP30,0)</f>
        <v>6.2400000000000021E-4</v>
      </c>
      <c r="BQ29" s="137">
        <f t="shared" ref="BQ29" si="166">MAX(+BQ28-BQ30,0)</f>
        <v>4.1600000000000014E-4</v>
      </c>
      <c r="BR29" s="137">
        <f t="shared" ref="BR29" si="167">MAX(+BR28-BR30,0)</f>
        <v>2.0800000000000004E-4</v>
      </c>
      <c r="BS29" s="137">
        <f t="shared" ref="BS29" si="168">MAX(+BS28-BS30,0)</f>
        <v>0</v>
      </c>
      <c r="BT29" s="137">
        <f t="shared" ref="BT29" si="169">MAX(+BT28-BT30,0)</f>
        <v>4.9920000000000025E-3</v>
      </c>
      <c r="BU29" s="137">
        <f t="shared" ref="BU29" si="170">MAX(+BU28-BU30,0)</f>
        <v>4.7840000000000027E-3</v>
      </c>
      <c r="BV29" s="137">
        <f t="shared" ref="BV29" si="171">MAX(+BV28-BV30,0)</f>
        <v>4.5760000000000028E-3</v>
      </c>
      <c r="BW29" s="137">
        <f t="shared" ref="BW29" si="172">MAX(+BW28-BW30,0)</f>
        <v>4.368000000000003E-3</v>
      </c>
      <c r="BX29" s="137">
        <f t="shared" ref="BX29" si="173">MAX(+BX28-BX30,0)</f>
        <v>4.1600000000000031E-3</v>
      </c>
      <c r="BY29" s="137">
        <f t="shared" ref="BY29" si="174">MAX(+BY28-BY30,0)</f>
        <v>3.9520000000000033E-3</v>
      </c>
      <c r="BZ29" s="137">
        <f t="shared" ref="BZ29" si="175">MAX(+BZ28-BZ30,0)</f>
        <v>3.744000000000003E-3</v>
      </c>
      <c r="CA29" s="137">
        <f t="shared" ref="CA29" si="176">MAX(+CA28-CA30,0)</f>
        <v>3.5360000000000027E-3</v>
      </c>
      <c r="CB29" s="137">
        <f t="shared" ref="CB29" si="177">MAX(+CB28-CB30,0)</f>
        <v>3.3280000000000024E-3</v>
      </c>
      <c r="CC29" s="137">
        <f t="shared" ref="CC29" si="178">MAX(+CC28-CC30,0)</f>
        <v>3.1200000000000021E-3</v>
      </c>
      <c r="CD29" s="137">
        <f t="shared" ref="CD29" si="179">MAX(+CD28-CD30,0)</f>
        <v>2.9120000000000018E-3</v>
      </c>
      <c r="CE29" s="137">
        <f t="shared" ref="CE29" si="180">MAX(+CE28-CE30,0)</f>
        <v>2.7040000000000015E-3</v>
      </c>
      <c r="CF29" s="137">
        <f t="shared" ref="CF29" si="181">MAX(+CF28-CF30,0)</f>
        <v>2.4960000000000013E-3</v>
      </c>
      <c r="CG29" s="137">
        <f t="shared" ref="CG29" si="182">MAX(+CG28-CG30,0)</f>
        <v>2.288000000000001E-3</v>
      </c>
      <c r="CH29" s="137">
        <f t="shared" ref="CH29" si="183">MAX(+CH28-CH30,0)</f>
        <v>2.0800000000000007E-3</v>
      </c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</row>
    <row r="30" spans="1:116" ht="15" x14ac:dyDescent="0.2">
      <c r="B30" s="9" t="s">
        <v>93</v>
      </c>
      <c r="C30" s="2"/>
      <c r="D30" s="2"/>
      <c r="E30" s="2"/>
      <c r="F30" s="2"/>
      <c r="G30" s="2"/>
      <c r="H30" s="2"/>
      <c r="I30" s="2"/>
      <c r="J30" s="137">
        <f t="shared" ref="J30:AO30" si="184">IF(J28&gt;I28,J28/$E27,I30)</f>
        <v>4.0000000000000002E-4</v>
      </c>
      <c r="K30" s="137">
        <f t="shared" si="184"/>
        <v>4.0000000000000002E-4</v>
      </c>
      <c r="L30" s="137">
        <f t="shared" si="184"/>
        <v>4.0000000000000002E-4</v>
      </c>
      <c r="M30" s="137">
        <f t="shared" si="184"/>
        <v>4.0000000000000002E-4</v>
      </c>
      <c r="N30" s="137">
        <f t="shared" si="184"/>
        <v>4.0000000000000002E-4</v>
      </c>
      <c r="O30" s="137">
        <f t="shared" si="184"/>
        <v>4.0000000000000002E-4</v>
      </c>
      <c r="P30" s="137">
        <f t="shared" si="184"/>
        <v>4.0000000000000002E-4</v>
      </c>
      <c r="Q30" s="137">
        <f t="shared" si="184"/>
        <v>4.0000000000000002E-4</v>
      </c>
      <c r="R30" s="137">
        <f t="shared" si="184"/>
        <v>4.0000000000000002E-4</v>
      </c>
      <c r="S30" s="137">
        <f t="shared" si="184"/>
        <v>4.0000000000000002E-4</v>
      </c>
      <c r="T30" s="137">
        <f t="shared" si="184"/>
        <v>4.0000000000000002E-4</v>
      </c>
      <c r="U30" s="137">
        <f t="shared" si="184"/>
        <v>4.0000000000000002E-4</v>
      </c>
      <c r="V30" s="137">
        <f t="shared" si="184"/>
        <v>4.0000000000000002E-4</v>
      </c>
      <c r="W30" s="137">
        <f t="shared" si="184"/>
        <v>4.0000000000000002E-4</v>
      </c>
      <c r="X30" s="137">
        <f t="shared" si="184"/>
        <v>4.0000000000000002E-4</v>
      </c>
      <c r="Y30" s="137">
        <f t="shared" si="184"/>
        <v>4.0000000000000002E-4</v>
      </c>
      <c r="Z30" s="137">
        <f t="shared" si="184"/>
        <v>4.0000000000000002E-4</v>
      </c>
      <c r="AA30" s="137">
        <f t="shared" si="184"/>
        <v>4.0000000000000002E-4</v>
      </c>
      <c r="AB30" s="137">
        <f t="shared" si="184"/>
        <v>4.0000000000000002E-4</v>
      </c>
      <c r="AC30" s="137">
        <f t="shared" si="184"/>
        <v>4.0000000000000002E-4</v>
      </c>
      <c r="AD30" s="137">
        <f t="shared" si="184"/>
        <v>4.0000000000000002E-4</v>
      </c>
      <c r="AE30" s="137">
        <f t="shared" si="184"/>
        <v>4.0000000000000002E-4</v>
      </c>
      <c r="AF30" s="137">
        <f t="shared" si="184"/>
        <v>4.0000000000000002E-4</v>
      </c>
      <c r="AG30" s="137">
        <f t="shared" si="184"/>
        <v>4.0000000000000002E-4</v>
      </c>
      <c r="AH30" s="137">
        <f t="shared" si="184"/>
        <v>4.0000000000000002E-4</v>
      </c>
      <c r="AI30" s="137">
        <f t="shared" si="184"/>
        <v>4.0000000000000002E-4</v>
      </c>
      <c r="AJ30" s="137">
        <f t="shared" si="184"/>
        <v>4.0000000000000002E-4</v>
      </c>
      <c r="AK30" s="137">
        <f t="shared" si="184"/>
        <v>4.0000000000000002E-4</v>
      </c>
      <c r="AL30" s="137">
        <f t="shared" si="184"/>
        <v>4.0000000000000002E-4</v>
      </c>
      <c r="AM30" s="137">
        <f t="shared" si="184"/>
        <v>4.0000000000000002E-4</v>
      </c>
      <c r="AN30" s="137">
        <f t="shared" si="184"/>
        <v>4.0000000000000002E-4</v>
      </c>
      <c r="AO30" s="137">
        <f t="shared" si="184"/>
        <v>4.0000000000000002E-4</v>
      </c>
      <c r="AP30" s="137">
        <f t="shared" ref="AP30:BU30" si="185">IF(AP28&gt;AO28,AP28/$E27,AO30)</f>
        <v>4.0000000000000002E-4</v>
      </c>
      <c r="AQ30" s="137">
        <f t="shared" si="185"/>
        <v>4.0000000000000002E-4</v>
      </c>
      <c r="AR30" s="137">
        <f t="shared" si="185"/>
        <v>4.0000000000000002E-4</v>
      </c>
      <c r="AS30" s="137">
        <f t="shared" si="185"/>
        <v>4.0000000000000002E-4</v>
      </c>
      <c r="AT30" s="137">
        <f t="shared" si="185"/>
        <v>4.0000000000000002E-4</v>
      </c>
      <c r="AU30" s="137">
        <f t="shared" si="185"/>
        <v>2.080000000000001E-4</v>
      </c>
      <c r="AV30" s="137">
        <f t="shared" si="185"/>
        <v>2.080000000000001E-4</v>
      </c>
      <c r="AW30" s="137">
        <f t="shared" si="185"/>
        <v>2.080000000000001E-4</v>
      </c>
      <c r="AX30" s="137">
        <f t="shared" si="185"/>
        <v>2.080000000000001E-4</v>
      </c>
      <c r="AY30" s="137">
        <f t="shared" si="185"/>
        <v>2.080000000000001E-4</v>
      </c>
      <c r="AZ30" s="137">
        <f t="shared" si="185"/>
        <v>2.080000000000001E-4</v>
      </c>
      <c r="BA30" s="137">
        <f t="shared" si="185"/>
        <v>2.080000000000001E-4</v>
      </c>
      <c r="BB30" s="137">
        <f t="shared" si="185"/>
        <v>2.080000000000001E-4</v>
      </c>
      <c r="BC30" s="137">
        <f t="shared" si="185"/>
        <v>2.080000000000001E-4</v>
      </c>
      <c r="BD30" s="137">
        <f t="shared" si="185"/>
        <v>2.080000000000001E-4</v>
      </c>
      <c r="BE30" s="137">
        <f t="shared" si="185"/>
        <v>2.080000000000001E-4</v>
      </c>
      <c r="BF30" s="137">
        <f t="shared" si="185"/>
        <v>2.080000000000001E-4</v>
      </c>
      <c r="BG30" s="137">
        <f t="shared" si="185"/>
        <v>2.080000000000001E-4</v>
      </c>
      <c r="BH30" s="137">
        <f t="shared" si="185"/>
        <v>2.080000000000001E-4</v>
      </c>
      <c r="BI30" s="137">
        <f t="shared" si="185"/>
        <v>2.080000000000001E-4</v>
      </c>
      <c r="BJ30" s="137">
        <f t="shared" si="185"/>
        <v>2.080000000000001E-4</v>
      </c>
      <c r="BK30" s="137">
        <f t="shared" si="185"/>
        <v>2.080000000000001E-4</v>
      </c>
      <c r="BL30" s="137">
        <f t="shared" si="185"/>
        <v>2.080000000000001E-4</v>
      </c>
      <c r="BM30" s="137">
        <f t="shared" si="185"/>
        <v>2.080000000000001E-4</v>
      </c>
      <c r="BN30" s="137">
        <f t="shared" si="185"/>
        <v>2.080000000000001E-4</v>
      </c>
      <c r="BO30" s="137">
        <f t="shared" si="185"/>
        <v>2.080000000000001E-4</v>
      </c>
      <c r="BP30" s="137">
        <f t="shared" si="185"/>
        <v>2.080000000000001E-4</v>
      </c>
      <c r="BQ30" s="137">
        <f t="shared" si="185"/>
        <v>2.080000000000001E-4</v>
      </c>
      <c r="BR30" s="137">
        <f t="shared" si="185"/>
        <v>2.080000000000001E-4</v>
      </c>
      <c r="BS30" s="137">
        <f t="shared" si="185"/>
        <v>2.080000000000001E-4</v>
      </c>
      <c r="BT30" s="137">
        <f t="shared" si="185"/>
        <v>2.080000000000001E-4</v>
      </c>
      <c r="BU30" s="137">
        <f t="shared" si="185"/>
        <v>2.080000000000001E-4</v>
      </c>
      <c r="BV30" s="137">
        <f t="shared" ref="BV30:CH30" si="186">IF(BV28&gt;BU28,BV28/$E27,BU30)</f>
        <v>2.080000000000001E-4</v>
      </c>
      <c r="BW30" s="137">
        <f t="shared" si="186"/>
        <v>2.080000000000001E-4</v>
      </c>
      <c r="BX30" s="137">
        <f t="shared" si="186"/>
        <v>2.080000000000001E-4</v>
      </c>
      <c r="BY30" s="137">
        <f t="shared" si="186"/>
        <v>2.080000000000001E-4</v>
      </c>
      <c r="BZ30" s="137">
        <f t="shared" si="186"/>
        <v>2.080000000000001E-4</v>
      </c>
      <c r="CA30" s="137">
        <f t="shared" si="186"/>
        <v>2.080000000000001E-4</v>
      </c>
      <c r="CB30" s="137">
        <f t="shared" si="186"/>
        <v>2.080000000000001E-4</v>
      </c>
      <c r="CC30" s="137">
        <f t="shared" si="186"/>
        <v>2.080000000000001E-4</v>
      </c>
      <c r="CD30" s="137">
        <f t="shared" si="186"/>
        <v>2.080000000000001E-4</v>
      </c>
      <c r="CE30" s="137">
        <f t="shared" si="186"/>
        <v>2.080000000000001E-4</v>
      </c>
      <c r="CF30" s="137">
        <f t="shared" si="186"/>
        <v>2.080000000000001E-4</v>
      </c>
      <c r="CG30" s="137">
        <f t="shared" si="186"/>
        <v>2.080000000000001E-4</v>
      </c>
      <c r="CH30" s="137">
        <f t="shared" si="186"/>
        <v>2.080000000000001E-4</v>
      </c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</row>
    <row r="31" spans="1:116" ht="15" x14ac:dyDescent="0.2">
      <c r="B31" s="9" t="s">
        <v>233</v>
      </c>
      <c r="C31" s="2"/>
      <c r="D31" s="2"/>
      <c r="E31" s="2"/>
      <c r="F31" s="2"/>
      <c r="G31" s="2"/>
      <c r="H31" s="2"/>
      <c r="I31" s="2"/>
      <c r="J31" s="137">
        <f t="shared" ref="J31:BU31" si="187">IF(J28&gt;2,$G27*$H27*8.76,I31)</f>
        <v>0</v>
      </c>
      <c r="K31" s="137">
        <f t="shared" si="187"/>
        <v>0</v>
      </c>
      <c r="L31" s="137">
        <f t="shared" si="187"/>
        <v>0</v>
      </c>
      <c r="M31" s="137">
        <f t="shared" si="187"/>
        <v>0</v>
      </c>
      <c r="N31" s="137">
        <f t="shared" si="187"/>
        <v>0</v>
      </c>
      <c r="O31" s="137">
        <f t="shared" si="187"/>
        <v>0</v>
      </c>
      <c r="P31" s="137">
        <f t="shared" si="187"/>
        <v>0</v>
      </c>
      <c r="Q31" s="137">
        <f t="shared" si="187"/>
        <v>0</v>
      </c>
      <c r="R31" s="137">
        <f t="shared" si="187"/>
        <v>0</v>
      </c>
      <c r="S31" s="137">
        <f t="shared" si="187"/>
        <v>0</v>
      </c>
      <c r="T31" s="137">
        <f t="shared" si="187"/>
        <v>0</v>
      </c>
      <c r="U31" s="137">
        <f t="shared" si="187"/>
        <v>0</v>
      </c>
      <c r="V31" s="137">
        <f t="shared" si="187"/>
        <v>0</v>
      </c>
      <c r="W31" s="137">
        <f t="shared" si="187"/>
        <v>0</v>
      </c>
      <c r="X31" s="137">
        <f t="shared" si="187"/>
        <v>0</v>
      </c>
      <c r="Y31" s="137">
        <f t="shared" si="187"/>
        <v>0</v>
      </c>
      <c r="Z31" s="137">
        <f t="shared" si="187"/>
        <v>0</v>
      </c>
      <c r="AA31" s="137">
        <f t="shared" si="187"/>
        <v>0</v>
      </c>
      <c r="AB31" s="137">
        <f t="shared" si="187"/>
        <v>0</v>
      </c>
      <c r="AC31" s="137">
        <f t="shared" si="187"/>
        <v>0</v>
      </c>
      <c r="AD31" s="137">
        <f t="shared" si="187"/>
        <v>0</v>
      </c>
      <c r="AE31" s="137">
        <f t="shared" si="187"/>
        <v>0</v>
      </c>
      <c r="AF31" s="137">
        <f t="shared" si="187"/>
        <v>0</v>
      </c>
      <c r="AG31" s="137">
        <f t="shared" si="187"/>
        <v>0</v>
      </c>
      <c r="AH31" s="137">
        <f t="shared" si="187"/>
        <v>0</v>
      </c>
      <c r="AI31" s="137">
        <f t="shared" si="187"/>
        <v>0</v>
      </c>
      <c r="AJ31" s="137">
        <f t="shared" si="187"/>
        <v>0</v>
      </c>
      <c r="AK31" s="137">
        <f t="shared" si="187"/>
        <v>0</v>
      </c>
      <c r="AL31" s="137">
        <f t="shared" si="187"/>
        <v>0</v>
      </c>
      <c r="AM31" s="137">
        <f t="shared" si="187"/>
        <v>0</v>
      </c>
      <c r="AN31" s="137">
        <f t="shared" si="187"/>
        <v>0</v>
      </c>
      <c r="AO31" s="137">
        <f t="shared" si="187"/>
        <v>0</v>
      </c>
      <c r="AP31" s="137">
        <f t="shared" si="187"/>
        <v>0</v>
      </c>
      <c r="AQ31" s="137">
        <f t="shared" si="187"/>
        <v>0</v>
      </c>
      <c r="AR31" s="137">
        <f t="shared" si="187"/>
        <v>0</v>
      </c>
      <c r="AS31" s="137">
        <f t="shared" si="187"/>
        <v>0</v>
      </c>
      <c r="AT31" s="137">
        <f t="shared" si="187"/>
        <v>0</v>
      </c>
      <c r="AU31" s="137">
        <f t="shared" si="187"/>
        <v>0</v>
      </c>
      <c r="AV31" s="137">
        <f t="shared" si="187"/>
        <v>0</v>
      </c>
      <c r="AW31" s="137">
        <f t="shared" si="187"/>
        <v>0</v>
      </c>
      <c r="AX31" s="137">
        <f t="shared" si="187"/>
        <v>0</v>
      </c>
      <c r="AY31" s="137">
        <f t="shared" si="187"/>
        <v>0</v>
      </c>
      <c r="AZ31" s="137">
        <f t="shared" si="187"/>
        <v>0</v>
      </c>
      <c r="BA31" s="137">
        <f t="shared" si="187"/>
        <v>0</v>
      </c>
      <c r="BB31" s="137">
        <f t="shared" si="187"/>
        <v>0</v>
      </c>
      <c r="BC31" s="137">
        <f t="shared" si="187"/>
        <v>0</v>
      </c>
      <c r="BD31" s="137">
        <f t="shared" si="187"/>
        <v>0</v>
      </c>
      <c r="BE31" s="137">
        <f t="shared" si="187"/>
        <v>0</v>
      </c>
      <c r="BF31" s="137">
        <f t="shared" si="187"/>
        <v>0</v>
      </c>
      <c r="BG31" s="137">
        <f t="shared" si="187"/>
        <v>0</v>
      </c>
      <c r="BH31" s="137">
        <f t="shared" si="187"/>
        <v>0</v>
      </c>
      <c r="BI31" s="137">
        <f t="shared" si="187"/>
        <v>0</v>
      </c>
      <c r="BJ31" s="137">
        <f t="shared" si="187"/>
        <v>0</v>
      </c>
      <c r="BK31" s="137">
        <f t="shared" si="187"/>
        <v>0</v>
      </c>
      <c r="BL31" s="137">
        <f t="shared" si="187"/>
        <v>0</v>
      </c>
      <c r="BM31" s="137">
        <f t="shared" si="187"/>
        <v>0</v>
      </c>
      <c r="BN31" s="137">
        <f t="shared" si="187"/>
        <v>0</v>
      </c>
      <c r="BO31" s="137">
        <f t="shared" si="187"/>
        <v>0</v>
      </c>
      <c r="BP31" s="137">
        <f t="shared" si="187"/>
        <v>0</v>
      </c>
      <c r="BQ31" s="137">
        <f t="shared" si="187"/>
        <v>0</v>
      </c>
      <c r="BR31" s="137">
        <f t="shared" si="187"/>
        <v>0</v>
      </c>
      <c r="BS31" s="137">
        <f t="shared" si="187"/>
        <v>0</v>
      </c>
      <c r="BT31" s="137">
        <f t="shared" si="187"/>
        <v>0</v>
      </c>
      <c r="BU31" s="137">
        <f t="shared" si="187"/>
        <v>0</v>
      </c>
      <c r="BV31" s="137">
        <f t="shared" ref="BV31:CH31" si="188">IF(BV28&gt;2,$G27*$H27*8.76,BU31)</f>
        <v>0</v>
      </c>
      <c r="BW31" s="137">
        <f t="shared" si="188"/>
        <v>0</v>
      </c>
      <c r="BX31" s="137">
        <f t="shared" si="188"/>
        <v>0</v>
      </c>
      <c r="BY31" s="137">
        <f t="shared" si="188"/>
        <v>0</v>
      </c>
      <c r="BZ31" s="137">
        <f t="shared" si="188"/>
        <v>0</v>
      </c>
      <c r="CA31" s="137">
        <f t="shared" si="188"/>
        <v>0</v>
      </c>
      <c r="CB31" s="137">
        <f t="shared" si="188"/>
        <v>0</v>
      </c>
      <c r="CC31" s="137">
        <f t="shared" si="188"/>
        <v>0</v>
      </c>
      <c r="CD31" s="137">
        <f t="shared" si="188"/>
        <v>0</v>
      </c>
      <c r="CE31" s="137">
        <f t="shared" si="188"/>
        <v>0</v>
      </c>
      <c r="CF31" s="137">
        <f t="shared" si="188"/>
        <v>0</v>
      </c>
      <c r="CG31" s="137">
        <f t="shared" si="188"/>
        <v>0</v>
      </c>
      <c r="CH31" s="137">
        <f t="shared" si="188"/>
        <v>0</v>
      </c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</row>
    <row r="32" spans="1:116" ht="15" x14ac:dyDescent="0.2">
      <c r="B32" s="9" t="s">
        <v>234</v>
      </c>
      <c r="C32" s="2"/>
      <c r="D32" s="2"/>
      <c r="E32" s="2"/>
      <c r="F32" s="2"/>
      <c r="G32" s="2"/>
      <c r="H32" s="2"/>
      <c r="I32" s="2"/>
      <c r="J32" s="137">
        <f t="shared" ref="J32:BU32" si="189">IF(J28&gt;1,$G27*$I27,I32)</f>
        <v>0</v>
      </c>
      <c r="K32" s="137">
        <f t="shared" si="189"/>
        <v>0</v>
      </c>
      <c r="L32" s="137">
        <f t="shared" si="189"/>
        <v>0</v>
      </c>
      <c r="M32" s="137">
        <f t="shared" si="189"/>
        <v>0</v>
      </c>
      <c r="N32" s="137">
        <f t="shared" si="189"/>
        <v>0</v>
      </c>
      <c r="O32" s="137">
        <f t="shared" si="189"/>
        <v>0</v>
      </c>
      <c r="P32" s="137">
        <f t="shared" si="189"/>
        <v>0</v>
      </c>
      <c r="Q32" s="137">
        <f t="shared" si="189"/>
        <v>0</v>
      </c>
      <c r="R32" s="137">
        <f t="shared" si="189"/>
        <v>0</v>
      </c>
      <c r="S32" s="137">
        <f t="shared" si="189"/>
        <v>0</v>
      </c>
      <c r="T32" s="137">
        <f t="shared" si="189"/>
        <v>0</v>
      </c>
      <c r="U32" s="137">
        <f t="shared" si="189"/>
        <v>0</v>
      </c>
      <c r="V32" s="137">
        <f t="shared" si="189"/>
        <v>0</v>
      </c>
      <c r="W32" s="137">
        <f t="shared" si="189"/>
        <v>0</v>
      </c>
      <c r="X32" s="137">
        <f t="shared" si="189"/>
        <v>0</v>
      </c>
      <c r="Y32" s="137">
        <f t="shared" si="189"/>
        <v>0</v>
      </c>
      <c r="Z32" s="137">
        <f t="shared" si="189"/>
        <v>0</v>
      </c>
      <c r="AA32" s="137">
        <f t="shared" si="189"/>
        <v>0</v>
      </c>
      <c r="AB32" s="137">
        <f t="shared" si="189"/>
        <v>0</v>
      </c>
      <c r="AC32" s="137">
        <f t="shared" si="189"/>
        <v>0</v>
      </c>
      <c r="AD32" s="137">
        <f t="shared" si="189"/>
        <v>0</v>
      </c>
      <c r="AE32" s="137">
        <f t="shared" si="189"/>
        <v>0</v>
      </c>
      <c r="AF32" s="137">
        <f t="shared" si="189"/>
        <v>0</v>
      </c>
      <c r="AG32" s="137">
        <f t="shared" si="189"/>
        <v>0</v>
      </c>
      <c r="AH32" s="137">
        <f t="shared" si="189"/>
        <v>0</v>
      </c>
      <c r="AI32" s="137">
        <f t="shared" si="189"/>
        <v>0</v>
      </c>
      <c r="AJ32" s="137">
        <f t="shared" si="189"/>
        <v>0</v>
      </c>
      <c r="AK32" s="137">
        <f t="shared" si="189"/>
        <v>0</v>
      </c>
      <c r="AL32" s="137">
        <f t="shared" si="189"/>
        <v>0</v>
      </c>
      <c r="AM32" s="137">
        <f t="shared" si="189"/>
        <v>0</v>
      </c>
      <c r="AN32" s="137">
        <f t="shared" si="189"/>
        <v>0</v>
      </c>
      <c r="AO32" s="137">
        <f t="shared" si="189"/>
        <v>0</v>
      </c>
      <c r="AP32" s="137">
        <f t="shared" si="189"/>
        <v>0</v>
      </c>
      <c r="AQ32" s="137">
        <f t="shared" si="189"/>
        <v>0</v>
      </c>
      <c r="AR32" s="137">
        <f t="shared" si="189"/>
        <v>0</v>
      </c>
      <c r="AS32" s="137">
        <f t="shared" si="189"/>
        <v>0</v>
      </c>
      <c r="AT32" s="137">
        <f t="shared" si="189"/>
        <v>0</v>
      </c>
      <c r="AU32" s="137">
        <f t="shared" si="189"/>
        <v>0</v>
      </c>
      <c r="AV32" s="137">
        <f t="shared" si="189"/>
        <v>0</v>
      </c>
      <c r="AW32" s="137">
        <f t="shared" si="189"/>
        <v>0</v>
      </c>
      <c r="AX32" s="137">
        <f t="shared" si="189"/>
        <v>0</v>
      </c>
      <c r="AY32" s="137">
        <f t="shared" si="189"/>
        <v>0</v>
      </c>
      <c r="AZ32" s="137">
        <f t="shared" si="189"/>
        <v>0</v>
      </c>
      <c r="BA32" s="137">
        <f t="shared" si="189"/>
        <v>0</v>
      </c>
      <c r="BB32" s="137">
        <f t="shared" si="189"/>
        <v>0</v>
      </c>
      <c r="BC32" s="137">
        <f t="shared" si="189"/>
        <v>0</v>
      </c>
      <c r="BD32" s="137">
        <f t="shared" si="189"/>
        <v>0</v>
      </c>
      <c r="BE32" s="137">
        <f t="shared" si="189"/>
        <v>0</v>
      </c>
      <c r="BF32" s="137">
        <f t="shared" si="189"/>
        <v>0</v>
      </c>
      <c r="BG32" s="137">
        <f t="shared" si="189"/>
        <v>0</v>
      </c>
      <c r="BH32" s="137">
        <f t="shared" si="189"/>
        <v>0</v>
      </c>
      <c r="BI32" s="137">
        <f t="shared" si="189"/>
        <v>0</v>
      </c>
      <c r="BJ32" s="137">
        <f t="shared" si="189"/>
        <v>0</v>
      </c>
      <c r="BK32" s="137">
        <f t="shared" si="189"/>
        <v>0</v>
      </c>
      <c r="BL32" s="137">
        <f t="shared" si="189"/>
        <v>0</v>
      </c>
      <c r="BM32" s="137">
        <f t="shared" si="189"/>
        <v>0</v>
      </c>
      <c r="BN32" s="137">
        <f t="shared" si="189"/>
        <v>0</v>
      </c>
      <c r="BO32" s="137">
        <f t="shared" si="189"/>
        <v>0</v>
      </c>
      <c r="BP32" s="137">
        <f t="shared" si="189"/>
        <v>0</v>
      </c>
      <c r="BQ32" s="137">
        <f t="shared" si="189"/>
        <v>0</v>
      </c>
      <c r="BR32" s="137">
        <f t="shared" si="189"/>
        <v>0</v>
      </c>
      <c r="BS32" s="137">
        <f t="shared" si="189"/>
        <v>0</v>
      </c>
      <c r="BT32" s="137">
        <f t="shared" si="189"/>
        <v>0</v>
      </c>
      <c r="BU32" s="137">
        <f t="shared" si="189"/>
        <v>0</v>
      </c>
      <c r="BV32" s="137">
        <f t="shared" ref="BV32:CH32" si="190">IF(BV28&gt;1,$G27*$I27,BU32)</f>
        <v>0</v>
      </c>
      <c r="BW32" s="137">
        <f t="shared" si="190"/>
        <v>0</v>
      </c>
      <c r="BX32" s="137">
        <f t="shared" si="190"/>
        <v>0</v>
      </c>
      <c r="BY32" s="137">
        <f t="shared" si="190"/>
        <v>0</v>
      </c>
      <c r="BZ32" s="137">
        <f t="shared" si="190"/>
        <v>0</v>
      </c>
      <c r="CA32" s="137">
        <f t="shared" si="190"/>
        <v>0</v>
      </c>
      <c r="CB32" s="137">
        <f t="shared" si="190"/>
        <v>0</v>
      </c>
      <c r="CC32" s="137">
        <f t="shared" si="190"/>
        <v>0</v>
      </c>
      <c r="CD32" s="137">
        <f t="shared" si="190"/>
        <v>0</v>
      </c>
      <c r="CE32" s="137">
        <f t="shared" si="190"/>
        <v>0</v>
      </c>
      <c r="CF32" s="137">
        <f t="shared" si="190"/>
        <v>0</v>
      </c>
      <c r="CG32" s="137">
        <f t="shared" si="190"/>
        <v>0</v>
      </c>
      <c r="CH32" s="137">
        <f t="shared" si="190"/>
        <v>0</v>
      </c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</row>
    <row r="33" spans="1:116" ht="15" x14ac:dyDescent="0.2">
      <c r="B33" s="64" t="s">
        <v>318</v>
      </c>
      <c r="C33" s="48"/>
      <c r="D33" s="48"/>
      <c r="E33" s="48"/>
      <c r="F33" s="48"/>
      <c r="G33" s="48"/>
      <c r="H33" s="48"/>
      <c r="I33" s="48"/>
      <c r="J33" s="137">
        <f t="shared" ref="J33" si="191">IF(J32&gt;0,$G27,0)</f>
        <v>0</v>
      </c>
      <c r="K33" s="137">
        <f t="shared" ref="K33" si="192">IF(K32&gt;0,$G27,0)</f>
        <v>0</v>
      </c>
      <c r="L33" s="137">
        <f t="shared" ref="L33" si="193">IF(L32&gt;0,$G27,0)</f>
        <v>0</v>
      </c>
      <c r="M33" s="137">
        <f t="shared" ref="M33" si="194">IF(M32&gt;0,$G27,0)</f>
        <v>0</v>
      </c>
      <c r="N33" s="137">
        <f t="shared" ref="N33" si="195">IF(N32&gt;0,$G27,0)</f>
        <v>0</v>
      </c>
      <c r="O33" s="137">
        <f t="shared" ref="O33" si="196">IF(O32&gt;0,$G27,0)</f>
        <v>0</v>
      </c>
      <c r="P33" s="137">
        <f t="shared" ref="P33" si="197">IF(P32&gt;0,$G27,0)</f>
        <v>0</v>
      </c>
      <c r="Q33" s="137">
        <f t="shared" ref="Q33" si="198">IF(Q32&gt;0,$G27,0)</f>
        <v>0</v>
      </c>
      <c r="R33" s="137">
        <f t="shared" ref="R33" si="199">IF(R32&gt;0,$G27,0)</f>
        <v>0</v>
      </c>
      <c r="S33" s="137">
        <f t="shared" ref="S33" si="200">IF(S32&gt;0,$G27,0)</f>
        <v>0</v>
      </c>
      <c r="T33" s="137">
        <f>IF(T32&gt;0,$G27,0)</f>
        <v>0</v>
      </c>
      <c r="U33" s="137">
        <f t="shared" ref="U33" si="201">IF(U32&gt;0,$G27,0)</f>
        <v>0</v>
      </c>
      <c r="V33" s="137">
        <f t="shared" ref="V33" si="202">IF(V32&gt;0,$G27,0)</f>
        <v>0</v>
      </c>
      <c r="W33" s="137">
        <f t="shared" ref="W33" si="203">IF(W32&gt;0,$G27,0)</f>
        <v>0</v>
      </c>
      <c r="X33" s="137">
        <f t="shared" ref="X33" si="204">IF(X32&gt;0,$G27,0)</f>
        <v>0</v>
      </c>
      <c r="Y33" s="137">
        <f t="shared" ref="Y33" si="205">IF(Y32&gt;0,$G27,0)</f>
        <v>0</v>
      </c>
      <c r="Z33" s="137">
        <f t="shared" ref="Z33" si="206">IF(Z32&gt;0,$G27,0)</f>
        <v>0</v>
      </c>
      <c r="AA33" s="137">
        <f t="shared" ref="AA33" si="207">IF(AA32&gt;0,$G27,0)</f>
        <v>0</v>
      </c>
      <c r="AB33" s="137">
        <f t="shared" ref="AB33" si="208">IF(AB32&gt;0,$G27,0)</f>
        <v>0</v>
      </c>
      <c r="AC33" s="137">
        <f t="shared" ref="AC33" si="209">IF(AC32&gt;0,$G27,0)</f>
        <v>0</v>
      </c>
      <c r="AD33" s="137">
        <f t="shared" ref="AD33" si="210">IF(AD32&gt;0,$G27,0)</f>
        <v>0</v>
      </c>
      <c r="AE33" s="137">
        <f t="shared" ref="AE33" si="211">IF(AE32&gt;0,$G27,0)</f>
        <v>0</v>
      </c>
      <c r="AF33" s="137">
        <f t="shared" ref="AF33" si="212">IF(AF32&gt;0,$G27,0)</f>
        <v>0</v>
      </c>
      <c r="AG33" s="137">
        <f t="shared" ref="AG33" si="213">IF(AG32&gt;0,$G27,0)</f>
        <v>0</v>
      </c>
      <c r="AH33" s="137">
        <f t="shared" ref="AH33" si="214">IF(AH32&gt;0,$G27,0)</f>
        <v>0</v>
      </c>
      <c r="AI33" s="137">
        <f t="shared" ref="AI33" si="215">IF(AI32&gt;0,$G27,0)</f>
        <v>0</v>
      </c>
      <c r="AJ33" s="137">
        <f t="shared" ref="AJ33" si="216">IF(AJ32&gt;0,$G27,0)</f>
        <v>0</v>
      </c>
      <c r="AK33" s="137">
        <f t="shared" ref="AK33" si="217">IF(AK32&gt;0,$G27,0)</f>
        <v>0</v>
      </c>
      <c r="AL33" s="137">
        <f t="shared" ref="AL33" si="218">IF(AL32&gt;0,$G27,0)</f>
        <v>0</v>
      </c>
      <c r="AM33" s="137">
        <f t="shared" ref="AM33" si="219">IF(AM32&gt;0,$G27,0)</f>
        <v>0</v>
      </c>
      <c r="AN33" s="137">
        <f t="shared" ref="AN33" si="220">IF(AN32&gt;0,$G27,0)</f>
        <v>0</v>
      </c>
      <c r="AO33" s="137">
        <f t="shared" ref="AO33" si="221">IF(AO32&gt;0,$G27,0)</f>
        <v>0</v>
      </c>
      <c r="AP33" s="137">
        <f t="shared" ref="AP33" si="222">IF(AP32&gt;0,$G27,0)</f>
        <v>0</v>
      </c>
      <c r="AQ33" s="137">
        <f t="shared" ref="AQ33" si="223">IF(AQ32&gt;0,$G27,0)</f>
        <v>0</v>
      </c>
      <c r="AR33" s="137">
        <f t="shared" ref="AR33" si="224">IF(AR32&gt;0,$G27,0)</f>
        <v>0</v>
      </c>
      <c r="AS33" s="137">
        <f t="shared" ref="AS33" si="225">IF(AS32&gt;0,$G27,0)</f>
        <v>0</v>
      </c>
      <c r="AT33" s="137">
        <f t="shared" ref="AT33" si="226">IF(AT32&gt;0,$G27,0)</f>
        <v>0</v>
      </c>
      <c r="AU33" s="137">
        <f t="shared" ref="AU33" si="227">IF(AU32&gt;0,$G27,0)</f>
        <v>0</v>
      </c>
      <c r="AV33" s="137">
        <f t="shared" ref="AV33" si="228">IF(AV32&gt;0,$G27,0)</f>
        <v>0</v>
      </c>
      <c r="AW33" s="137">
        <f t="shared" ref="AW33" si="229">IF(AW32&gt;0,$G27,0)</f>
        <v>0</v>
      </c>
      <c r="AX33" s="137">
        <f t="shared" ref="AX33" si="230">IF(AX32&gt;0,$G27,0)</f>
        <v>0</v>
      </c>
      <c r="AY33" s="137">
        <f t="shared" ref="AY33" si="231">IF(AY32&gt;0,$G27,0)</f>
        <v>0</v>
      </c>
      <c r="AZ33" s="137">
        <f t="shared" ref="AZ33" si="232">IF(AZ32&gt;0,$G27,0)</f>
        <v>0</v>
      </c>
      <c r="BA33" s="137">
        <f t="shared" ref="BA33" si="233">IF(BA32&gt;0,$G27,0)</f>
        <v>0</v>
      </c>
      <c r="BB33" s="137">
        <f t="shared" ref="BB33" si="234">IF(BB32&gt;0,$G27,0)</f>
        <v>0</v>
      </c>
      <c r="BC33" s="137">
        <f t="shared" ref="BC33" si="235">IF(BC32&gt;0,$G27,0)</f>
        <v>0</v>
      </c>
      <c r="BD33" s="137">
        <f t="shared" ref="BD33" si="236">IF(BD32&gt;0,$G27,0)</f>
        <v>0</v>
      </c>
      <c r="BE33" s="137">
        <f t="shared" ref="BE33" si="237">IF(BE32&gt;0,$G27,0)</f>
        <v>0</v>
      </c>
      <c r="BF33" s="137">
        <f t="shared" ref="BF33" si="238">IF(BF32&gt;0,$G27,0)</f>
        <v>0</v>
      </c>
      <c r="BG33" s="137">
        <f t="shared" ref="BG33" si="239">IF(BG32&gt;0,$G27,0)</f>
        <v>0</v>
      </c>
      <c r="BH33" s="137">
        <f t="shared" ref="BH33" si="240">IF(BH32&gt;0,$G27,0)</f>
        <v>0</v>
      </c>
      <c r="BI33" s="137">
        <f t="shared" ref="BI33" si="241">IF(BI32&gt;0,$G27,0)</f>
        <v>0</v>
      </c>
      <c r="BJ33" s="137">
        <f t="shared" ref="BJ33" si="242">IF(BJ32&gt;0,$G27,0)</f>
        <v>0</v>
      </c>
      <c r="BK33" s="137">
        <f t="shared" ref="BK33" si="243">IF(BK32&gt;0,$G27,0)</f>
        <v>0</v>
      </c>
      <c r="BL33" s="137">
        <f t="shared" ref="BL33" si="244">IF(BL32&gt;0,$G27,0)</f>
        <v>0</v>
      </c>
      <c r="BM33" s="137">
        <f t="shared" ref="BM33" si="245">IF(BM32&gt;0,$G27,0)</f>
        <v>0</v>
      </c>
      <c r="BN33" s="137">
        <f t="shared" ref="BN33" si="246">IF(BN32&gt;0,$G27,0)</f>
        <v>0</v>
      </c>
      <c r="BO33" s="137">
        <f t="shared" ref="BO33" si="247">IF(BO32&gt;0,$G27,0)</f>
        <v>0</v>
      </c>
      <c r="BP33" s="137">
        <f t="shared" ref="BP33" si="248">IF(BP32&gt;0,$G27,0)</f>
        <v>0</v>
      </c>
      <c r="BQ33" s="137">
        <f t="shared" ref="BQ33" si="249">IF(BQ32&gt;0,$G27,0)</f>
        <v>0</v>
      </c>
      <c r="BR33" s="137">
        <f t="shared" ref="BR33" si="250">IF(BR32&gt;0,$G27,0)</f>
        <v>0</v>
      </c>
      <c r="BS33" s="137">
        <f t="shared" ref="BS33" si="251">IF(BS32&gt;0,$G27,0)</f>
        <v>0</v>
      </c>
      <c r="BT33" s="137">
        <f t="shared" ref="BT33" si="252">IF(BT32&gt;0,$G27,0)</f>
        <v>0</v>
      </c>
      <c r="BU33" s="137">
        <f t="shared" ref="BU33" si="253">IF(BU32&gt;0,$G27,0)</f>
        <v>0</v>
      </c>
      <c r="BV33" s="137">
        <f t="shared" ref="BV33" si="254">IF(BV32&gt;0,$G27,0)</f>
        <v>0</v>
      </c>
      <c r="BW33" s="137">
        <f t="shared" ref="BW33" si="255">IF(BW32&gt;0,$G27,0)</f>
        <v>0</v>
      </c>
      <c r="BX33" s="137">
        <f t="shared" ref="BX33" si="256">IF(BX32&gt;0,$G27,0)</f>
        <v>0</v>
      </c>
      <c r="BY33" s="137">
        <f t="shared" ref="BY33" si="257">IF(BY32&gt;0,$G27,0)</f>
        <v>0</v>
      </c>
      <c r="BZ33" s="137">
        <f t="shared" ref="BZ33" si="258">IF(BZ32&gt;0,$G27,0)</f>
        <v>0</v>
      </c>
      <c r="CA33" s="137">
        <f t="shared" ref="CA33" si="259">IF(CA32&gt;0,$G27,0)</f>
        <v>0</v>
      </c>
      <c r="CB33" s="137">
        <f t="shared" ref="CB33" si="260">IF(CB32&gt;0,$G27,0)</f>
        <v>0</v>
      </c>
      <c r="CC33" s="137">
        <f t="shared" ref="CC33" si="261">IF(CC32&gt;0,$G27,0)</f>
        <v>0</v>
      </c>
      <c r="CD33" s="137">
        <f t="shared" ref="CD33" si="262">IF(CD32&gt;0,$G27,0)</f>
        <v>0</v>
      </c>
      <c r="CE33" s="137">
        <f t="shared" ref="CE33" si="263">IF(CE32&gt;0,$G27,0)</f>
        <v>0</v>
      </c>
      <c r="CF33" s="137">
        <f t="shared" ref="CF33" si="264">IF(CF32&gt;0,$G27,0)</f>
        <v>0</v>
      </c>
      <c r="CG33" s="137">
        <f t="shared" ref="CG33" si="265">IF(CG32&gt;0,$G27,0)</f>
        <v>0</v>
      </c>
      <c r="CH33" s="137">
        <f t="shared" ref="CH33" si="266">IF(CH32&gt;0,$G27,0)</f>
        <v>0</v>
      </c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</row>
    <row r="34" spans="1:116" x14ac:dyDescent="0.15">
      <c r="A34" s="3">
        <f>A27+1</f>
        <v>3</v>
      </c>
      <c r="B34" s="3" t="str">
        <f>VLOOKUP($A34,'energy and capacity balance'!$A$3:$F$18,2)</f>
        <v>Wind - PC 20 (156 MW)</v>
      </c>
      <c r="C34" s="3">
        <f>VLOOKUP($A34,'energy and capacity balance'!$A$3:$F$18,3)</f>
        <v>2030</v>
      </c>
      <c r="D34" s="82">
        <f>VLOOKUP($A34,'energy and capacity balance'!$A$3:$G$18,6)</f>
        <v>296.80627647574886</v>
      </c>
      <c r="E34" s="82">
        <f>VLOOKUP($A34,'energy and capacity balance'!$A$3:$G$18,7)</f>
        <v>25</v>
      </c>
      <c r="F34" s="82">
        <f>VLOOKUP($A34,'energy and capacity balance'!$A$3:$H$18,8)</f>
        <v>0</v>
      </c>
      <c r="G34" s="82">
        <f>VLOOKUP($A34,'energy and capacity balance'!$A$3:$H$18,4)</f>
        <v>156</v>
      </c>
      <c r="H34" s="83">
        <f>VLOOKUP($A34,'energy and capacity balance'!$A$3:$I$18,9)</f>
        <v>0.32500000000000001</v>
      </c>
      <c r="I34" s="83">
        <f>VLOOKUP($A34,'energy and capacity balance'!$A$3:$J$18,10)</f>
        <v>0.26</v>
      </c>
      <c r="J34" s="137">
        <f t="shared" ref="J34:AO34" si="267">IF($C34=J$11,$D34*J$16,0)</f>
        <v>0</v>
      </c>
      <c r="K34" s="137">
        <f t="shared" si="267"/>
        <v>0</v>
      </c>
      <c r="L34" s="137">
        <f t="shared" si="267"/>
        <v>0</v>
      </c>
      <c r="M34" s="137">
        <f t="shared" si="267"/>
        <v>0</v>
      </c>
      <c r="N34" s="137">
        <f t="shared" si="267"/>
        <v>0</v>
      </c>
      <c r="O34" s="137">
        <f t="shared" si="267"/>
        <v>0</v>
      </c>
      <c r="P34" s="137">
        <f t="shared" si="267"/>
        <v>0</v>
      </c>
      <c r="Q34" s="137">
        <f t="shared" si="267"/>
        <v>0</v>
      </c>
      <c r="R34" s="137">
        <f t="shared" si="267"/>
        <v>0</v>
      </c>
      <c r="S34" s="137">
        <f t="shared" si="267"/>
        <v>0</v>
      </c>
      <c r="T34" s="137">
        <f t="shared" si="267"/>
        <v>0</v>
      </c>
      <c r="U34" s="137">
        <f t="shared" si="267"/>
        <v>0</v>
      </c>
      <c r="V34" s="137">
        <f t="shared" si="267"/>
        <v>376.42212471503069</v>
      </c>
      <c r="W34" s="137">
        <f t="shared" si="267"/>
        <v>0</v>
      </c>
      <c r="X34" s="137">
        <f t="shared" si="267"/>
        <v>0</v>
      </c>
      <c r="Y34" s="137">
        <f t="shared" si="267"/>
        <v>0</v>
      </c>
      <c r="Z34" s="137">
        <f t="shared" si="267"/>
        <v>0</v>
      </c>
      <c r="AA34" s="137">
        <f t="shared" si="267"/>
        <v>0</v>
      </c>
      <c r="AB34" s="137">
        <f t="shared" si="267"/>
        <v>0</v>
      </c>
      <c r="AC34" s="137">
        <f t="shared" si="267"/>
        <v>0</v>
      </c>
      <c r="AD34" s="137">
        <f t="shared" si="267"/>
        <v>0</v>
      </c>
      <c r="AE34" s="137">
        <f t="shared" si="267"/>
        <v>0</v>
      </c>
      <c r="AF34" s="137">
        <f t="shared" si="267"/>
        <v>0</v>
      </c>
      <c r="AG34" s="137">
        <f t="shared" si="267"/>
        <v>0</v>
      </c>
      <c r="AH34" s="137">
        <f t="shared" si="267"/>
        <v>0</v>
      </c>
      <c r="AI34" s="137">
        <f t="shared" si="267"/>
        <v>0</v>
      </c>
      <c r="AJ34" s="137">
        <f t="shared" si="267"/>
        <v>0</v>
      </c>
      <c r="AK34" s="137">
        <f t="shared" si="267"/>
        <v>0</v>
      </c>
      <c r="AL34" s="137">
        <f t="shared" si="267"/>
        <v>0</v>
      </c>
      <c r="AM34" s="137">
        <f t="shared" si="267"/>
        <v>0</v>
      </c>
      <c r="AN34" s="137">
        <f t="shared" si="267"/>
        <v>0</v>
      </c>
      <c r="AO34" s="137">
        <f t="shared" si="267"/>
        <v>0</v>
      </c>
      <c r="AP34" s="137">
        <f t="shared" ref="AP34:BU34" si="268">IF($C34=AP$11,$D34*AP$16,0)</f>
        <v>0</v>
      </c>
      <c r="AQ34" s="137">
        <f t="shared" si="268"/>
        <v>0</v>
      </c>
      <c r="AR34" s="137">
        <f t="shared" si="268"/>
        <v>0</v>
      </c>
      <c r="AS34" s="137">
        <f t="shared" si="268"/>
        <v>0</v>
      </c>
      <c r="AT34" s="137">
        <f t="shared" si="268"/>
        <v>0</v>
      </c>
      <c r="AU34" s="137">
        <f t="shared" si="268"/>
        <v>0</v>
      </c>
      <c r="AV34" s="137">
        <f t="shared" si="268"/>
        <v>0</v>
      </c>
      <c r="AW34" s="137">
        <f t="shared" si="268"/>
        <v>0</v>
      </c>
      <c r="AX34" s="137">
        <f t="shared" si="268"/>
        <v>0</v>
      </c>
      <c r="AY34" s="137">
        <f t="shared" si="268"/>
        <v>0</v>
      </c>
      <c r="AZ34" s="137">
        <f t="shared" si="268"/>
        <v>0</v>
      </c>
      <c r="BA34" s="137">
        <f t="shared" si="268"/>
        <v>0</v>
      </c>
      <c r="BB34" s="137">
        <f t="shared" si="268"/>
        <v>0</v>
      </c>
      <c r="BC34" s="137">
        <f t="shared" si="268"/>
        <v>0</v>
      </c>
      <c r="BD34" s="137">
        <f t="shared" si="268"/>
        <v>0</v>
      </c>
      <c r="BE34" s="137">
        <f t="shared" si="268"/>
        <v>0</v>
      </c>
      <c r="BF34" s="137">
        <f t="shared" si="268"/>
        <v>0</v>
      </c>
      <c r="BG34" s="137">
        <f t="shared" si="268"/>
        <v>0</v>
      </c>
      <c r="BH34" s="137">
        <f t="shared" si="268"/>
        <v>0</v>
      </c>
      <c r="BI34" s="137">
        <f t="shared" si="268"/>
        <v>0</v>
      </c>
      <c r="BJ34" s="137">
        <f t="shared" si="268"/>
        <v>0</v>
      </c>
      <c r="BK34" s="137">
        <f t="shared" si="268"/>
        <v>0</v>
      </c>
      <c r="BL34" s="137">
        <f t="shared" si="268"/>
        <v>0</v>
      </c>
      <c r="BM34" s="137">
        <f t="shared" si="268"/>
        <v>0</v>
      </c>
      <c r="BN34" s="137">
        <f t="shared" si="268"/>
        <v>0</v>
      </c>
      <c r="BO34" s="137">
        <f t="shared" si="268"/>
        <v>0</v>
      </c>
      <c r="BP34" s="137">
        <f t="shared" si="268"/>
        <v>0</v>
      </c>
      <c r="BQ34" s="137">
        <f t="shared" si="268"/>
        <v>0</v>
      </c>
      <c r="BR34" s="137">
        <f t="shared" si="268"/>
        <v>0</v>
      </c>
      <c r="BS34" s="137">
        <f t="shared" si="268"/>
        <v>0</v>
      </c>
      <c r="BT34" s="137">
        <f t="shared" si="268"/>
        <v>0</v>
      </c>
      <c r="BU34" s="137">
        <f t="shared" si="268"/>
        <v>0</v>
      </c>
      <c r="BV34" s="137">
        <f t="shared" ref="BV34:CH34" si="269">IF($C34=BV$11,$D34*BV$16,0)</f>
        <v>0</v>
      </c>
      <c r="BW34" s="137">
        <f t="shared" si="269"/>
        <v>0</v>
      </c>
      <c r="BX34" s="137">
        <f t="shared" si="269"/>
        <v>0</v>
      </c>
      <c r="BY34" s="137">
        <f t="shared" si="269"/>
        <v>0</v>
      </c>
      <c r="BZ34" s="137">
        <f t="shared" si="269"/>
        <v>0</v>
      </c>
      <c r="CA34" s="137">
        <f t="shared" si="269"/>
        <v>0</v>
      </c>
      <c r="CB34" s="137">
        <f t="shared" si="269"/>
        <v>0</v>
      </c>
      <c r="CC34" s="137">
        <f t="shared" si="269"/>
        <v>0</v>
      </c>
      <c r="CD34" s="137">
        <f t="shared" si="269"/>
        <v>0</v>
      </c>
      <c r="CE34" s="137">
        <f t="shared" si="269"/>
        <v>0</v>
      </c>
      <c r="CF34" s="137">
        <f t="shared" si="269"/>
        <v>0</v>
      </c>
      <c r="CG34" s="137">
        <f t="shared" si="269"/>
        <v>0</v>
      </c>
      <c r="CH34" s="137">
        <f t="shared" si="269"/>
        <v>0</v>
      </c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</row>
    <row r="35" spans="1:116" x14ac:dyDescent="0.15">
      <c r="B35" s="9" t="s">
        <v>91</v>
      </c>
      <c r="C35" s="2"/>
      <c r="D35" s="2"/>
      <c r="E35" s="2"/>
      <c r="F35" s="2"/>
      <c r="G35" s="2"/>
      <c r="H35" s="2"/>
      <c r="I35" s="2"/>
      <c r="J35" s="137">
        <f>IF(J34&gt;1,J34,IF(I36&gt;0,I36,$D34*J$16*(1-VLOOKUP($A34,'energy and capacity balance'!$A$3:$L$18,11))))</f>
        <v>0.01</v>
      </c>
      <c r="K35" s="137">
        <f>IF(K34&gt;1,K34,IF(J36&gt;0,J36,$D34*K$16*(1-VLOOKUP($A34,'energy and capacity balance'!$A$3:$L$18,11))))</f>
        <v>9.6000000000000009E-3</v>
      </c>
      <c r="L35" s="137">
        <f>IF(L34&gt;1,L34,IF(K36&gt;0,K36,$D34*L$16*(1-VLOOKUP($A34,'energy and capacity balance'!$A$3:$L$18,11))))</f>
        <v>9.2000000000000016E-3</v>
      </c>
      <c r="M35" s="137">
        <f>IF(M34&gt;1,M34,IF(L36&gt;0,L36,$D34*M$16*(1-VLOOKUP($A34,'energy and capacity balance'!$A$3:$L$18,11))))</f>
        <v>8.8000000000000023E-3</v>
      </c>
      <c r="N35" s="137">
        <f>IF(N34&gt;1,N34,IF(M36&gt;0,M36,$D34*N$16*(1-VLOOKUP($A34,'energy and capacity balance'!$A$3:$L$18,11))))</f>
        <v>8.400000000000003E-3</v>
      </c>
      <c r="O35" s="137">
        <f>IF(O34&gt;1,O34,IF(N36&gt;0,N36,$D34*O$16*(1-VLOOKUP($A34,'energy and capacity balance'!$A$3:$L$18,11))))</f>
        <v>8.0000000000000036E-3</v>
      </c>
      <c r="P35" s="137">
        <f>IF(P34&gt;1,P34,IF(O36&gt;0,O36,$D34*P$16*(1-VLOOKUP($A34,'energy and capacity balance'!$A$3:$L$18,11))))</f>
        <v>7.6000000000000035E-3</v>
      </c>
      <c r="Q35" s="137">
        <f>IF(Q34&gt;1,Q34,IF(P36&gt;0,P36,$D34*Q$16*(1-VLOOKUP($A34,'energy and capacity balance'!$A$3:$L$18,11))))</f>
        <v>7.2000000000000033E-3</v>
      </c>
      <c r="R35" s="137">
        <f>IF(R34&gt;1,R34,IF(Q36&gt;0,Q36,$D34*R$16*(1-VLOOKUP($A34,'energy and capacity balance'!$A$3:$L$18,11))))</f>
        <v>6.8000000000000031E-3</v>
      </c>
      <c r="S35" s="137">
        <f>IF(S34&gt;1,S34,IF(R36&gt;0,R36,$D34*S$16*(1-VLOOKUP($A34,'energy and capacity balance'!$A$3:$L$18,11))))</f>
        <v>6.4000000000000029E-3</v>
      </c>
      <c r="T35" s="137">
        <f>IF(T34&gt;1,T34,IF(S36&gt;0,S36,$D34*T$16*(1-VLOOKUP($A34,'energy and capacity balance'!$A$3:$L$18,11))))</f>
        <v>6.0000000000000027E-3</v>
      </c>
      <c r="U35" s="137">
        <f>IF(U34&gt;1,U34,IF(T36&gt;0,T36,$D34*U$16*(1-VLOOKUP($A34,'energy and capacity balance'!$A$3:$L$18,11))))</f>
        <v>5.6000000000000025E-3</v>
      </c>
      <c r="V35" s="137">
        <f>IF(V34&gt;1,V34,IF(U36&gt;0,U36,$D34*V$16*(1-VLOOKUP($A34,'energy and capacity balance'!$A$3:$L$18,11))))</f>
        <v>376.42212471503069</v>
      </c>
      <c r="W35" s="137">
        <f>IF(W34&gt;1,W34,IF(V36&gt;0,V36,$D34*W$16*(1-VLOOKUP($A34,'energy and capacity balance'!$A$3:$L$18,11))))</f>
        <v>361.36523972642948</v>
      </c>
      <c r="X35" s="137">
        <f>IF(X34&gt;1,X34,IF(W36&gt;0,W36,$D34*X$16*(1-VLOOKUP($A34,'energy and capacity balance'!$A$3:$L$18,11))))</f>
        <v>346.30835473782827</v>
      </c>
      <c r="Y35" s="137">
        <f>IF(Y34&gt;1,Y34,IF(X36&gt;0,X36,$D34*Y$16*(1-VLOOKUP($A34,'energy and capacity balance'!$A$3:$L$18,11))))</f>
        <v>331.25146974922706</v>
      </c>
      <c r="Z35" s="137">
        <f>IF(Z34&gt;1,Z34,IF(Y36&gt;0,Y36,$D34*Z$16*(1-VLOOKUP($A34,'energy and capacity balance'!$A$3:$L$18,11))))</f>
        <v>316.19458476062584</v>
      </c>
      <c r="AA35" s="137">
        <f>IF(AA34&gt;1,AA34,IF(Z36&gt;0,Z36,$D34*AA$16*(1-VLOOKUP($A34,'energy and capacity balance'!$A$3:$L$18,11))))</f>
        <v>301.13769977202463</v>
      </c>
      <c r="AB35" s="137">
        <f>IF(AB34&gt;1,AB34,IF(AA36&gt;0,AA36,$D34*AB$16*(1-VLOOKUP($A34,'energy and capacity balance'!$A$3:$L$18,11))))</f>
        <v>286.08081478342342</v>
      </c>
      <c r="AC35" s="137">
        <f>IF(AC34&gt;1,AC34,IF(AB36&gt;0,AB36,$D34*AC$16*(1-VLOOKUP($A34,'energy and capacity balance'!$A$3:$L$18,11))))</f>
        <v>271.02392979482221</v>
      </c>
      <c r="AD35" s="137">
        <f>IF(AD34&gt;1,AD34,IF(AC36&gt;0,AC36,$D34*AD$16*(1-VLOOKUP($A34,'energy and capacity balance'!$A$3:$L$18,11))))</f>
        <v>255.96704480622097</v>
      </c>
      <c r="AE35" s="137">
        <f>IF(AE34&gt;1,AE34,IF(AD36&gt;0,AD36,$D34*AE$16*(1-VLOOKUP($A34,'energy and capacity balance'!$A$3:$L$18,11))))</f>
        <v>240.91015981761973</v>
      </c>
      <c r="AF35" s="137">
        <f>IF(AF34&gt;1,AF34,IF(AE36&gt;0,AE36,$D34*AF$16*(1-VLOOKUP($A34,'energy and capacity balance'!$A$3:$L$18,11))))</f>
        <v>225.85327482901849</v>
      </c>
      <c r="AG35" s="137">
        <f>IF(AG34&gt;1,AG34,IF(AF36&gt;0,AF36,$D34*AG$16*(1-VLOOKUP($A34,'energy and capacity balance'!$A$3:$L$18,11))))</f>
        <v>210.79638984041725</v>
      </c>
      <c r="AH35" s="137">
        <f>IF(AH34&gt;1,AH34,IF(AG36&gt;0,AG36,$D34*AH$16*(1-VLOOKUP($A34,'energy and capacity balance'!$A$3:$L$18,11))))</f>
        <v>195.73950485181601</v>
      </c>
      <c r="AI35" s="137">
        <f>IF(AI34&gt;1,AI34,IF(AH36&gt;0,AH36,$D34*AI$16*(1-VLOOKUP($A34,'energy and capacity balance'!$A$3:$L$18,11))))</f>
        <v>180.68261986321477</v>
      </c>
      <c r="AJ35" s="137">
        <f>IF(AJ34&gt;1,AJ34,IF(AI36&gt;0,AI36,$D34*AJ$16*(1-VLOOKUP($A34,'energy and capacity balance'!$A$3:$L$18,11))))</f>
        <v>165.62573487461353</v>
      </c>
      <c r="AK35" s="137">
        <f>IF(AK34&gt;1,AK34,IF(AJ36&gt;0,AJ36,$D34*AK$16*(1-VLOOKUP($A34,'energy and capacity balance'!$A$3:$L$18,11))))</f>
        <v>150.56884988601229</v>
      </c>
      <c r="AL35" s="137">
        <f>IF(AL34&gt;1,AL34,IF(AK36&gt;0,AK36,$D34*AL$16*(1-VLOOKUP($A34,'energy and capacity balance'!$A$3:$L$18,11))))</f>
        <v>135.51196489741105</v>
      </c>
      <c r="AM35" s="137">
        <f>IF(AM34&gt;1,AM34,IF(AL36&gt;0,AL36,$D34*AM$16*(1-VLOOKUP($A34,'energy and capacity balance'!$A$3:$L$18,11))))</f>
        <v>120.45507990880982</v>
      </c>
      <c r="AN35" s="137">
        <f>IF(AN34&gt;1,AN34,IF(AM36&gt;0,AM36,$D34*AN$16*(1-VLOOKUP($A34,'energy and capacity balance'!$A$3:$L$18,11))))</f>
        <v>105.3981949202086</v>
      </c>
      <c r="AO35" s="137">
        <f>IF(AO34&gt;1,AO34,IF(AN36&gt;0,AN36,$D34*AO$16*(1-VLOOKUP($A34,'energy and capacity balance'!$A$3:$L$18,11))))</f>
        <v>90.34130993160737</v>
      </c>
      <c r="AP35" s="137">
        <f>IF(AP34&gt;1,AP34,IF(AO36&gt;0,AO36,$D34*AP$16*(1-VLOOKUP($A34,'energy and capacity balance'!$A$3:$L$18,11))))</f>
        <v>75.284424943006144</v>
      </c>
      <c r="AQ35" s="137">
        <f>IF(AQ34&gt;1,AQ34,IF(AP36&gt;0,AP36,$D34*AQ$16*(1-VLOOKUP($A34,'energy and capacity balance'!$A$3:$L$18,11))))</f>
        <v>60.227539954404918</v>
      </c>
      <c r="AR35" s="137">
        <f>IF(AR34&gt;1,AR34,IF(AQ36&gt;0,AQ36,$D34*AR$16*(1-VLOOKUP($A34,'energy and capacity balance'!$A$3:$L$18,11))))</f>
        <v>45.170654965803692</v>
      </c>
      <c r="AS35" s="137">
        <f>IF(AS34&gt;1,AS34,IF(AR36&gt;0,AR36,$D34*AS$16*(1-VLOOKUP($A34,'energy and capacity balance'!$A$3:$L$18,11))))</f>
        <v>30.113769977202466</v>
      </c>
      <c r="AT35" s="137">
        <f>IF(AT34&gt;1,AT34,IF(AS36&gt;0,AS36,$D34*AT$16*(1-VLOOKUP($A34,'energy and capacity balance'!$A$3:$L$18,11)*(1-VLOOKUP($A34,'energy and capacity balance'!$A$3:$L$18,12)))))</f>
        <v>15.056884988601238</v>
      </c>
      <c r="AU35" s="137">
        <f>IF(AU34&gt;1,AU34,IF(AT36&gt;0,AT36,V35*(1-VLOOKUP($A34,'energy and capacity balance'!$A$3:$L$18,11))))</f>
        <v>1.0658141036401503E-14</v>
      </c>
      <c r="AV35" s="137">
        <f>IF(AV34&gt;1,AV34,IF(AU36&gt;0,AU36,W35*(1-VLOOKUP($A34,'energy and capacity balance'!$A$3:$L$18,11))))</f>
        <v>252.95566780850061</v>
      </c>
      <c r="AW35" s="137">
        <f>IF(AW34&gt;1,AW34,IF(AV36&gt;0,AV36,X35*(1-VLOOKUP($A34,'energy and capacity balance'!$A$3:$L$18,11))))</f>
        <v>242.83744109616057</v>
      </c>
      <c r="AX35" s="137">
        <f>IF(AX34&gt;1,AX34,IF(AW36&gt;0,AW36,Y35*(1-VLOOKUP($A34,'energy and capacity balance'!$A$3:$L$18,11))))</f>
        <v>232.71921438382054</v>
      </c>
      <c r="AY35" s="137">
        <f>IF(AY34&gt;1,AY34,IF(AX36&gt;0,AX36,Z35*(1-VLOOKUP($A34,'energy and capacity balance'!$A$3:$L$18,11))))</f>
        <v>222.60098767148051</v>
      </c>
      <c r="AZ35" s="137">
        <f>IF(AZ34&gt;1,AZ34,IF(AY36&gt;0,AY36,AA35*(1-VLOOKUP($A34,'energy and capacity balance'!$A$3:$L$18,11))))</f>
        <v>212.48276095914048</v>
      </c>
      <c r="BA35" s="137">
        <f>IF(BA34&gt;1,BA34,IF(AZ36&gt;0,AZ36,AB35*(1-VLOOKUP($A34,'energy and capacity balance'!$A$3:$L$18,11))))</f>
        <v>202.36453424680045</v>
      </c>
      <c r="BB35" s="137">
        <f>IF(BB34&gt;1,BB34,IF(BA36&gt;0,BA36,AC35*(1-VLOOKUP($A34,'energy and capacity balance'!$A$3:$L$18,11))))</f>
        <v>192.24630753446041</v>
      </c>
      <c r="BC35" s="137">
        <f>IF(BC34&gt;1,BC34,IF(BB36&gt;0,BB36,AD35*(1-VLOOKUP($A34,'energy and capacity balance'!$A$3:$L$18,11))))</f>
        <v>182.12808082212038</v>
      </c>
      <c r="BD35" s="137">
        <f>IF(BD34&gt;1,BD34,IF(BC36&gt;0,BC36,AE35*(1-VLOOKUP($A34,'energy and capacity balance'!$A$3:$L$18,11))))</f>
        <v>172.00985410978035</v>
      </c>
      <c r="BE35" s="137">
        <f>IF(BE34&gt;1,BE34,IF(BD36&gt;0,BD36,AF35*(1-VLOOKUP($A34,'energy and capacity balance'!$A$3:$L$18,11))))</f>
        <v>161.89162739744032</v>
      </c>
      <c r="BF35" s="137">
        <f>IF(BF34&gt;1,BF34,IF(BE36&gt;0,BE36,AG35*(1-VLOOKUP($A34,'energy and capacity balance'!$A$3:$L$18,11))))</f>
        <v>151.77340068510028</v>
      </c>
      <c r="BG35" s="137">
        <f>IF(BG34&gt;1,BG34,IF(BF36&gt;0,BF36,AH35*(1-VLOOKUP($A34,'energy and capacity balance'!$A$3:$L$18,11))))</f>
        <v>141.65517397276025</v>
      </c>
      <c r="BH35" s="137">
        <f>IF(BH34&gt;1,BH34,IF(BG36&gt;0,BG36,AI35*(1-VLOOKUP($A34,'energy and capacity balance'!$A$3:$L$18,11))))</f>
        <v>131.53694726042022</v>
      </c>
      <c r="BI35" s="137">
        <f>IF(BI34&gt;1,BI34,IF(BH36&gt;0,BH36,AJ35*(1-VLOOKUP($A34,'energy and capacity balance'!$A$3:$L$18,11))))</f>
        <v>121.41872054808019</v>
      </c>
      <c r="BJ35" s="137">
        <f>IF(BJ34&gt;1,BJ34,IF(BI36&gt;0,BI36,AK35*(1-VLOOKUP($A34,'energy and capacity balance'!$A$3:$L$18,11))))</f>
        <v>111.30049383574016</v>
      </c>
      <c r="BK35" s="137">
        <f>IF(BK34&gt;1,BK34,IF(BJ36&gt;0,BJ36,AL35*(1-VLOOKUP($A34,'energy and capacity balance'!$A$3:$L$18,11))))</f>
        <v>101.18226712340012</v>
      </c>
      <c r="BL35" s="137">
        <f>IF(BL34&gt;1,BL34,IF(BK36&gt;0,BK36,AM35*(1-VLOOKUP($A34,'energy and capacity balance'!$A$3:$L$18,11))))</f>
        <v>91.064040411060091</v>
      </c>
      <c r="BM35" s="137">
        <f>IF(BM34&gt;1,BM34,IF(BL36&gt;0,BL36,AN35*(1-VLOOKUP($A34,'energy and capacity balance'!$A$3:$L$18,11))))</f>
        <v>80.945813698720059</v>
      </c>
      <c r="BN35" s="137">
        <f>IF(BN34&gt;1,BN34,IF(BM36&gt;0,BM36,AO35*(1-VLOOKUP($A34,'energy and capacity balance'!$A$3:$L$18,11))))</f>
        <v>70.827586986380027</v>
      </c>
      <c r="BO35" s="137">
        <f>IF(BO34&gt;1,BO34,IF(BN36&gt;0,BN36,AP35*(1-VLOOKUP($A34,'energy and capacity balance'!$A$3:$L$18,11))))</f>
        <v>60.709360274040002</v>
      </c>
      <c r="BP35" s="137">
        <f>IF(BP34&gt;1,BP34,IF(BO36&gt;0,BO36,AQ35*(1-VLOOKUP($A34,'energy and capacity balance'!$A$3:$L$18,11))))</f>
        <v>50.591133561699976</v>
      </c>
      <c r="BQ35" s="137">
        <f>IF(BQ34&gt;1,BQ34,IF(BP36&gt;0,BP36,AR35*(1-VLOOKUP($A34,'energy and capacity balance'!$A$3:$L$18,11))))</f>
        <v>40.472906849359951</v>
      </c>
      <c r="BR35" s="137">
        <f>IF(BR34&gt;1,BR34,IF(BQ36&gt;0,BQ36,AS35*(1-VLOOKUP($A34,'energy and capacity balance'!$A$3:$L$18,11))))</f>
        <v>30.354680137019926</v>
      </c>
      <c r="BS35" s="137">
        <f>IF(BS34&gt;1,BS34,IF(BR36&gt;0,BR36,AT35*(1-VLOOKUP($A34,'energy and capacity balance'!$A$3:$L$18,11))))</f>
        <v>20.236453424679901</v>
      </c>
      <c r="BT35" s="137">
        <f>IF(BT34&gt;1,BT34,IF(BS36&gt;0,BS36,AU35*(1-VLOOKUP($A34,'energy and capacity balance'!$A$3:$L$18,11))))</f>
        <v>10.118226712339876</v>
      </c>
      <c r="BU35" s="137">
        <f>IF(BU34&gt;1,BU34,IF(BT36&gt;0,BT36,AV35*(1-VLOOKUP($A34,'energy and capacity balance'!$A$3:$L$18,11))))</f>
        <v>177.06896746595041</v>
      </c>
      <c r="BV35" s="137">
        <f>IF(BV34&gt;1,BV34,IF(BU36&gt;0,BU36,AW35*(1-VLOOKUP($A34,'energy and capacity balance'!$A$3:$L$18,11))))</f>
        <v>169.98620876731241</v>
      </c>
      <c r="BW35" s="137">
        <f>IF(BW34&gt;1,BW34,IF(BV36&gt;0,BV36,AX35*(1-VLOOKUP($A34,'energy and capacity balance'!$A$3:$L$18,11))))</f>
        <v>162.9034500686744</v>
      </c>
      <c r="BX35" s="137">
        <f>IF(BX34&gt;1,BX34,IF(BW36&gt;0,BW36,AY35*(1-VLOOKUP($A34,'energy and capacity balance'!$A$3:$L$18,11))))</f>
        <v>155.8206913700364</v>
      </c>
      <c r="BY35" s="137">
        <f>IF(BY34&gt;1,BY34,IF(BX36&gt;0,BX36,AZ35*(1-VLOOKUP($A34,'energy and capacity balance'!$A$3:$L$18,11))))</f>
        <v>148.7379326713984</v>
      </c>
      <c r="BZ35" s="137">
        <f>IF(BZ34&gt;1,BZ34,IF(BY36&gt;0,BY36,BA35*(1-VLOOKUP($A34,'energy and capacity balance'!$A$3:$L$18,11))))</f>
        <v>141.65517397276039</v>
      </c>
      <c r="CA35" s="137">
        <f>IF(CA34&gt;1,CA34,IF(BZ36&gt;0,BZ36,BB35*(1-VLOOKUP($A34,'energy and capacity balance'!$A$3:$L$18,11))))</f>
        <v>134.57241527412239</v>
      </c>
      <c r="CB35" s="137">
        <f>IF(CB34&gt;1,CB34,IF(CA36&gt;0,CA36,BC35*(1-VLOOKUP($A34,'energy and capacity balance'!$A$3:$L$18,11))))</f>
        <v>127.48965657548437</v>
      </c>
      <c r="CC35" s="137">
        <f>IF(CC34&gt;1,CC34,IF(CB36&gt;0,CB36,BD35*(1-VLOOKUP($A34,'energy and capacity balance'!$A$3:$L$18,11))))</f>
        <v>120.40689787684636</v>
      </c>
      <c r="CD35" s="137">
        <f>IF(CD34&gt;1,CD34,IF(CC36&gt;0,CC36,BE35*(1-VLOOKUP($A34,'energy and capacity balance'!$A$3:$L$18,11))))</f>
        <v>113.32413917820834</v>
      </c>
      <c r="CE35" s="137">
        <f>IF(CE34&gt;1,CE34,IF(CD36&gt;0,CD36,BF35*(1-VLOOKUP($A34,'energy and capacity balance'!$A$3:$L$18,11))))</f>
        <v>106.24138047957032</v>
      </c>
      <c r="CF35" s="137">
        <f>IF(CF34&gt;1,CF34,IF(CE36&gt;0,CE36,BG35*(1-VLOOKUP($A34,'energy and capacity balance'!$A$3:$L$18,11))))</f>
        <v>99.158621780932307</v>
      </c>
      <c r="CG35" s="137">
        <f>IF(CG34&gt;1,CG34,IF(CF36&gt;0,CF36,BH35*(1-VLOOKUP($A34,'energy and capacity balance'!$A$3:$L$18,11))))</f>
        <v>92.075863082294291</v>
      </c>
      <c r="CH35" s="137">
        <f>IF(CH34&gt;1,CH34,IF(CG36&gt;0,CG36,BI35*(1-VLOOKUP($A34,'energy and capacity balance'!$A$3:$L$18,11))))</f>
        <v>84.993104383656274</v>
      </c>
      <c r="CI35" s="42"/>
      <c r="CJ35" s="42"/>
      <c r="CK35" s="42"/>
      <c r="CL35" s="42"/>
      <c r="CM35" s="42"/>
      <c r="CN35" s="42"/>
      <c r="CO35" s="42"/>
      <c r="CP35" s="42"/>
      <c r="CQ35" s="42"/>
      <c r="CR35" s="42">
        <f t="shared" ref="CR35" si="270">IF(CQ36&gt;0,CQ36,0)</f>
        <v>0</v>
      </c>
      <c r="CS35" s="42"/>
      <c r="CT35" s="42"/>
      <c r="CU35" s="42"/>
      <c r="CV35" s="42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</row>
    <row r="36" spans="1:116" ht="15" x14ac:dyDescent="0.2">
      <c r="B36" s="9" t="s">
        <v>92</v>
      </c>
      <c r="C36" s="2"/>
      <c r="D36" s="2"/>
      <c r="E36" s="16"/>
      <c r="F36" s="16"/>
      <c r="G36" s="16"/>
      <c r="H36" s="16"/>
      <c r="I36" s="16">
        <v>0.01</v>
      </c>
      <c r="J36" s="137">
        <f>MAX(+J35-J37,0)</f>
        <v>9.6000000000000009E-3</v>
      </c>
      <c r="K36" s="137">
        <f t="shared" ref="K36" si="271">MAX(+K35-K37,0)</f>
        <v>9.2000000000000016E-3</v>
      </c>
      <c r="L36" s="137">
        <f t="shared" ref="L36" si="272">MAX(+L35-L37,0)</f>
        <v>8.8000000000000023E-3</v>
      </c>
      <c r="M36" s="137">
        <f t="shared" ref="M36" si="273">MAX(+M35-M37,0)</f>
        <v>8.400000000000003E-3</v>
      </c>
      <c r="N36" s="137">
        <f t="shared" ref="N36" si="274">MAX(+N35-N37,0)</f>
        <v>8.0000000000000036E-3</v>
      </c>
      <c r="O36" s="137">
        <f t="shared" ref="O36" si="275">MAX(+O35-O37,0)</f>
        <v>7.6000000000000035E-3</v>
      </c>
      <c r="P36" s="137">
        <f t="shared" ref="P36" si="276">MAX(+P35-P37,0)</f>
        <v>7.2000000000000033E-3</v>
      </c>
      <c r="Q36" s="137">
        <f t="shared" ref="Q36" si="277">MAX(+Q35-Q37,0)</f>
        <v>6.8000000000000031E-3</v>
      </c>
      <c r="R36" s="137">
        <f t="shared" ref="R36" si="278">MAX(+R35-R37,0)</f>
        <v>6.4000000000000029E-3</v>
      </c>
      <c r="S36" s="137">
        <f t="shared" ref="S36" si="279">MAX(+S35-S37,0)</f>
        <v>6.0000000000000027E-3</v>
      </c>
      <c r="T36" s="137">
        <f t="shared" ref="T36" si="280">MAX(+T35-T37,0)</f>
        <v>5.6000000000000025E-3</v>
      </c>
      <c r="U36" s="137">
        <f t="shared" ref="U36" si="281">MAX(+U35-U37,0)</f>
        <v>5.2000000000000024E-3</v>
      </c>
      <c r="V36" s="137">
        <f t="shared" ref="V36" si="282">MAX(+V35-V37,0)</f>
        <v>361.36523972642948</v>
      </c>
      <c r="W36" s="137">
        <f t="shared" ref="W36" si="283">MAX(+W35-W37,0)</f>
        <v>346.30835473782827</v>
      </c>
      <c r="X36" s="137">
        <f t="shared" ref="X36" si="284">MAX(+X35-X37,0)</f>
        <v>331.25146974922706</v>
      </c>
      <c r="Y36" s="137">
        <f t="shared" ref="Y36" si="285">MAX(+Y35-Y37,0)</f>
        <v>316.19458476062584</v>
      </c>
      <c r="Z36" s="137">
        <f t="shared" ref="Z36" si="286">MAX(+Z35-Z37,0)</f>
        <v>301.13769977202463</v>
      </c>
      <c r="AA36" s="137">
        <f t="shared" ref="AA36" si="287">MAX(+AA35-AA37,0)</f>
        <v>286.08081478342342</v>
      </c>
      <c r="AB36" s="137">
        <f t="shared" ref="AB36" si="288">MAX(+AB35-AB37,0)</f>
        <v>271.02392979482221</v>
      </c>
      <c r="AC36" s="137">
        <f t="shared" ref="AC36" si="289">MAX(+AC35-AC37,0)</f>
        <v>255.96704480622097</v>
      </c>
      <c r="AD36" s="137">
        <f t="shared" ref="AD36" si="290">MAX(+AD35-AD37,0)</f>
        <v>240.91015981761973</v>
      </c>
      <c r="AE36" s="137">
        <f t="shared" ref="AE36" si="291">MAX(+AE35-AE37,0)</f>
        <v>225.85327482901849</v>
      </c>
      <c r="AF36" s="137">
        <f t="shared" ref="AF36" si="292">MAX(+AF35-AF37,0)</f>
        <v>210.79638984041725</v>
      </c>
      <c r="AG36" s="137">
        <f t="shared" ref="AG36" si="293">MAX(+AG35-AG37,0)</f>
        <v>195.73950485181601</v>
      </c>
      <c r="AH36" s="137">
        <f t="shared" ref="AH36" si="294">MAX(+AH35-AH37,0)</f>
        <v>180.68261986321477</v>
      </c>
      <c r="AI36" s="137">
        <f t="shared" ref="AI36" si="295">MAX(+AI35-AI37,0)</f>
        <v>165.62573487461353</v>
      </c>
      <c r="AJ36" s="137">
        <f t="shared" ref="AJ36" si="296">MAX(+AJ35-AJ37,0)</f>
        <v>150.56884988601229</v>
      </c>
      <c r="AK36" s="137">
        <f t="shared" ref="AK36" si="297">MAX(+AK35-AK37,0)</f>
        <v>135.51196489741105</v>
      </c>
      <c r="AL36" s="137">
        <f t="shared" ref="AL36" si="298">MAX(+AL35-AL37,0)</f>
        <v>120.45507990880982</v>
      </c>
      <c r="AM36" s="137">
        <f t="shared" ref="AM36" si="299">MAX(+AM35-AM37,0)</f>
        <v>105.3981949202086</v>
      </c>
      <c r="AN36" s="137">
        <f t="shared" ref="AN36" si="300">MAX(+AN35-AN37,0)</f>
        <v>90.34130993160737</v>
      </c>
      <c r="AO36" s="137">
        <f t="shared" ref="AO36" si="301">MAX(+AO35-AO37,0)</f>
        <v>75.284424943006144</v>
      </c>
      <c r="AP36" s="137">
        <f t="shared" ref="AP36" si="302">MAX(+AP35-AP37,0)</f>
        <v>60.227539954404918</v>
      </c>
      <c r="AQ36" s="137">
        <f t="shared" ref="AQ36" si="303">MAX(+AQ35-AQ37,0)</f>
        <v>45.170654965803692</v>
      </c>
      <c r="AR36" s="137">
        <f t="shared" ref="AR36" si="304">MAX(+AR35-AR37,0)</f>
        <v>30.113769977202466</v>
      </c>
      <c r="AS36" s="137">
        <f t="shared" ref="AS36" si="305">MAX(+AS35-AS37,0)</f>
        <v>15.056884988601238</v>
      </c>
      <c r="AT36" s="137">
        <f t="shared" ref="AT36" si="306">MAX(+AT35-AT37,0)</f>
        <v>1.0658141036401503E-14</v>
      </c>
      <c r="AU36" s="137">
        <f t="shared" ref="AU36" si="307">MAX(+AU35-AU37,0)</f>
        <v>0</v>
      </c>
      <c r="AV36" s="137">
        <f t="shared" ref="AV36" si="308">MAX(+AV35-AV37,0)</f>
        <v>242.83744109616057</v>
      </c>
      <c r="AW36" s="137">
        <f t="shared" ref="AW36" si="309">MAX(+AW35-AW37,0)</f>
        <v>232.71921438382054</v>
      </c>
      <c r="AX36" s="137">
        <f t="shared" ref="AX36" si="310">MAX(+AX35-AX37,0)</f>
        <v>222.60098767148051</v>
      </c>
      <c r="AY36" s="137">
        <f t="shared" ref="AY36" si="311">MAX(+AY35-AY37,0)</f>
        <v>212.48276095914048</v>
      </c>
      <c r="AZ36" s="137">
        <f t="shared" ref="AZ36" si="312">MAX(+AZ35-AZ37,0)</f>
        <v>202.36453424680045</v>
      </c>
      <c r="BA36" s="137">
        <f t="shared" ref="BA36" si="313">MAX(+BA35-BA37,0)</f>
        <v>192.24630753446041</v>
      </c>
      <c r="BB36" s="137">
        <f t="shared" ref="BB36" si="314">MAX(+BB35-BB37,0)</f>
        <v>182.12808082212038</v>
      </c>
      <c r="BC36" s="137">
        <f t="shared" ref="BC36" si="315">MAX(+BC35-BC37,0)</f>
        <v>172.00985410978035</v>
      </c>
      <c r="BD36" s="137">
        <f t="shared" ref="BD36" si="316">MAX(+BD35-BD37,0)</f>
        <v>161.89162739744032</v>
      </c>
      <c r="BE36" s="137">
        <f t="shared" ref="BE36" si="317">MAX(+BE35-BE37,0)</f>
        <v>151.77340068510028</v>
      </c>
      <c r="BF36" s="137">
        <f t="shared" ref="BF36" si="318">MAX(+BF35-BF37,0)</f>
        <v>141.65517397276025</v>
      </c>
      <c r="BG36" s="137">
        <f t="shared" ref="BG36" si="319">MAX(+BG35-BG37,0)</f>
        <v>131.53694726042022</v>
      </c>
      <c r="BH36" s="137">
        <f t="shared" ref="BH36" si="320">MAX(+BH35-BH37,0)</f>
        <v>121.41872054808019</v>
      </c>
      <c r="BI36" s="137">
        <f t="shared" ref="BI36" si="321">MAX(+BI35-BI37,0)</f>
        <v>111.30049383574016</v>
      </c>
      <c r="BJ36" s="137">
        <f t="shared" ref="BJ36" si="322">MAX(+BJ35-BJ37,0)</f>
        <v>101.18226712340012</v>
      </c>
      <c r="BK36" s="137">
        <f t="shared" ref="BK36" si="323">MAX(+BK35-BK37,0)</f>
        <v>91.064040411060091</v>
      </c>
      <c r="BL36" s="137">
        <f t="shared" ref="BL36" si="324">MAX(+BL35-BL37,0)</f>
        <v>80.945813698720059</v>
      </c>
      <c r="BM36" s="137">
        <f t="shared" ref="BM36" si="325">MAX(+BM35-BM37,0)</f>
        <v>70.827586986380027</v>
      </c>
      <c r="BN36" s="137">
        <f t="shared" ref="BN36" si="326">MAX(+BN35-BN37,0)</f>
        <v>60.709360274040002</v>
      </c>
      <c r="BO36" s="137">
        <f t="shared" ref="BO36" si="327">MAX(+BO35-BO37,0)</f>
        <v>50.591133561699976</v>
      </c>
      <c r="BP36" s="137">
        <f t="shared" ref="BP36" si="328">MAX(+BP35-BP37,0)</f>
        <v>40.472906849359951</v>
      </c>
      <c r="BQ36" s="137">
        <f t="shared" ref="BQ36" si="329">MAX(+BQ35-BQ37,0)</f>
        <v>30.354680137019926</v>
      </c>
      <c r="BR36" s="137">
        <f t="shared" ref="BR36" si="330">MAX(+BR35-BR37,0)</f>
        <v>20.236453424679901</v>
      </c>
      <c r="BS36" s="137">
        <f t="shared" ref="BS36" si="331">MAX(+BS35-BS37,0)</f>
        <v>10.118226712339876</v>
      </c>
      <c r="BT36" s="137">
        <f t="shared" ref="BT36" si="332">MAX(+BT35-BT37,0)</f>
        <v>0</v>
      </c>
      <c r="BU36" s="137">
        <f t="shared" ref="BU36" si="333">MAX(+BU35-BU37,0)</f>
        <v>169.98620876731241</v>
      </c>
      <c r="BV36" s="137">
        <f t="shared" ref="BV36" si="334">MAX(+BV35-BV37,0)</f>
        <v>162.9034500686744</v>
      </c>
      <c r="BW36" s="137">
        <f t="shared" ref="BW36" si="335">MAX(+BW35-BW37,0)</f>
        <v>155.8206913700364</v>
      </c>
      <c r="BX36" s="137">
        <f t="shared" ref="BX36" si="336">MAX(+BX35-BX37,0)</f>
        <v>148.7379326713984</v>
      </c>
      <c r="BY36" s="137">
        <f t="shared" ref="BY36" si="337">MAX(+BY35-BY37,0)</f>
        <v>141.65517397276039</v>
      </c>
      <c r="BZ36" s="137">
        <f t="shared" ref="BZ36" si="338">MAX(+BZ35-BZ37,0)</f>
        <v>134.57241527412239</v>
      </c>
      <c r="CA36" s="137">
        <f t="shared" ref="CA36" si="339">MAX(+CA35-CA37,0)</f>
        <v>127.48965657548437</v>
      </c>
      <c r="CB36" s="137">
        <f t="shared" ref="CB36" si="340">MAX(+CB35-CB37,0)</f>
        <v>120.40689787684636</v>
      </c>
      <c r="CC36" s="137">
        <f t="shared" ref="CC36" si="341">MAX(+CC35-CC37,0)</f>
        <v>113.32413917820834</v>
      </c>
      <c r="CD36" s="137">
        <f t="shared" ref="CD36" si="342">MAX(+CD35-CD37,0)</f>
        <v>106.24138047957032</v>
      </c>
      <c r="CE36" s="137">
        <f t="shared" ref="CE36" si="343">MAX(+CE35-CE37,0)</f>
        <v>99.158621780932307</v>
      </c>
      <c r="CF36" s="137">
        <f t="shared" ref="CF36" si="344">MAX(+CF35-CF37,0)</f>
        <v>92.075863082294291</v>
      </c>
      <c r="CG36" s="137">
        <f t="shared" ref="CG36" si="345">MAX(+CG35-CG37,0)</f>
        <v>84.993104383656274</v>
      </c>
      <c r="CH36" s="137">
        <f t="shared" ref="CH36" si="346">MAX(+CH35-CH37,0)</f>
        <v>77.910345685018257</v>
      </c>
      <c r="CI36" s="42"/>
      <c r="CJ36" s="42"/>
      <c r="CK36" s="42"/>
      <c r="CL36" s="42"/>
      <c r="CM36" s="42"/>
      <c r="CN36" s="42"/>
      <c r="CO36" s="42"/>
      <c r="CP36" s="42"/>
      <c r="CQ36" s="42"/>
      <c r="CR36" s="42">
        <f t="shared" ref="CR36" si="347">+CR35-CR37</f>
        <v>0</v>
      </c>
      <c r="CS36" s="42"/>
      <c r="CT36" s="42"/>
      <c r="CU36" s="42"/>
      <c r="CV36" s="42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</row>
    <row r="37" spans="1:116" ht="15" x14ac:dyDescent="0.2">
      <c r="B37" s="9" t="s">
        <v>93</v>
      </c>
      <c r="C37" s="2"/>
      <c r="D37" s="2"/>
      <c r="E37" s="2"/>
      <c r="F37" s="2"/>
      <c r="G37" s="2"/>
      <c r="H37" s="2"/>
      <c r="I37" s="2"/>
      <c r="J37" s="137">
        <f t="shared" ref="J37:AO37" si="348">IF(J35&gt;I35,J35/$E34,I37)</f>
        <v>4.0000000000000002E-4</v>
      </c>
      <c r="K37" s="137">
        <f t="shared" si="348"/>
        <v>4.0000000000000002E-4</v>
      </c>
      <c r="L37" s="137">
        <f t="shared" si="348"/>
        <v>4.0000000000000002E-4</v>
      </c>
      <c r="M37" s="137">
        <f t="shared" si="348"/>
        <v>4.0000000000000002E-4</v>
      </c>
      <c r="N37" s="137">
        <f t="shared" si="348"/>
        <v>4.0000000000000002E-4</v>
      </c>
      <c r="O37" s="137">
        <f t="shared" si="348"/>
        <v>4.0000000000000002E-4</v>
      </c>
      <c r="P37" s="137">
        <f t="shared" si="348"/>
        <v>4.0000000000000002E-4</v>
      </c>
      <c r="Q37" s="137">
        <f t="shared" si="348"/>
        <v>4.0000000000000002E-4</v>
      </c>
      <c r="R37" s="137">
        <f t="shared" si="348"/>
        <v>4.0000000000000002E-4</v>
      </c>
      <c r="S37" s="137">
        <f t="shared" si="348"/>
        <v>4.0000000000000002E-4</v>
      </c>
      <c r="T37" s="137">
        <f t="shared" si="348"/>
        <v>4.0000000000000002E-4</v>
      </c>
      <c r="U37" s="137">
        <f t="shared" si="348"/>
        <v>4.0000000000000002E-4</v>
      </c>
      <c r="V37" s="137">
        <f t="shared" si="348"/>
        <v>15.056884988601228</v>
      </c>
      <c r="W37" s="137">
        <f t="shared" si="348"/>
        <v>15.056884988601228</v>
      </c>
      <c r="X37" s="137">
        <f t="shared" si="348"/>
        <v>15.056884988601228</v>
      </c>
      <c r="Y37" s="137">
        <f t="shared" si="348"/>
        <v>15.056884988601228</v>
      </c>
      <c r="Z37" s="137">
        <f t="shared" si="348"/>
        <v>15.056884988601228</v>
      </c>
      <c r="AA37" s="137">
        <f t="shared" si="348"/>
        <v>15.056884988601228</v>
      </c>
      <c r="AB37" s="137">
        <f t="shared" si="348"/>
        <v>15.056884988601228</v>
      </c>
      <c r="AC37" s="137">
        <f t="shared" si="348"/>
        <v>15.056884988601228</v>
      </c>
      <c r="AD37" s="137">
        <f t="shared" si="348"/>
        <v>15.056884988601228</v>
      </c>
      <c r="AE37" s="137">
        <f t="shared" si="348"/>
        <v>15.056884988601228</v>
      </c>
      <c r="AF37" s="137">
        <f t="shared" si="348"/>
        <v>15.056884988601228</v>
      </c>
      <c r="AG37" s="137">
        <f t="shared" si="348"/>
        <v>15.056884988601228</v>
      </c>
      <c r="AH37" s="137">
        <f t="shared" si="348"/>
        <v>15.056884988601228</v>
      </c>
      <c r="AI37" s="137">
        <f t="shared" si="348"/>
        <v>15.056884988601228</v>
      </c>
      <c r="AJ37" s="137">
        <f t="shared" si="348"/>
        <v>15.056884988601228</v>
      </c>
      <c r="AK37" s="137">
        <f t="shared" si="348"/>
        <v>15.056884988601228</v>
      </c>
      <c r="AL37" s="137">
        <f t="shared" si="348"/>
        <v>15.056884988601228</v>
      </c>
      <c r="AM37" s="137">
        <f t="shared" si="348"/>
        <v>15.056884988601228</v>
      </c>
      <c r="AN37" s="137">
        <f t="shared" si="348"/>
        <v>15.056884988601228</v>
      </c>
      <c r="AO37" s="137">
        <f t="shared" si="348"/>
        <v>15.056884988601228</v>
      </c>
      <c r="AP37" s="137">
        <f t="shared" ref="AP37:BU37" si="349">IF(AP35&gt;AO35,AP35/$E34,AO37)</f>
        <v>15.056884988601228</v>
      </c>
      <c r="AQ37" s="137">
        <f t="shared" si="349"/>
        <v>15.056884988601228</v>
      </c>
      <c r="AR37" s="137">
        <f t="shared" si="349"/>
        <v>15.056884988601228</v>
      </c>
      <c r="AS37" s="137">
        <f t="shared" si="349"/>
        <v>15.056884988601228</v>
      </c>
      <c r="AT37" s="137">
        <f t="shared" si="349"/>
        <v>15.056884988601228</v>
      </c>
      <c r="AU37" s="137">
        <f t="shared" si="349"/>
        <v>15.056884988601228</v>
      </c>
      <c r="AV37" s="137">
        <f t="shared" si="349"/>
        <v>10.118226712340025</v>
      </c>
      <c r="AW37" s="137">
        <f t="shared" si="349"/>
        <v>10.118226712340025</v>
      </c>
      <c r="AX37" s="137">
        <f t="shared" si="349"/>
        <v>10.118226712340025</v>
      </c>
      <c r="AY37" s="137">
        <f t="shared" si="349"/>
        <v>10.118226712340025</v>
      </c>
      <c r="AZ37" s="137">
        <f t="shared" si="349"/>
        <v>10.118226712340025</v>
      </c>
      <c r="BA37" s="137">
        <f t="shared" si="349"/>
        <v>10.118226712340025</v>
      </c>
      <c r="BB37" s="137">
        <f t="shared" si="349"/>
        <v>10.118226712340025</v>
      </c>
      <c r="BC37" s="137">
        <f t="shared" si="349"/>
        <v>10.118226712340025</v>
      </c>
      <c r="BD37" s="137">
        <f t="shared" si="349"/>
        <v>10.118226712340025</v>
      </c>
      <c r="BE37" s="137">
        <f t="shared" si="349"/>
        <v>10.118226712340025</v>
      </c>
      <c r="BF37" s="137">
        <f t="shared" si="349"/>
        <v>10.118226712340025</v>
      </c>
      <c r="BG37" s="137">
        <f t="shared" si="349"/>
        <v>10.118226712340025</v>
      </c>
      <c r="BH37" s="137">
        <f t="shared" si="349"/>
        <v>10.118226712340025</v>
      </c>
      <c r="BI37" s="137">
        <f t="shared" si="349"/>
        <v>10.118226712340025</v>
      </c>
      <c r="BJ37" s="137">
        <f t="shared" si="349"/>
        <v>10.118226712340025</v>
      </c>
      <c r="BK37" s="137">
        <f t="shared" si="349"/>
        <v>10.118226712340025</v>
      </c>
      <c r="BL37" s="137">
        <f t="shared" si="349"/>
        <v>10.118226712340025</v>
      </c>
      <c r="BM37" s="137">
        <f t="shared" si="349"/>
        <v>10.118226712340025</v>
      </c>
      <c r="BN37" s="137">
        <f t="shared" si="349"/>
        <v>10.118226712340025</v>
      </c>
      <c r="BO37" s="137">
        <f t="shared" si="349"/>
        <v>10.118226712340025</v>
      </c>
      <c r="BP37" s="137">
        <f t="shared" si="349"/>
        <v>10.118226712340025</v>
      </c>
      <c r="BQ37" s="137">
        <f t="shared" si="349"/>
        <v>10.118226712340025</v>
      </c>
      <c r="BR37" s="137">
        <f t="shared" si="349"/>
        <v>10.118226712340025</v>
      </c>
      <c r="BS37" s="137">
        <f t="shared" si="349"/>
        <v>10.118226712340025</v>
      </c>
      <c r="BT37" s="137">
        <f t="shared" si="349"/>
        <v>10.118226712340025</v>
      </c>
      <c r="BU37" s="137">
        <f t="shared" si="349"/>
        <v>7.082758698638016</v>
      </c>
      <c r="BV37" s="137">
        <f t="shared" ref="BV37:CH37" si="350">IF(BV35&gt;BU35,BV35/$E34,BU37)</f>
        <v>7.082758698638016</v>
      </c>
      <c r="BW37" s="137">
        <f t="shared" si="350"/>
        <v>7.082758698638016</v>
      </c>
      <c r="BX37" s="137">
        <f t="shared" si="350"/>
        <v>7.082758698638016</v>
      </c>
      <c r="BY37" s="137">
        <f t="shared" si="350"/>
        <v>7.082758698638016</v>
      </c>
      <c r="BZ37" s="137">
        <f t="shared" si="350"/>
        <v>7.082758698638016</v>
      </c>
      <c r="CA37" s="137">
        <f t="shared" si="350"/>
        <v>7.082758698638016</v>
      </c>
      <c r="CB37" s="137">
        <f t="shared" si="350"/>
        <v>7.082758698638016</v>
      </c>
      <c r="CC37" s="137">
        <f t="shared" si="350"/>
        <v>7.082758698638016</v>
      </c>
      <c r="CD37" s="137">
        <f t="shared" si="350"/>
        <v>7.082758698638016</v>
      </c>
      <c r="CE37" s="137">
        <f t="shared" si="350"/>
        <v>7.082758698638016</v>
      </c>
      <c r="CF37" s="137">
        <f t="shared" si="350"/>
        <v>7.082758698638016</v>
      </c>
      <c r="CG37" s="137">
        <f t="shared" si="350"/>
        <v>7.082758698638016</v>
      </c>
      <c r="CH37" s="137">
        <f t="shared" si="350"/>
        <v>7.082758698638016</v>
      </c>
      <c r="CI37" s="16"/>
      <c r="CJ37" s="16"/>
      <c r="CK37" s="16"/>
      <c r="CL37" s="16"/>
      <c r="CM37" s="16"/>
      <c r="CN37" s="16"/>
      <c r="CO37" s="16"/>
      <c r="CP37" s="16"/>
      <c r="CQ37" s="16"/>
      <c r="CR37" s="16">
        <f t="shared" ref="CR37" si="351">IF(CR35&gt;1,CQ37,0)</f>
        <v>0</v>
      </c>
      <c r="CS37" s="16"/>
      <c r="CT37" s="16"/>
      <c r="CU37" s="16"/>
      <c r="CV37" s="16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</row>
    <row r="38" spans="1:116" ht="15" x14ac:dyDescent="0.2">
      <c r="B38" s="9" t="s">
        <v>233</v>
      </c>
      <c r="C38" s="2"/>
      <c r="D38" s="2"/>
      <c r="E38" s="2"/>
      <c r="F38" s="2"/>
      <c r="G38" s="2"/>
      <c r="H38" s="2"/>
      <c r="I38" s="2"/>
      <c r="J38" s="137">
        <f t="shared" ref="J38:BU38" si="352">IF(J35&gt;2,$G34*$H34*8.76,I38)</f>
        <v>0</v>
      </c>
      <c r="K38" s="137">
        <f t="shared" si="352"/>
        <v>0</v>
      </c>
      <c r="L38" s="137">
        <f t="shared" si="352"/>
        <v>0</v>
      </c>
      <c r="M38" s="137">
        <f t="shared" si="352"/>
        <v>0</v>
      </c>
      <c r="N38" s="137">
        <f t="shared" si="352"/>
        <v>0</v>
      </c>
      <c r="O38" s="137">
        <f t="shared" si="352"/>
        <v>0</v>
      </c>
      <c r="P38" s="137">
        <f t="shared" si="352"/>
        <v>0</v>
      </c>
      <c r="Q38" s="137">
        <f t="shared" si="352"/>
        <v>0</v>
      </c>
      <c r="R38" s="137">
        <f t="shared" si="352"/>
        <v>0</v>
      </c>
      <c r="S38" s="137">
        <f t="shared" si="352"/>
        <v>0</v>
      </c>
      <c r="T38" s="137">
        <f t="shared" si="352"/>
        <v>0</v>
      </c>
      <c r="U38" s="137">
        <f t="shared" si="352"/>
        <v>0</v>
      </c>
      <c r="V38" s="137">
        <f t="shared" si="352"/>
        <v>444.13200000000001</v>
      </c>
      <c r="W38" s="137">
        <f t="shared" si="352"/>
        <v>444.13200000000001</v>
      </c>
      <c r="X38" s="137">
        <f t="shared" si="352"/>
        <v>444.13200000000001</v>
      </c>
      <c r="Y38" s="137">
        <f t="shared" si="352"/>
        <v>444.13200000000001</v>
      </c>
      <c r="Z38" s="137">
        <f t="shared" si="352"/>
        <v>444.13200000000001</v>
      </c>
      <c r="AA38" s="137">
        <f t="shared" si="352"/>
        <v>444.13200000000001</v>
      </c>
      <c r="AB38" s="137">
        <f t="shared" si="352"/>
        <v>444.13200000000001</v>
      </c>
      <c r="AC38" s="137">
        <f t="shared" si="352"/>
        <v>444.13200000000001</v>
      </c>
      <c r="AD38" s="137">
        <f t="shared" si="352"/>
        <v>444.13200000000001</v>
      </c>
      <c r="AE38" s="137">
        <f t="shared" si="352"/>
        <v>444.13200000000001</v>
      </c>
      <c r="AF38" s="137">
        <f t="shared" si="352"/>
        <v>444.13200000000001</v>
      </c>
      <c r="AG38" s="137">
        <f t="shared" si="352"/>
        <v>444.13200000000001</v>
      </c>
      <c r="AH38" s="137">
        <f t="shared" si="352"/>
        <v>444.13200000000001</v>
      </c>
      <c r="AI38" s="137">
        <f t="shared" si="352"/>
        <v>444.13200000000001</v>
      </c>
      <c r="AJ38" s="137">
        <f t="shared" si="352"/>
        <v>444.13200000000001</v>
      </c>
      <c r="AK38" s="137">
        <f t="shared" si="352"/>
        <v>444.13200000000001</v>
      </c>
      <c r="AL38" s="137">
        <f t="shared" si="352"/>
        <v>444.13200000000001</v>
      </c>
      <c r="AM38" s="137">
        <f t="shared" si="352"/>
        <v>444.13200000000001</v>
      </c>
      <c r="AN38" s="137">
        <f t="shared" si="352"/>
        <v>444.13200000000001</v>
      </c>
      <c r="AO38" s="137">
        <f t="shared" si="352"/>
        <v>444.13200000000001</v>
      </c>
      <c r="AP38" s="137">
        <f t="shared" si="352"/>
        <v>444.13200000000001</v>
      </c>
      <c r="AQ38" s="137">
        <f t="shared" si="352"/>
        <v>444.13200000000001</v>
      </c>
      <c r="AR38" s="137">
        <f t="shared" si="352"/>
        <v>444.13200000000001</v>
      </c>
      <c r="AS38" s="137">
        <f t="shared" si="352"/>
        <v>444.13200000000001</v>
      </c>
      <c r="AT38" s="137">
        <f t="shared" si="352"/>
        <v>444.13200000000001</v>
      </c>
      <c r="AU38" s="137">
        <f t="shared" si="352"/>
        <v>444.13200000000001</v>
      </c>
      <c r="AV38" s="137">
        <f t="shared" si="352"/>
        <v>444.13200000000001</v>
      </c>
      <c r="AW38" s="137">
        <f t="shared" si="352"/>
        <v>444.13200000000001</v>
      </c>
      <c r="AX38" s="137">
        <f t="shared" si="352"/>
        <v>444.13200000000001</v>
      </c>
      <c r="AY38" s="137">
        <f t="shared" si="352"/>
        <v>444.13200000000001</v>
      </c>
      <c r="AZ38" s="137">
        <f t="shared" si="352"/>
        <v>444.13200000000001</v>
      </c>
      <c r="BA38" s="137">
        <f t="shared" si="352"/>
        <v>444.13200000000001</v>
      </c>
      <c r="BB38" s="137">
        <f t="shared" si="352"/>
        <v>444.13200000000001</v>
      </c>
      <c r="BC38" s="137">
        <f t="shared" si="352"/>
        <v>444.13200000000001</v>
      </c>
      <c r="BD38" s="137">
        <f t="shared" si="352"/>
        <v>444.13200000000001</v>
      </c>
      <c r="BE38" s="137">
        <f t="shared" si="352"/>
        <v>444.13200000000001</v>
      </c>
      <c r="BF38" s="137">
        <f t="shared" si="352"/>
        <v>444.13200000000001</v>
      </c>
      <c r="BG38" s="137">
        <f t="shared" si="352"/>
        <v>444.13200000000001</v>
      </c>
      <c r="BH38" s="137">
        <f t="shared" si="352"/>
        <v>444.13200000000001</v>
      </c>
      <c r="BI38" s="137">
        <f t="shared" si="352"/>
        <v>444.13200000000001</v>
      </c>
      <c r="BJ38" s="137">
        <f t="shared" si="352"/>
        <v>444.13200000000001</v>
      </c>
      <c r="BK38" s="137">
        <f t="shared" si="352"/>
        <v>444.13200000000001</v>
      </c>
      <c r="BL38" s="137">
        <f t="shared" si="352"/>
        <v>444.13200000000001</v>
      </c>
      <c r="BM38" s="137">
        <f t="shared" si="352"/>
        <v>444.13200000000001</v>
      </c>
      <c r="BN38" s="137">
        <f t="shared" si="352"/>
        <v>444.13200000000001</v>
      </c>
      <c r="BO38" s="137">
        <f t="shared" si="352"/>
        <v>444.13200000000001</v>
      </c>
      <c r="BP38" s="137">
        <f t="shared" si="352"/>
        <v>444.13200000000001</v>
      </c>
      <c r="BQ38" s="137">
        <f t="shared" si="352"/>
        <v>444.13200000000001</v>
      </c>
      <c r="BR38" s="137">
        <f t="shared" si="352"/>
        <v>444.13200000000001</v>
      </c>
      <c r="BS38" s="137">
        <f t="shared" si="352"/>
        <v>444.13200000000001</v>
      </c>
      <c r="BT38" s="137">
        <f t="shared" si="352"/>
        <v>444.13200000000001</v>
      </c>
      <c r="BU38" s="137">
        <f t="shared" si="352"/>
        <v>444.13200000000001</v>
      </c>
      <c r="BV38" s="137">
        <f t="shared" ref="BV38:CH38" si="353">IF(BV35&gt;2,$G34*$H34*8.76,BU38)</f>
        <v>444.13200000000001</v>
      </c>
      <c r="BW38" s="137">
        <f t="shared" si="353"/>
        <v>444.13200000000001</v>
      </c>
      <c r="BX38" s="137">
        <f t="shared" si="353"/>
        <v>444.13200000000001</v>
      </c>
      <c r="BY38" s="137">
        <f t="shared" si="353"/>
        <v>444.13200000000001</v>
      </c>
      <c r="BZ38" s="137">
        <f t="shared" si="353"/>
        <v>444.13200000000001</v>
      </c>
      <c r="CA38" s="137">
        <f t="shared" si="353"/>
        <v>444.13200000000001</v>
      </c>
      <c r="CB38" s="137">
        <f t="shared" si="353"/>
        <v>444.13200000000001</v>
      </c>
      <c r="CC38" s="137">
        <f t="shared" si="353"/>
        <v>444.13200000000001</v>
      </c>
      <c r="CD38" s="137">
        <f t="shared" si="353"/>
        <v>444.13200000000001</v>
      </c>
      <c r="CE38" s="137">
        <f t="shared" si="353"/>
        <v>444.13200000000001</v>
      </c>
      <c r="CF38" s="137">
        <f t="shared" si="353"/>
        <v>444.13200000000001</v>
      </c>
      <c r="CG38" s="137">
        <f t="shared" si="353"/>
        <v>444.13200000000001</v>
      </c>
      <c r="CH38" s="137">
        <f t="shared" si="353"/>
        <v>444.13200000000001</v>
      </c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</row>
    <row r="39" spans="1:116" ht="15" x14ac:dyDescent="0.2">
      <c r="B39" s="9" t="s">
        <v>234</v>
      </c>
      <c r="C39" s="2"/>
      <c r="D39" s="2"/>
      <c r="E39" s="2"/>
      <c r="F39" s="2"/>
      <c r="G39" s="2"/>
      <c r="H39" s="2"/>
      <c r="I39" s="2"/>
      <c r="J39" s="137">
        <f t="shared" ref="J39:BU39" si="354">IF(J35&gt;1,$G34*$I34,I39)</f>
        <v>0</v>
      </c>
      <c r="K39" s="137">
        <f t="shared" si="354"/>
        <v>0</v>
      </c>
      <c r="L39" s="137">
        <f t="shared" si="354"/>
        <v>0</v>
      </c>
      <c r="M39" s="137">
        <f t="shared" si="354"/>
        <v>0</v>
      </c>
      <c r="N39" s="137">
        <f t="shared" si="354"/>
        <v>0</v>
      </c>
      <c r="O39" s="137">
        <f t="shared" si="354"/>
        <v>0</v>
      </c>
      <c r="P39" s="137">
        <f t="shared" si="354"/>
        <v>0</v>
      </c>
      <c r="Q39" s="137">
        <f t="shared" si="354"/>
        <v>0</v>
      </c>
      <c r="R39" s="137">
        <f t="shared" si="354"/>
        <v>0</v>
      </c>
      <c r="S39" s="137">
        <f t="shared" si="354"/>
        <v>0</v>
      </c>
      <c r="T39" s="137">
        <f t="shared" si="354"/>
        <v>0</v>
      </c>
      <c r="U39" s="137">
        <f t="shared" si="354"/>
        <v>0</v>
      </c>
      <c r="V39" s="137">
        <f t="shared" si="354"/>
        <v>40.56</v>
      </c>
      <c r="W39" s="137">
        <f t="shared" si="354"/>
        <v>40.56</v>
      </c>
      <c r="X39" s="137">
        <f t="shared" si="354"/>
        <v>40.56</v>
      </c>
      <c r="Y39" s="137">
        <f t="shared" si="354"/>
        <v>40.56</v>
      </c>
      <c r="Z39" s="137">
        <f t="shared" si="354"/>
        <v>40.56</v>
      </c>
      <c r="AA39" s="137">
        <f t="shared" si="354"/>
        <v>40.56</v>
      </c>
      <c r="AB39" s="137">
        <f t="shared" si="354"/>
        <v>40.56</v>
      </c>
      <c r="AC39" s="137">
        <f t="shared" si="354"/>
        <v>40.56</v>
      </c>
      <c r="AD39" s="137">
        <f t="shared" si="354"/>
        <v>40.56</v>
      </c>
      <c r="AE39" s="137">
        <f t="shared" si="354"/>
        <v>40.56</v>
      </c>
      <c r="AF39" s="137">
        <f t="shared" si="354"/>
        <v>40.56</v>
      </c>
      <c r="AG39" s="137">
        <f t="shared" si="354"/>
        <v>40.56</v>
      </c>
      <c r="AH39" s="137">
        <f t="shared" si="354"/>
        <v>40.56</v>
      </c>
      <c r="AI39" s="137">
        <f t="shared" si="354"/>
        <v>40.56</v>
      </c>
      <c r="AJ39" s="137">
        <f t="shared" si="354"/>
        <v>40.56</v>
      </c>
      <c r="AK39" s="137">
        <f t="shared" si="354"/>
        <v>40.56</v>
      </c>
      <c r="AL39" s="137">
        <f t="shared" si="354"/>
        <v>40.56</v>
      </c>
      <c r="AM39" s="137">
        <f t="shared" si="354"/>
        <v>40.56</v>
      </c>
      <c r="AN39" s="137">
        <f t="shared" si="354"/>
        <v>40.56</v>
      </c>
      <c r="AO39" s="137">
        <f t="shared" si="354"/>
        <v>40.56</v>
      </c>
      <c r="AP39" s="137">
        <f t="shared" si="354"/>
        <v>40.56</v>
      </c>
      <c r="AQ39" s="137">
        <f t="shared" si="354"/>
        <v>40.56</v>
      </c>
      <c r="AR39" s="137">
        <f t="shared" si="354"/>
        <v>40.56</v>
      </c>
      <c r="AS39" s="137">
        <f t="shared" si="354"/>
        <v>40.56</v>
      </c>
      <c r="AT39" s="137">
        <f t="shared" si="354"/>
        <v>40.56</v>
      </c>
      <c r="AU39" s="137">
        <f t="shared" si="354"/>
        <v>40.56</v>
      </c>
      <c r="AV39" s="137">
        <f t="shared" si="354"/>
        <v>40.56</v>
      </c>
      <c r="AW39" s="137">
        <f t="shared" si="354"/>
        <v>40.56</v>
      </c>
      <c r="AX39" s="137">
        <f t="shared" si="354"/>
        <v>40.56</v>
      </c>
      <c r="AY39" s="137">
        <f t="shared" si="354"/>
        <v>40.56</v>
      </c>
      <c r="AZ39" s="137">
        <f t="shared" si="354"/>
        <v>40.56</v>
      </c>
      <c r="BA39" s="137">
        <f t="shared" si="354"/>
        <v>40.56</v>
      </c>
      <c r="BB39" s="137">
        <f t="shared" si="354"/>
        <v>40.56</v>
      </c>
      <c r="BC39" s="137">
        <f t="shared" si="354"/>
        <v>40.56</v>
      </c>
      <c r="BD39" s="137">
        <f t="shared" si="354"/>
        <v>40.56</v>
      </c>
      <c r="BE39" s="137">
        <f t="shared" si="354"/>
        <v>40.56</v>
      </c>
      <c r="BF39" s="137">
        <f t="shared" si="354"/>
        <v>40.56</v>
      </c>
      <c r="BG39" s="137">
        <f t="shared" si="354"/>
        <v>40.56</v>
      </c>
      <c r="BH39" s="137">
        <f t="shared" si="354"/>
        <v>40.56</v>
      </c>
      <c r="BI39" s="137">
        <f t="shared" si="354"/>
        <v>40.56</v>
      </c>
      <c r="BJ39" s="137">
        <f t="shared" si="354"/>
        <v>40.56</v>
      </c>
      <c r="BK39" s="137">
        <f t="shared" si="354"/>
        <v>40.56</v>
      </c>
      <c r="BL39" s="137">
        <f t="shared" si="354"/>
        <v>40.56</v>
      </c>
      <c r="BM39" s="137">
        <f t="shared" si="354"/>
        <v>40.56</v>
      </c>
      <c r="BN39" s="137">
        <f t="shared" si="354"/>
        <v>40.56</v>
      </c>
      <c r="BO39" s="137">
        <f t="shared" si="354"/>
        <v>40.56</v>
      </c>
      <c r="BP39" s="137">
        <f t="shared" si="354"/>
        <v>40.56</v>
      </c>
      <c r="BQ39" s="137">
        <f t="shared" si="354"/>
        <v>40.56</v>
      </c>
      <c r="BR39" s="137">
        <f t="shared" si="354"/>
        <v>40.56</v>
      </c>
      <c r="BS39" s="137">
        <f t="shared" si="354"/>
        <v>40.56</v>
      </c>
      <c r="BT39" s="137">
        <f t="shared" si="354"/>
        <v>40.56</v>
      </c>
      <c r="BU39" s="137">
        <f t="shared" si="354"/>
        <v>40.56</v>
      </c>
      <c r="BV39" s="137">
        <f t="shared" ref="BV39:CH39" si="355">IF(BV35&gt;1,$G34*$I34,BU39)</f>
        <v>40.56</v>
      </c>
      <c r="BW39" s="137">
        <f t="shared" si="355"/>
        <v>40.56</v>
      </c>
      <c r="BX39" s="137">
        <f t="shared" si="355"/>
        <v>40.56</v>
      </c>
      <c r="BY39" s="137">
        <f t="shared" si="355"/>
        <v>40.56</v>
      </c>
      <c r="BZ39" s="137">
        <f t="shared" si="355"/>
        <v>40.56</v>
      </c>
      <c r="CA39" s="137">
        <f t="shared" si="355"/>
        <v>40.56</v>
      </c>
      <c r="CB39" s="137">
        <f t="shared" si="355"/>
        <v>40.56</v>
      </c>
      <c r="CC39" s="137">
        <f t="shared" si="355"/>
        <v>40.56</v>
      </c>
      <c r="CD39" s="137">
        <f t="shared" si="355"/>
        <v>40.56</v>
      </c>
      <c r="CE39" s="137">
        <f t="shared" si="355"/>
        <v>40.56</v>
      </c>
      <c r="CF39" s="137">
        <f t="shared" si="355"/>
        <v>40.56</v>
      </c>
      <c r="CG39" s="137">
        <f t="shared" si="355"/>
        <v>40.56</v>
      </c>
      <c r="CH39" s="137">
        <f t="shared" si="355"/>
        <v>40.56</v>
      </c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</row>
    <row r="40" spans="1:116" ht="15" x14ac:dyDescent="0.2">
      <c r="B40" s="64" t="s">
        <v>318</v>
      </c>
      <c r="C40" s="48"/>
      <c r="D40" s="48"/>
      <c r="E40" s="48"/>
      <c r="F40" s="48"/>
      <c r="G40" s="48"/>
      <c r="H40" s="48"/>
      <c r="I40" s="48"/>
      <c r="J40" s="137">
        <f t="shared" ref="J40" si="356">IF(J39&gt;0,$G34,0)</f>
        <v>0</v>
      </c>
      <c r="K40" s="137">
        <f t="shared" ref="K40" si="357">IF(K39&gt;0,$G34,0)</f>
        <v>0</v>
      </c>
      <c r="L40" s="137">
        <f t="shared" ref="L40" si="358">IF(L39&gt;0,$G34,0)</f>
        <v>0</v>
      </c>
      <c r="M40" s="137">
        <f t="shared" ref="M40" si="359">IF(M39&gt;0,$G34,0)</f>
        <v>0</v>
      </c>
      <c r="N40" s="137">
        <f t="shared" ref="N40" si="360">IF(N39&gt;0,$G34,0)</f>
        <v>0</v>
      </c>
      <c r="O40" s="137">
        <f t="shared" ref="O40" si="361">IF(O39&gt;0,$G34,0)</f>
        <v>0</v>
      </c>
      <c r="P40" s="137">
        <f t="shared" ref="P40" si="362">IF(P39&gt;0,$G34,0)</f>
        <v>0</v>
      </c>
      <c r="Q40" s="137">
        <f t="shared" ref="Q40" si="363">IF(Q39&gt;0,$G34,0)</f>
        <v>0</v>
      </c>
      <c r="R40" s="137">
        <f t="shared" ref="R40" si="364">IF(R39&gt;0,$G34,0)</f>
        <v>0</v>
      </c>
      <c r="S40" s="137">
        <f t="shared" ref="S40" si="365">IF(S39&gt;0,$G34,0)</f>
        <v>0</v>
      </c>
      <c r="T40" s="137">
        <f>IF(T39&gt;0,$G34,0)</f>
        <v>0</v>
      </c>
      <c r="U40" s="137">
        <f t="shared" ref="U40" si="366">IF(U39&gt;0,$G34,0)</f>
        <v>0</v>
      </c>
      <c r="V40" s="137">
        <f t="shared" ref="V40" si="367">IF(V39&gt;0,$G34,0)</f>
        <v>156</v>
      </c>
      <c r="W40" s="137">
        <f t="shared" ref="W40" si="368">IF(W39&gt;0,$G34,0)</f>
        <v>156</v>
      </c>
      <c r="X40" s="137">
        <f t="shared" ref="X40" si="369">IF(X39&gt;0,$G34,0)</f>
        <v>156</v>
      </c>
      <c r="Y40" s="137">
        <f t="shared" ref="Y40" si="370">IF(Y39&gt;0,$G34,0)</f>
        <v>156</v>
      </c>
      <c r="Z40" s="137">
        <f t="shared" ref="Z40" si="371">IF(Z39&gt;0,$G34,0)</f>
        <v>156</v>
      </c>
      <c r="AA40" s="137">
        <f t="shared" ref="AA40" si="372">IF(AA39&gt;0,$G34,0)</f>
        <v>156</v>
      </c>
      <c r="AB40" s="137">
        <f t="shared" ref="AB40" si="373">IF(AB39&gt;0,$G34,0)</f>
        <v>156</v>
      </c>
      <c r="AC40" s="137">
        <f t="shared" ref="AC40" si="374">IF(AC39&gt;0,$G34,0)</f>
        <v>156</v>
      </c>
      <c r="AD40" s="137">
        <f t="shared" ref="AD40" si="375">IF(AD39&gt;0,$G34,0)</f>
        <v>156</v>
      </c>
      <c r="AE40" s="137">
        <f t="shared" ref="AE40" si="376">IF(AE39&gt;0,$G34,0)</f>
        <v>156</v>
      </c>
      <c r="AF40" s="137">
        <f t="shared" ref="AF40" si="377">IF(AF39&gt;0,$G34,0)</f>
        <v>156</v>
      </c>
      <c r="AG40" s="137">
        <f t="shared" ref="AG40" si="378">IF(AG39&gt;0,$G34,0)</f>
        <v>156</v>
      </c>
      <c r="AH40" s="137">
        <f t="shared" ref="AH40" si="379">IF(AH39&gt;0,$G34,0)</f>
        <v>156</v>
      </c>
      <c r="AI40" s="137">
        <f t="shared" ref="AI40" si="380">IF(AI39&gt;0,$G34,0)</f>
        <v>156</v>
      </c>
      <c r="AJ40" s="137">
        <f t="shared" ref="AJ40" si="381">IF(AJ39&gt;0,$G34,0)</f>
        <v>156</v>
      </c>
      <c r="AK40" s="137">
        <f t="shared" ref="AK40" si="382">IF(AK39&gt;0,$G34,0)</f>
        <v>156</v>
      </c>
      <c r="AL40" s="137">
        <f t="shared" ref="AL40" si="383">IF(AL39&gt;0,$G34,0)</f>
        <v>156</v>
      </c>
      <c r="AM40" s="137">
        <f t="shared" ref="AM40" si="384">IF(AM39&gt;0,$G34,0)</f>
        <v>156</v>
      </c>
      <c r="AN40" s="137">
        <f t="shared" ref="AN40" si="385">IF(AN39&gt;0,$G34,0)</f>
        <v>156</v>
      </c>
      <c r="AO40" s="137">
        <f t="shared" ref="AO40" si="386">IF(AO39&gt;0,$G34,0)</f>
        <v>156</v>
      </c>
      <c r="AP40" s="137">
        <f t="shared" ref="AP40" si="387">IF(AP39&gt;0,$G34,0)</f>
        <v>156</v>
      </c>
      <c r="AQ40" s="137">
        <f t="shared" ref="AQ40" si="388">IF(AQ39&gt;0,$G34,0)</f>
        <v>156</v>
      </c>
      <c r="AR40" s="137">
        <f t="shared" ref="AR40" si="389">IF(AR39&gt;0,$G34,0)</f>
        <v>156</v>
      </c>
      <c r="AS40" s="137">
        <f t="shared" ref="AS40" si="390">IF(AS39&gt;0,$G34,0)</f>
        <v>156</v>
      </c>
      <c r="AT40" s="137">
        <f t="shared" ref="AT40" si="391">IF(AT39&gt;0,$G34,0)</f>
        <v>156</v>
      </c>
      <c r="AU40" s="137">
        <f t="shared" ref="AU40" si="392">IF(AU39&gt;0,$G34,0)</f>
        <v>156</v>
      </c>
      <c r="AV40" s="137">
        <f t="shared" ref="AV40" si="393">IF(AV39&gt;0,$G34,0)</f>
        <v>156</v>
      </c>
      <c r="AW40" s="137">
        <f t="shared" ref="AW40" si="394">IF(AW39&gt;0,$G34,0)</f>
        <v>156</v>
      </c>
      <c r="AX40" s="137">
        <f t="shared" ref="AX40" si="395">IF(AX39&gt;0,$G34,0)</f>
        <v>156</v>
      </c>
      <c r="AY40" s="137">
        <f t="shared" ref="AY40" si="396">IF(AY39&gt;0,$G34,0)</f>
        <v>156</v>
      </c>
      <c r="AZ40" s="137">
        <f t="shared" ref="AZ40" si="397">IF(AZ39&gt;0,$G34,0)</f>
        <v>156</v>
      </c>
      <c r="BA40" s="137">
        <f t="shared" ref="BA40" si="398">IF(BA39&gt;0,$G34,0)</f>
        <v>156</v>
      </c>
      <c r="BB40" s="137">
        <f t="shared" ref="BB40" si="399">IF(BB39&gt;0,$G34,0)</f>
        <v>156</v>
      </c>
      <c r="BC40" s="137">
        <f t="shared" ref="BC40" si="400">IF(BC39&gt;0,$G34,0)</f>
        <v>156</v>
      </c>
      <c r="BD40" s="137">
        <f t="shared" ref="BD40" si="401">IF(BD39&gt;0,$G34,0)</f>
        <v>156</v>
      </c>
      <c r="BE40" s="137">
        <f t="shared" ref="BE40" si="402">IF(BE39&gt;0,$G34,0)</f>
        <v>156</v>
      </c>
      <c r="BF40" s="137">
        <f t="shared" ref="BF40" si="403">IF(BF39&gt;0,$G34,0)</f>
        <v>156</v>
      </c>
      <c r="BG40" s="137">
        <f t="shared" ref="BG40" si="404">IF(BG39&gt;0,$G34,0)</f>
        <v>156</v>
      </c>
      <c r="BH40" s="137">
        <f t="shared" ref="BH40" si="405">IF(BH39&gt;0,$G34,0)</f>
        <v>156</v>
      </c>
      <c r="BI40" s="137">
        <f t="shared" ref="BI40" si="406">IF(BI39&gt;0,$G34,0)</f>
        <v>156</v>
      </c>
      <c r="BJ40" s="137">
        <f t="shared" ref="BJ40" si="407">IF(BJ39&gt;0,$G34,0)</f>
        <v>156</v>
      </c>
      <c r="BK40" s="137">
        <f t="shared" ref="BK40" si="408">IF(BK39&gt;0,$G34,0)</f>
        <v>156</v>
      </c>
      <c r="BL40" s="137">
        <f t="shared" ref="BL40" si="409">IF(BL39&gt;0,$G34,0)</f>
        <v>156</v>
      </c>
      <c r="BM40" s="137">
        <f t="shared" ref="BM40" si="410">IF(BM39&gt;0,$G34,0)</f>
        <v>156</v>
      </c>
      <c r="BN40" s="137">
        <f t="shared" ref="BN40" si="411">IF(BN39&gt;0,$G34,0)</f>
        <v>156</v>
      </c>
      <c r="BO40" s="137">
        <f t="shared" ref="BO40" si="412">IF(BO39&gt;0,$G34,0)</f>
        <v>156</v>
      </c>
      <c r="BP40" s="137">
        <f t="shared" ref="BP40" si="413">IF(BP39&gt;0,$G34,0)</f>
        <v>156</v>
      </c>
      <c r="BQ40" s="137">
        <f t="shared" ref="BQ40" si="414">IF(BQ39&gt;0,$G34,0)</f>
        <v>156</v>
      </c>
      <c r="BR40" s="137">
        <f t="shared" ref="BR40" si="415">IF(BR39&gt;0,$G34,0)</f>
        <v>156</v>
      </c>
      <c r="BS40" s="137">
        <f t="shared" ref="BS40" si="416">IF(BS39&gt;0,$G34,0)</f>
        <v>156</v>
      </c>
      <c r="BT40" s="137">
        <f t="shared" ref="BT40" si="417">IF(BT39&gt;0,$G34,0)</f>
        <v>156</v>
      </c>
      <c r="BU40" s="137">
        <f t="shared" ref="BU40" si="418">IF(BU39&gt;0,$G34,0)</f>
        <v>156</v>
      </c>
      <c r="BV40" s="137">
        <f t="shared" ref="BV40" si="419">IF(BV39&gt;0,$G34,0)</f>
        <v>156</v>
      </c>
      <c r="BW40" s="137">
        <f t="shared" ref="BW40" si="420">IF(BW39&gt;0,$G34,0)</f>
        <v>156</v>
      </c>
      <c r="BX40" s="137">
        <f t="shared" ref="BX40" si="421">IF(BX39&gt;0,$G34,0)</f>
        <v>156</v>
      </c>
      <c r="BY40" s="137">
        <f t="shared" ref="BY40" si="422">IF(BY39&gt;0,$G34,0)</f>
        <v>156</v>
      </c>
      <c r="BZ40" s="137">
        <f t="shared" ref="BZ40" si="423">IF(BZ39&gt;0,$G34,0)</f>
        <v>156</v>
      </c>
      <c r="CA40" s="137">
        <f t="shared" ref="CA40" si="424">IF(CA39&gt;0,$G34,0)</f>
        <v>156</v>
      </c>
      <c r="CB40" s="137">
        <f t="shared" ref="CB40" si="425">IF(CB39&gt;0,$G34,0)</f>
        <v>156</v>
      </c>
      <c r="CC40" s="137">
        <f t="shared" ref="CC40" si="426">IF(CC39&gt;0,$G34,0)</f>
        <v>156</v>
      </c>
      <c r="CD40" s="137">
        <f t="shared" ref="CD40" si="427">IF(CD39&gt;0,$G34,0)</f>
        <v>156</v>
      </c>
      <c r="CE40" s="137">
        <f t="shared" ref="CE40" si="428">IF(CE39&gt;0,$G34,0)</f>
        <v>156</v>
      </c>
      <c r="CF40" s="137">
        <f t="shared" ref="CF40" si="429">IF(CF39&gt;0,$G34,0)</f>
        <v>156</v>
      </c>
      <c r="CG40" s="137">
        <f t="shared" ref="CG40" si="430">IF(CG39&gt;0,$G34,0)</f>
        <v>156</v>
      </c>
      <c r="CH40" s="137">
        <f t="shared" ref="CH40" si="431">IF(CH39&gt;0,$G34,0)</f>
        <v>156</v>
      </c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</row>
    <row r="41" spans="1:116" x14ac:dyDescent="0.15">
      <c r="A41" s="3">
        <f>A34+1</f>
        <v>4</v>
      </c>
      <c r="B41" s="3" t="str">
        <f>VLOOKUP($A41,'energy and capacity balance'!$A$3:$F$18,2)</f>
        <v>Wind - PC 28</v>
      </c>
      <c r="C41" s="3">
        <f>VLOOKUP($A41,'energy and capacity balance'!$A$3:$F$18,3)</f>
        <v>2031</v>
      </c>
      <c r="D41" s="82">
        <f>VLOOKUP($A41,'energy and capacity balance'!$A$3:$G$18,6)</f>
        <v>291.31782930191758</v>
      </c>
      <c r="E41" s="82">
        <f>VLOOKUP($A41,'energy and capacity balance'!$A$3:$G$18,7)</f>
        <v>25</v>
      </c>
      <c r="F41" s="82">
        <f>VLOOKUP($A41,'energy and capacity balance'!$A$3:$H$18,8)</f>
        <v>0</v>
      </c>
      <c r="G41" s="82">
        <f>VLOOKUP($A41,'energy and capacity balance'!$A$3:$H$18,4)</f>
        <v>153</v>
      </c>
      <c r="H41" s="83">
        <f>VLOOKUP($A41,'energy and capacity balance'!$A$3:$I$18,9)</f>
        <v>0.32500000000000001</v>
      </c>
      <c r="I41" s="83">
        <f>VLOOKUP($A41,'energy and capacity balance'!$A$3:$J$18,10)</f>
        <v>0.26</v>
      </c>
      <c r="J41" s="137">
        <f t="shared" ref="J41:AO41" si="432">IF($C41=J$11,$D41*J$16,0)</f>
        <v>0</v>
      </c>
      <c r="K41" s="137">
        <f t="shared" si="432"/>
        <v>0</v>
      </c>
      <c r="L41" s="137">
        <f t="shared" si="432"/>
        <v>0</v>
      </c>
      <c r="M41" s="137">
        <f t="shared" si="432"/>
        <v>0</v>
      </c>
      <c r="N41" s="137">
        <f t="shared" si="432"/>
        <v>0</v>
      </c>
      <c r="O41" s="137">
        <f t="shared" si="432"/>
        <v>0</v>
      </c>
      <c r="P41" s="137">
        <f t="shared" si="432"/>
        <v>0</v>
      </c>
      <c r="Q41" s="137">
        <f t="shared" si="432"/>
        <v>0</v>
      </c>
      <c r="R41" s="137">
        <f t="shared" si="432"/>
        <v>0</v>
      </c>
      <c r="S41" s="137">
        <f t="shared" si="432"/>
        <v>0</v>
      </c>
      <c r="T41" s="137">
        <f t="shared" si="432"/>
        <v>0</v>
      </c>
      <c r="U41" s="137">
        <f t="shared" si="432"/>
        <v>0</v>
      </c>
      <c r="V41" s="137">
        <f t="shared" si="432"/>
        <v>0</v>
      </c>
      <c r="W41" s="137">
        <f t="shared" si="432"/>
        <v>376.85067555436774</v>
      </c>
      <c r="X41" s="137">
        <f t="shared" si="432"/>
        <v>0</v>
      </c>
      <c r="Y41" s="137">
        <f t="shared" si="432"/>
        <v>0</v>
      </c>
      <c r="Z41" s="137">
        <f t="shared" si="432"/>
        <v>0</v>
      </c>
      <c r="AA41" s="137">
        <f t="shared" si="432"/>
        <v>0</v>
      </c>
      <c r="AB41" s="137">
        <f t="shared" si="432"/>
        <v>0</v>
      </c>
      <c r="AC41" s="137">
        <f t="shared" si="432"/>
        <v>0</v>
      </c>
      <c r="AD41" s="137">
        <f t="shared" si="432"/>
        <v>0</v>
      </c>
      <c r="AE41" s="137">
        <f t="shared" si="432"/>
        <v>0</v>
      </c>
      <c r="AF41" s="137">
        <f t="shared" si="432"/>
        <v>0</v>
      </c>
      <c r="AG41" s="137">
        <f t="shared" si="432"/>
        <v>0</v>
      </c>
      <c r="AH41" s="137">
        <f t="shared" si="432"/>
        <v>0</v>
      </c>
      <c r="AI41" s="137">
        <f t="shared" si="432"/>
        <v>0</v>
      </c>
      <c r="AJ41" s="137">
        <f t="shared" si="432"/>
        <v>0</v>
      </c>
      <c r="AK41" s="137">
        <f t="shared" si="432"/>
        <v>0</v>
      </c>
      <c r="AL41" s="137">
        <f t="shared" si="432"/>
        <v>0</v>
      </c>
      <c r="AM41" s="137">
        <f t="shared" si="432"/>
        <v>0</v>
      </c>
      <c r="AN41" s="137">
        <f t="shared" si="432"/>
        <v>0</v>
      </c>
      <c r="AO41" s="137">
        <f t="shared" si="432"/>
        <v>0</v>
      </c>
      <c r="AP41" s="137">
        <f t="shared" ref="AP41:BU41" si="433">IF($C41=AP$11,$D41*AP$16,0)</f>
        <v>0</v>
      </c>
      <c r="AQ41" s="137">
        <f t="shared" si="433"/>
        <v>0</v>
      </c>
      <c r="AR41" s="137">
        <f t="shared" si="433"/>
        <v>0</v>
      </c>
      <c r="AS41" s="137">
        <f t="shared" si="433"/>
        <v>0</v>
      </c>
      <c r="AT41" s="137">
        <f t="shared" si="433"/>
        <v>0</v>
      </c>
      <c r="AU41" s="137">
        <f t="shared" si="433"/>
        <v>0</v>
      </c>
      <c r="AV41" s="137">
        <f t="shared" si="433"/>
        <v>0</v>
      </c>
      <c r="AW41" s="137">
        <f t="shared" si="433"/>
        <v>0</v>
      </c>
      <c r="AX41" s="137">
        <f t="shared" si="433"/>
        <v>0</v>
      </c>
      <c r="AY41" s="137">
        <f t="shared" si="433"/>
        <v>0</v>
      </c>
      <c r="AZ41" s="137">
        <f t="shared" si="433"/>
        <v>0</v>
      </c>
      <c r="BA41" s="137">
        <f t="shared" si="433"/>
        <v>0</v>
      </c>
      <c r="BB41" s="137">
        <f t="shared" si="433"/>
        <v>0</v>
      </c>
      <c r="BC41" s="137">
        <f t="shared" si="433"/>
        <v>0</v>
      </c>
      <c r="BD41" s="137">
        <f t="shared" si="433"/>
        <v>0</v>
      </c>
      <c r="BE41" s="137">
        <f t="shared" si="433"/>
        <v>0</v>
      </c>
      <c r="BF41" s="137">
        <f t="shared" si="433"/>
        <v>0</v>
      </c>
      <c r="BG41" s="137">
        <f t="shared" si="433"/>
        <v>0</v>
      </c>
      <c r="BH41" s="137">
        <f t="shared" si="433"/>
        <v>0</v>
      </c>
      <c r="BI41" s="137">
        <f t="shared" si="433"/>
        <v>0</v>
      </c>
      <c r="BJ41" s="137">
        <f t="shared" si="433"/>
        <v>0</v>
      </c>
      <c r="BK41" s="137">
        <f t="shared" si="433"/>
        <v>0</v>
      </c>
      <c r="BL41" s="137">
        <f t="shared" si="433"/>
        <v>0</v>
      </c>
      <c r="BM41" s="137">
        <f t="shared" si="433"/>
        <v>0</v>
      </c>
      <c r="BN41" s="137">
        <f t="shared" si="433"/>
        <v>0</v>
      </c>
      <c r="BO41" s="137">
        <f t="shared" si="433"/>
        <v>0</v>
      </c>
      <c r="BP41" s="137">
        <f t="shared" si="433"/>
        <v>0</v>
      </c>
      <c r="BQ41" s="137">
        <f t="shared" si="433"/>
        <v>0</v>
      </c>
      <c r="BR41" s="137">
        <f t="shared" si="433"/>
        <v>0</v>
      </c>
      <c r="BS41" s="137">
        <f t="shared" si="433"/>
        <v>0</v>
      </c>
      <c r="BT41" s="137">
        <f t="shared" si="433"/>
        <v>0</v>
      </c>
      <c r="BU41" s="137">
        <f t="shared" si="433"/>
        <v>0</v>
      </c>
      <c r="BV41" s="137">
        <f t="shared" ref="BV41:CH41" si="434">IF($C41=BV$11,$D41*BV$16,0)</f>
        <v>0</v>
      </c>
      <c r="BW41" s="137">
        <f t="shared" si="434"/>
        <v>0</v>
      </c>
      <c r="BX41" s="137">
        <f t="shared" si="434"/>
        <v>0</v>
      </c>
      <c r="BY41" s="137">
        <f t="shared" si="434"/>
        <v>0</v>
      </c>
      <c r="BZ41" s="137">
        <f t="shared" si="434"/>
        <v>0</v>
      </c>
      <c r="CA41" s="137">
        <f t="shared" si="434"/>
        <v>0</v>
      </c>
      <c r="CB41" s="137">
        <f t="shared" si="434"/>
        <v>0</v>
      </c>
      <c r="CC41" s="137">
        <f t="shared" si="434"/>
        <v>0</v>
      </c>
      <c r="CD41" s="137">
        <f t="shared" si="434"/>
        <v>0</v>
      </c>
      <c r="CE41" s="137">
        <f t="shared" si="434"/>
        <v>0</v>
      </c>
      <c r="CF41" s="137">
        <f t="shared" si="434"/>
        <v>0</v>
      </c>
      <c r="CG41" s="137">
        <f t="shared" si="434"/>
        <v>0</v>
      </c>
      <c r="CH41" s="137">
        <f t="shared" si="434"/>
        <v>0</v>
      </c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</row>
    <row r="42" spans="1:116" x14ac:dyDescent="0.15">
      <c r="B42" s="9" t="s">
        <v>91</v>
      </c>
      <c r="C42" s="2"/>
      <c r="D42" s="2"/>
      <c r="E42" s="2"/>
      <c r="F42" s="2"/>
      <c r="G42" s="2"/>
      <c r="H42" s="2"/>
      <c r="I42" s="2"/>
      <c r="J42" s="137">
        <f>IF(J41&gt;1,J41,IF(I43&gt;0,I43,$D41*J$16*(1-VLOOKUP($A41,'energy and capacity balance'!$A$3:$L$18,11))))</f>
        <v>0.01</v>
      </c>
      <c r="K42" s="137">
        <f>IF(K41&gt;1,K41,IF(J43&gt;0,J43,$D41*K$16*(1-VLOOKUP($A41,'energy and capacity balance'!$A$3:$L$18,11))))</f>
        <v>9.6000000000000009E-3</v>
      </c>
      <c r="L42" s="137">
        <f>IF(L41&gt;1,L41,IF(K43&gt;0,K43,$D41*L$16*(1-VLOOKUP($A41,'energy and capacity balance'!$A$3:$L$18,11))))</f>
        <v>9.2000000000000016E-3</v>
      </c>
      <c r="M42" s="137">
        <f>IF(M41&gt;1,M41,IF(L43&gt;0,L43,$D41*M$16*(1-VLOOKUP($A41,'energy and capacity balance'!$A$3:$L$18,11))))</f>
        <v>8.8000000000000023E-3</v>
      </c>
      <c r="N42" s="137">
        <f>IF(N41&gt;1,N41,IF(M43&gt;0,M43,$D41*N$16*(1-VLOOKUP($A41,'energy and capacity balance'!$A$3:$L$18,11))))</f>
        <v>8.400000000000003E-3</v>
      </c>
      <c r="O42" s="137">
        <f>IF(O41&gt;1,O41,IF(N43&gt;0,N43,$D41*O$16*(1-VLOOKUP($A41,'energy and capacity balance'!$A$3:$L$18,11))))</f>
        <v>8.0000000000000036E-3</v>
      </c>
      <c r="P42" s="137">
        <f>IF(P41&gt;1,P41,IF(O43&gt;0,O43,$D41*P$16*(1-VLOOKUP($A41,'energy and capacity balance'!$A$3:$L$18,11))))</f>
        <v>7.6000000000000035E-3</v>
      </c>
      <c r="Q42" s="137">
        <f>IF(Q41&gt;1,Q41,IF(P43&gt;0,P43,$D41*Q$16*(1-VLOOKUP($A41,'energy and capacity balance'!$A$3:$L$18,11))))</f>
        <v>7.2000000000000033E-3</v>
      </c>
      <c r="R42" s="137">
        <f>IF(R41&gt;1,R41,IF(Q43&gt;0,Q43,$D41*R$16*(1-VLOOKUP($A41,'energy and capacity balance'!$A$3:$L$18,11))))</f>
        <v>6.8000000000000031E-3</v>
      </c>
      <c r="S42" s="137">
        <f>IF(S41&gt;1,S41,IF(R43&gt;0,R43,$D41*S$16*(1-VLOOKUP($A41,'energy and capacity balance'!$A$3:$L$18,11))))</f>
        <v>6.4000000000000029E-3</v>
      </c>
      <c r="T42" s="137">
        <f>IF(T41&gt;1,T41,IF(S43&gt;0,S43,$D41*T$16*(1-VLOOKUP($A41,'energy and capacity balance'!$A$3:$L$18,11))))</f>
        <v>6.0000000000000027E-3</v>
      </c>
      <c r="U42" s="137">
        <f>IF(U41&gt;1,U41,IF(T43&gt;0,T43,$D41*U$16*(1-VLOOKUP($A41,'energy and capacity balance'!$A$3:$L$18,11))))</f>
        <v>5.6000000000000025E-3</v>
      </c>
      <c r="V42" s="137">
        <f>IF(V41&gt;1,V41,IF(U43&gt;0,U43,$D41*V$16*(1-VLOOKUP($A41,'energy and capacity balance'!$A$3:$L$18,11))))</f>
        <v>5.2000000000000024E-3</v>
      </c>
      <c r="W42" s="137">
        <f>IF(W41&gt;1,W41,IF(V43&gt;0,V43,$D41*W$16*(1-VLOOKUP($A41,'energy and capacity balance'!$A$3:$L$18,11))))</f>
        <v>376.85067555436774</v>
      </c>
      <c r="X42" s="137">
        <f>IF(X41&gt;1,X41,IF(W43&gt;0,W43,$D41*X$16*(1-VLOOKUP($A41,'energy and capacity balance'!$A$3:$L$18,11))))</f>
        <v>361.77664853219301</v>
      </c>
      <c r="Y42" s="137">
        <f>IF(Y41&gt;1,Y41,IF(X43&gt;0,X43,$D41*Y$16*(1-VLOOKUP($A41,'energy and capacity balance'!$A$3:$L$18,11))))</f>
        <v>346.70262151001828</v>
      </c>
      <c r="Z42" s="137">
        <f>IF(Z41&gt;1,Z41,IF(Y43&gt;0,Y43,$D41*Z$16*(1-VLOOKUP($A41,'energy and capacity balance'!$A$3:$L$18,11))))</f>
        <v>331.62859448784354</v>
      </c>
      <c r="AA42" s="137">
        <f>IF(AA41&gt;1,AA41,IF(Z43&gt;0,Z43,$D41*AA$16*(1-VLOOKUP($A41,'energy and capacity balance'!$A$3:$L$18,11))))</f>
        <v>316.55456746566881</v>
      </c>
      <c r="AB42" s="137">
        <f>IF(AB41&gt;1,AB41,IF(AA43&gt;0,AA43,$D41*AB$16*(1-VLOOKUP($A41,'energy and capacity balance'!$A$3:$L$18,11))))</f>
        <v>301.48054044349408</v>
      </c>
      <c r="AC42" s="137">
        <f>IF(AC41&gt;1,AC41,IF(AB43&gt;0,AB43,$D41*AC$16*(1-VLOOKUP($A41,'energy and capacity balance'!$A$3:$L$18,11))))</f>
        <v>286.40651342131935</v>
      </c>
      <c r="AD42" s="137">
        <f>IF(AD41&gt;1,AD41,IF(AC43&gt;0,AC43,$D41*AD$16*(1-VLOOKUP($A41,'energy and capacity balance'!$A$3:$L$18,11))))</f>
        <v>271.33248639914461</v>
      </c>
      <c r="AE42" s="137">
        <f>IF(AE41&gt;1,AE41,IF(AD43&gt;0,AD43,$D41*AE$16*(1-VLOOKUP($A41,'energy and capacity balance'!$A$3:$L$18,11))))</f>
        <v>256.25845937696988</v>
      </c>
      <c r="AF42" s="137">
        <f>IF(AF41&gt;1,AF41,IF(AE43&gt;0,AE43,$D41*AF$16*(1-VLOOKUP($A41,'energy and capacity balance'!$A$3:$L$18,11))))</f>
        <v>241.18443235479518</v>
      </c>
      <c r="AG42" s="137">
        <f>IF(AG41&gt;1,AG41,IF(AF43&gt;0,AF43,$D41*AG$16*(1-VLOOKUP($A41,'energy and capacity balance'!$A$3:$L$18,11))))</f>
        <v>226.11040533262047</v>
      </c>
      <c r="AH42" s="137">
        <f>IF(AH41&gt;1,AH41,IF(AG43&gt;0,AG43,$D41*AH$16*(1-VLOOKUP($A41,'energy and capacity balance'!$A$3:$L$18,11))))</f>
        <v>211.03637831044577</v>
      </c>
      <c r="AI42" s="137">
        <f>IF(AI41&gt;1,AI41,IF(AH43&gt;0,AH43,$D41*AI$16*(1-VLOOKUP($A41,'energy and capacity balance'!$A$3:$L$18,11))))</f>
        <v>195.96235128827107</v>
      </c>
      <c r="AJ42" s="137">
        <f>IF(AJ41&gt;1,AJ41,IF(AI43&gt;0,AI43,$D41*AJ$16*(1-VLOOKUP($A41,'energy and capacity balance'!$A$3:$L$18,11))))</f>
        <v>180.88832426609636</v>
      </c>
      <c r="AK42" s="137">
        <f>IF(AK41&gt;1,AK41,IF(AJ43&gt;0,AJ43,$D41*AK$16*(1-VLOOKUP($A41,'energy and capacity balance'!$A$3:$L$18,11))))</f>
        <v>165.81429724392166</v>
      </c>
      <c r="AL42" s="137">
        <f>IF(AL41&gt;1,AL41,IF(AK43&gt;0,AK43,$D41*AL$16*(1-VLOOKUP($A41,'energy and capacity balance'!$A$3:$L$18,11))))</f>
        <v>150.74027022174695</v>
      </c>
      <c r="AM42" s="137">
        <f>IF(AM41&gt;1,AM41,IF(AL43&gt;0,AL43,$D41*AM$16*(1-VLOOKUP($A41,'energy and capacity balance'!$A$3:$L$18,11))))</f>
        <v>135.66624319957225</v>
      </c>
      <c r="AN42" s="137">
        <f>IF(AN41&gt;1,AN41,IF(AM43&gt;0,AM43,$D41*AN$16*(1-VLOOKUP($A41,'energy and capacity balance'!$A$3:$L$18,11))))</f>
        <v>120.59221617739755</v>
      </c>
      <c r="AO42" s="137">
        <f>IF(AO41&gt;1,AO41,IF(AN43&gt;0,AN43,$D41*AO$16*(1-VLOOKUP($A41,'energy and capacity balance'!$A$3:$L$18,11))))</f>
        <v>105.51818915522284</v>
      </c>
      <c r="AP42" s="137">
        <f>IF(AP41&gt;1,AP41,IF(AO43&gt;0,AO43,$D41*AP$16*(1-VLOOKUP($A41,'energy and capacity balance'!$A$3:$L$18,11))))</f>
        <v>90.444162133048138</v>
      </c>
      <c r="AQ42" s="137">
        <f>IF(AQ41&gt;1,AQ41,IF(AP43&gt;0,AP43,$D41*AQ$16*(1-VLOOKUP($A41,'energy and capacity balance'!$A$3:$L$18,11))))</f>
        <v>75.370135110873434</v>
      </c>
      <c r="AR42" s="137">
        <f>IF(AR41&gt;1,AR41,IF(AQ43&gt;0,AQ43,$D41*AR$16*(1-VLOOKUP($A41,'energy and capacity balance'!$A$3:$L$18,11))))</f>
        <v>60.296108088698723</v>
      </c>
      <c r="AS42" s="137">
        <f>IF(AS41&gt;1,AS41,IF(AR43&gt;0,AR43,$D41*AS$16*(1-VLOOKUP($A41,'energy and capacity balance'!$A$3:$L$18,11))))</f>
        <v>45.222081066524012</v>
      </c>
      <c r="AT42" s="137">
        <f>IF(AT41&gt;1,AT41,IF(AS43&gt;0,AS43,$D41*AT$16*(1-VLOOKUP($A41,'energy and capacity balance'!$A$3:$L$18,11)*(1-VLOOKUP($A41,'energy and capacity balance'!$A$3:$L$18,12)))))</f>
        <v>30.148054044349301</v>
      </c>
      <c r="AU42" s="137">
        <f>IF(AU41&gt;1,AU41,IF(AT43&gt;0,AT43,V42*(1-VLOOKUP($A41,'energy and capacity balance'!$A$3:$L$18,11))))</f>
        <v>15.074027022174592</v>
      </c>
      <c r="AV42" s="137">
        <f>IF(AV41&gt;1,AV41,IF(AU43&gt;0,AU43,W42*(1-VLOOKUP($A41,'energy and capacity balance'!$A$3:$L$18,11))))</f>
        <v>263.79547288805742</v>
      </c>
      <c r="AW42" s="137">
        <f>IF(AW41&gt;1,AW41,IF(AV43&gt;0,AV43,X42*(1-VLOOKUP($A41,'energy and capacity balance'!$A$3:$L$18,11))))</f>
        <v>253.24365397253513</v>
      </c>
      <c r="AX42" s="137">
        <f>IF(AX41&gt;1,AX41,IF(AW43&gt;0,AW43,Y42*(1-VLOOKUP($A41,'energy and capacity balance'!$A$3:$L$18,11))))</f>
        <v>242.69183505701284</v>
      </c>
      <c r="AY42" s="137">
        <f>IF(AY41&gt;1,AY41,IF(AX43&gt;0,AX43,Z42*(1-VLOOKUP($A41,'energy and capacity balance'!$A$3:$L$18,11))))</f>
        <v>232.14001614149055</v>
      </c>
      <c r="AZ42" s="137">
        <f>IF(AZ41&gt;1,AZ41,IF(AY43&gt;0,AY43,AA42*(1-VLOOKUP($A41,'energy and capacity balance'!$A$3:$L$18,11))))</f>
        <v>221.58819722596826</v>
      </c>
      <c r="BA42" s="137">
        <f>IF(BA41&gt;1,BA41,IF(AZ43&gt;0,AZ43,AB42*(1-VLOOKUP($A41,'energy and capacity balance'!$A$3:$L$18,11))))</f>
        <v>211.03637831044597</v>
      </c>
      <c r="BB42" s="137">
        <f>IF(BB41&gt;1,BB41,IF(BA43&gt;0,BA43,AC42*(1-VLOOKUP($A41,'energy and capacity balance'!$A$3:$L$18,11))))</f>
        <v>200.48455939492368</v>
      </c>
      <c r="BC42" s="137">
        <f>IF(BC41&gt;1,BC41,IF(BB43&gt;0,BB43,AD42*(1-VLOOKUP($A41,'energy and capacity balance'!$A$3:$L$18,11))))</f>
        <v>189.93274047940139</v>
      </c>
      <c r="BD42" s="137">
        <f>IF(BD41&gt;1,BD41,IF(BC43&gt;0,BC43,AE42*(1-VLOOKUP($A41,'energy and capacity balance'!$A$3:$L$18,11))))</f>
        <v>179.3809215638791</v>
      </c>
      <c r="BE42" s="137">
        <f>IF(BE41&gt;1,BE41,IF(BD43&gt;0,BD43,AF42*(1-VLOOKUP($A41,'energy and capacity balance'!$A$3:$L$18,11))))</f>
        <v>168.82910264835681</v>
      </c>
      <c r="BF42" s="137">
        <f>IF(BF41&gt;1,BF41,IF(BE43&gt;0,BE43,AG42*(1-VLOOKUP($A41,'energy and capacity balance'!$A$3:$L$18,11))))</f>
        <v>158.27728373283452</v>
      </c>
      <c r="BG42" s="137">
        <f>IF(BG41&gt;1,BG41,IF(BF43&gt;0,BF43,AH42*(1-VLOOKUP($A41,'energy and capacity balance'!$A$3:$L$18,11))))</f>
        <v>147.72546481731223</v>
      </c>
      <c r="BH42" s="137">
        <f>IF(BH41&gt;1,BH41,IF(BG43&gt;0,BG43,AI42*(1-VLOOKUP($A41,'energy and capacity balance'!$A$3:$L$18,11))))</f>
        <v>137.17364590178994</v>
      </c>
      <c r="BI42" s="137">
        <f>IF(BI41&gt;1,BI41,IF(BH43&gt;0,BH43,AJ42*(1-VLOOKUP($A41,'energy and capacity balance'!$A$3:$L$18,11))))</f>
        <v>126.62182698626765</v>
      </c>
      <c r="BJ42" s="137">
        <f>IF(BJ41&gt;1,BJ41,IF(BI43&gt;0,BI43,AK42*(1-VLOOKUP($A41,'energy and capacity balance'!$A$3:$L$18,11))))</f>
        <v>116.07000807074536</v>
      </c>
      <c r="BK42" s="137">
        <f>IF(BK41&gt;1,BK41,IF(BJ43&gt;0,BJ43,AL42*(1-VLOOKUP($A41,'energy and capacity balance'!$A$3:$L$18,11))))</f>
        <v>105.51818915522307</v>
      </c>
      <c r="BL42" s="137">
        <f>IF(BL41&gt;1,BL41,IF(BK43&gt;0,BK43,AM42*(1-VLOOKUP($A41,'energy and capacity balance'!$A$3:$L$18,11))))</f>
        <v>94.96637023970078</v>
      </c>
      <c r="BM42" s="137">
        <f>IF(BM41&gt;1,BM41,IF(BL43&gt;0,BL43,AN42*(1-VLOOKUP($A41,'energy and capacity balance'!$A$3:$L$18,11))))</f>
        <v>84.41455132417849</v>
      </c>
      <c r="BN42" s="137">
        <f>IF(BN41&gt;1,BN41,IF(BM43&gt;0,BM43,AO42*(1-VLOOKUP($A41,'energy and capacity balance'!$A$3:$L$18,11))))</f>
        <v>73.8627324086562</v>
      </c>
      <c r="BO42" s="137">
        <f>IF(BO41&gt;1,BO41,IF(BN43&gt;0,BN43,AP42*(1-VLOOKUP($A41,'energy and capacity balance'!$A$3:$L$18,11))))</f>
        <v>63.310913493133903</v>
      </c>
      <c r="BP42" s="137">
        <f>IF(BP41&gt;1,BP41,IF(BO43&gt;0,BO43,AQ42*(1-VLOOKUP($A41,'energy and capacity balance'!$A$3:$L$18,11))))</f>
        <v>52.759094577611606</v>
      </c>
      <c r="BQ42" s="137">
        <f>IF(BQ41&gt;1,BQ41,IF(BP43&gt;0,BP43,AR42*(1-VLOOKUP($A41,'energy and capacity balance'!$A$3:$L$18,11))))</f>
        <v>42.207275662089309</v>
      </c>
      <c r="BR42" s="137">
        <f>IF(BR41&gt;1,BR41,IF(BQ43&gt;0,BQ43,AS42*(1-VLOOKUP($A41,'energy and capacity balance'!$A$3:$L$18,11))))</f>
        <v>31.655456746567012</v>
      </c>
      <c r="BS42" s="137">
        <f>IF(BS41&gt;1,BS41,IF(BR43&gt;0,BR43,AT42*(1-VLOOKUP($A41,'energy and capacity balance'!$A$3:$L$18,11))))</f>
        <v>21.103637831044715</v>
      </c>
      <c r="BT42" s="137">
        <f>IF(BT41&gt;1,BT41,IF(BS43&gt;0,BS43,AU42*(1-VLOOKUP($A41,'energy and capacity balance'!$A$3:$L$18,11))))</f>
        <v>10.551818915522418</v>
      </c>
      <c r="BU42" s="137">
        <f>IF(BU41&gt;1,BU41,IF(BT43&gt;0,BT43,AV42*(1-VLOOKUP($A41,'energy and capacity balance'!$A$3:$L$18,11))))</f>
        <v>1.2079226507921703E-13</v>
      </c>
      <c r="BV42" s="137">
        <f>IF(BV41&gt;1,BV41,IF(BU43&gt;0,BU43,AW42*(1-VLOOKUP($A41,'energy and capacity balance'!$A$3:$L$18,11))))</f>
        <v>177.27055778077457</v>
      </c>
      <c r="BW42" s="137">
        <f>IF(BW41&gt;1,BW41,IF(BV43&gt;0,BV43,AX42*(1-VLOOKUP($A41,'energy and capacity balance'!$A$3:$L$18,11))))</f>
        <v>170.17973546954357</v>
      </c>
      <c r="BX42" s="137">
        <f>IF(BX41&gt;1,BX41,IF(BW43&gt;0,BW43,AY42*(1-VLOOKUP($A41,'energy and capacity balance'!$A$3:$L$18,11))))</f>
        <v>163.08891315831258</v>
      </c>
      <c r="BY42" s="137">
        <f>IF(BY41&gt;1,BY41,IF(BX43&gt;0,BX43,AZ42*(1-VLOOKUP($A41,'energy and capacity balance'!$A$3:$L$18,11))))</f>
        <v>155.99809084708158</v>
      </c>
      <c r="BZ42" s="137">
        <f>IF(BZ41&gt;1,BZ41,IF(BY43&gt;0,BY43,BA42*(1-VLOOKUP($A41,'energy and capacity balance'!$A$3:$L$18,11))))</f>
        <v>148.90726853585059</v>
      </c>
      <c r="CA42" s="137">
        <f>IF(CA41&gt;1,CA41,IF(BZ43&gt;0,BZ43,BB42*(1-VLOOKUP($A41,'energy and capacity balance'!$A$3:$L$18,11))))</f>
        <v>141.8164462246196</v>
      </c>
      <c r="CB42" s="137">
        <f>IF(CB41&gt;1,CB41,IF(CA43&gt;0,CA43,BC42*(1-VLOOKUP($A41,'energy and capacity balance'!$A$3:$L$18,11))))</f>
        <v>134.7256239133886</v>
      </c>
      <c r="CC42" s="137">
        <f>IF(CC41&gt;1,CC41,IF(CB43&gt;0,CB43,BD42*(1-VLOOKUP($A41,'energy and capacity balance'!$A$3:$L$18,11))))</f>
        <v>127.63480160215762</v>
      </c>
      <c r="CD42" s="137">
        <f>IF(CD41&gt;1,CD41,IF(CC43&gt;0,CC43,BE42*(1-VLOOKUP($A41,'energy and capacity balance'!$A$3:$L$18,11))))</f>
        <v>120.54397929092664</v>
      </c>
      <c r="CE42" s="137">
        <f>IF(CE41&gt;1,CE41,IF(CD43&gt;0,CD43,BF42*(1-VLOOKUP($A41,'energy and capacity balance'!$A$3:$L$18,11))))</f>
        <v>113.45315697969566</v>
      </c>
      <c r="CF42" s="137">
        <f>IF(CF41&gt;1,CF41,IF(CE43&gt;0,CE43,BG42*(1-VLOOKUP($A41,'energy and capacity balance'!$A$3:$L$18,11))))</f>
        <v>106.36233466846468</v>
      </c>
      <c r="CG42" s="137">
        <f>IF(CG41&gt;1,CG41,IF(CF43&gt;0,CF43,BH42*(1-VLOOKUP($A41,'energy and capacity balance'!$A$3:$L$18,11))))</f>
        <v>99.271512357233703</v>
      </c>
      <c r="CH42" s="137">
        <f>IF(CH41&gt;1,CH41,IF(CG43&gt;0,CG43,BI42*(1-VLOOKUP($A41,'energy and capacity balance'!$A$3:$L$18,11))))</f>
        <v>92.180690046002724</v>
      </c>
      <c r="CI42" s="42"/>
      <c r="CJ42" s="42"/>
      <c r="CK42" s="42"/>
      <c r="CL42" s="42"/>
      <c r="CM42" s="42"/>
      <c r="CN42" s="42"/>
      <c r="CO42" s="42"/>
      <c r="CP42" s="42"/>
      <c r="CQ42" s="42"/>
      <c r="CR42" s="42">
        <f t="shared" ref="CR42:CS42" si="435">IF(CQ43&gt;0,CQ43,0)</f>
        <v>0</v>
      </c>
      <c r="CS42" s="42">
        <f t="shared" si="435"/>
        <v>0</v>
      </c>
      <c r="CT42" s="42"/>
      <c r="CU42" s="42"/>
      <c r="CV42" s="42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</row>
    <row r="43" spans="1:116" ht="15" x14ac:dyDescent="0.2">
      <c r="B43" s="9" t="s">
        <v>92</v>
      </c>
      <c r="C43" s="2"/>
      <c r="D43" s="2"/>
      <c r="E43" s="16"/>
      <c r="F43" s="16"/>
      <c r="G43" s="16"/>
      <c r="H43" s="16"/>
      <c r="I43" s="16">
        <v>0.01</v>
      </c>
      <c r="J43" s="137">
        <f>MAX(+J42-J44,0)</f>
        <v>9.6000000000000009E-3</v>
      </c>
      <c r="K43" s="137">
        <f t="shared" ref="K43" si="436">MAX(+K42-K44,0)</f>
        <v>9.2000000000000016E-3</v>
      </c>
      <c r="L43" s="137">
        <f t="shared" ref="L43" si="437">MAX(+L42-L44,0)</f>
        <v>8.8000000000000023E-3</v>
      </c>
      <c r="M43" s="137">
        <f t="shared" ref="M43" si="438">MAX(+M42-M44,0)</f>
        <v>8.400000000000003E-3</v>
      </c>
      <c r="N43" s="137">
        <f t="shared" ref="N43" si="439">MAX(+N42-N44,0)</f>
        <v>8.0000000000000036E-3</v>
      </c>
      <c r="O43" s="137">
        <f t="shared" ref="O43" si="440">MAX(+O42-O44,0)</f>
        <v>7.6000000000000035E-3</v>
      </c>
      <c r="P43" s="137">
        <f t="shared" ref="P43" si="441">MAX(+P42-P44,0)</f>
        <v>7.2000000000000033E-3</v>
      </c>
      <c r="Q43" s="137">
        <f t="shared" ref="Q43" si="442">MAX(+Q42-Q44,0)</f>
        <v>6.8000000000000031E-3</v>
      </c>
      <c r="R43" s="137">
        <f t="shared" ref="R43" si="443">MAX(+R42-R44,0)</f>
        <v>6.4000000000000029E-3</v>
      </c>
      <c r="S43" s="137">
        <f t="shared" ref="S43" si="444">MAX(+S42-S44,0)</f>
        <v>6.0000000000000027E-3</v>
      </c>
      <c r="T43" s="137">
        <f t="shared" ref="T43" si="445">MAX(+T42-T44,0)</f>
        <v>5.6000000000000025E-3</v>
      </c>
      <c r="U43" s="137">
        <f t="shared" ref="U43" si="446">MAX(+U42-U44,0)</f>
        <v>5.2000000000000024E-3</v>
      </c>
      <c r="V43" s="137">
        <f t="shared" ref="V43" si="447">MAX(+V42-V44,0)</f>
        <v>4.8000000000000022E-3</v>
      </c>
      <c r="W43" s="137">
        <f t="shared" ref="W43" si="448">MAX(+W42-W44,0)</f>
        <v>361.77664853219301</v>
      </c>
      <c r="X43" s="137">
        <f t="shared" ref="X43" si="449">MAX(+X42-X44,0)</f>
        <v>346.70262151001828</v>
      </c>
      <c r="Y43" s="137">
        <f t="shared" ref="Y43" si="450">MAX(+Y42-Y44,0)</f>
        <v>331.62859448784354</v>
      </c>
      <c r="Z43" s="137">
        <f t="shared" ref="Z43" si="451">MAX(+Z42-Z44,0)</f>
        <v>316.55456746566881</v>
      </c>
      <c r="AA43" s="137">
        <f t="shared" ref="AA43" si="452">MAX(+AA42-AA44,0)</f>
        <v>301.48054044349408</v>
      </c>
      <c r="AB43" s="137">
        <f t="shared" ref="AB43" si="453">MAX(+AB42-AB44,0)</f>
        <v>286.40651342131935</v>
      </c>
      <c r="AC43" s="137">
        <f t="shared" ref="AC43" si="454">MAX(+AC42-AC44,0)</f>
        <v>271.33248639914461</v>
      </c>
      <c r="AD43" s="137">
        <f t="shared" ref="AD43" si="455">MAX(+AD42-AD44,0)</f>
        <v>256.25845937696988</v>
      </c>
      <c r="AE43" s="137">
        <f t="shared" ref="AE43" si="456">MAX(+AE42-AE44,0)</f>
        <v>241.18443235479518</v>
      </c>
      <c r="AF43" s="137">
        <f t="shared" ref="AF43" si="457">MAX(+AF42-AF44,0)</f>
        <v>226.11040533262047</v>
      </c>
      <c r="AG43" s="137">
        <f t="shared" ref="AG43" si="458">MAX(+AG42-AG44,0)</f>
        <v>211.03637831044577</v>
      </c>
      <c r="AH43" s="137">
        <f t="shared" ref="AH43" si="459">MAX(+AH42-AH44,0)</f>
        <v>195.96235128827107</v>
      </c>
      <c r="AI43" s="137">
        <f t="shared" ref="AI43" si="460">MAX(+AI42-AI44,0)</f>
        <v>180.88832426609636</v>
      </c>
      <c r="AJ43" s="137">
        <f t="shared" ref="AJ43" si="461">MAX(+AJ42-AJ44,0)</f>
        <v>165.81429724392166</v>
      </c>
      <c r="AK43" s="137">
        <f t="shared" ref="AK43" si="462">MAX(+AK42-AK44,0)</f>
        <v>150.74027022174695</v>
      </c>
      <c r="AL43" s="137">
        <f t="shared" ref="AL43" si="463">MAX(+AL42-AL44,0)</f>
        <v>135.66624319957225</v>
      </c>
      <c r="AM43" s="137">
        <f t="shared" ref="AM43" si="464">MAX(+AM42-AM44,0)</f>
        <v>120.59221617739755</v>
      </c>
      <c r="AN43" s="137">
        <f t="shared" ref="AN43" si="465">MAX(+AN42-AN44,0)</f>
        <v>105.51818915522284</v>
      </c>
      <c r="AO43" s="137">
        <f t="shared" ref="AO43" si="466">MAX(+AO42-AO44,0)</f>
        <v>90.444162133048138</v>
      </c>
      <c r="AP43" s="137">
        <f t="shared" ref="AP43" si="467">MAX(+AP42-AP44,0)</f>
        <v>75.370135110873434</v>
      </c>
      <c r="AQ43" s="137">
        <f t="shared" ref="AQ43" si="468">MAX(+AQ42-AQ44,0)</f>
        <v>60.296108088698723</v>
      </c>
      <c r="AR43" s="137">
        <f t="shared" ref="AR43" si="469">MAX(+AR42-AR44,0)</f>
        <v>45.222081066524012</v>
      </c>
      <c r="AS43" s="137">
        <f t="shared" ref="AS43" si="470">MAX(+AS42-AS44,0)</f>
        <v>30.148054044349301</v>
      </c>
      <c r="AT43" s="137">
        <f t="shared" ref="AT43" si="471">MAX(+AT42-AT44,0)</f>
        <v>15.074027022174592</v>
      </c>
      <c r="AU43" s="137">
        <f t="shared" ref="AU43" si="472">MAX(+AU42-AU44,0)</f>
        <v>0</v>
      </c>
      <c r="AV43" s="137">
        <f t="shared" ref="AV43" si="473">MAX(+AV42-AV44,0)</f>
        <v>253.24365397253513</v>
      </c>
      <c r="AW43" s="137">
        <f t="shared" ref="AW43" si="474">MAX(+AW42-AW44,0)</f>
        <v>242.69183505701284</v>
      </c>
      <c r="AX43" s="137">
        <f t="shared" ref="AX43" si="475">MAX(+AX42-AX44,0)</f>
        <v>232.14001614149055</v>
      </c>
      <c r="AY43" s="137">
        <f t="shared" ref="AY43" si="476">MAX(+AY42-AY44,0)</f>
        <v>221.58819722596826</v>
      </c>
      <c r="AZ43" s="137">
        <f t="shared" ref="AZ43" si="477">MAX(+AZ42-AZ44,0)</f>
        <v>211.03637831044597</v>
      </c>
      <c r="BA43" s="137">
        <f t="shared" ref="BA43" si="478">MAX(+BA42-BA44,0)</f>
        <v>200.48455939492368</v>
      </c>
      <c r="BB43" s="137">
        <f t="shared" ref="BB43" si="479">MAX(+BB42-BB44,0)</f>
        <v>189.93274047940139</v>
      </c>
      <c r="BC43" s="137">
        <f t="shared" ref="BC43" si="480">MAX(+BC42-BC44,0)</f>
        <v>179.3809215638791</v>
      </c>
      <c r="BD43" s="137">
        <f t="shared" ref="BD43" si="481">MAX(+BD42-BD44,0)</f>
        <v>168.82910264835681</v>
      </c>
      <c r="BE43" s="137">
        <f t="shared" ref="BE43" si="482">MAX(+BE42-BE44,0)</f>
        <v>158.27728373283452</v>
      </c>
      <c r="BF43" s="137">
        <f t="shared" ref="BF43" si="483">MAX(+BF42-BF44,0)</f>
        <v>147.72546481731223</v>
      </c>
      <c r="BG43" s="137">
        <f t="shared" ref="BG43" si="484">MAX(+BG42-BG44,0)</f>
        <v>137.17364590178994</v>
      </c>
      <c r="BH43" s="137">
        <f t="shared" ref="BH43" si="485">MAX(+BH42-BH44,0)</f>
        <v>126.62182698626765</v>
      </c>
      <c r="BI43" s="137">
        <f t="shared" ref="BI43" si="486">MAX(+BI42-BI44,0)</f>
        <v>116.07000807074536</v>
      </c>
      <c r="BJ43" s="137">
        <f t="shared" ref="BJ43" si="487">MAX(+BJ42-BJ44,0)</f>
        <v>105.51818915522307</v>
      </c>
      <c r="BK43" s="137">
        <f t="shared" ref="BK43" si="488">MAX(+BK42-BK44,0)</f>
        <v>94.96637023970078</v>
      </c>
      <c r="BL43" s="137">
        <f t="shared" ref="BL43" si="489">MAX(+BL42-BL44,0)</f>
        <v>84.41455132417849</v>
      </c>
      <c r="BM43" s="137">
        <f t="shared" ref="BM43" si="490">MAX(+BM42-BM44,0)</f>
        <v>73.8627324086562</v>
      </c>
      <c r="BN43" s="137">
        <f t="shared" ref="BN43" si="491">MAX(+BN42-BN44,0)</f>
        <v>63.310913493133903</v>
      </c>
      <c r="BO43" s="137">
        <f t="shared" ref="BO43" si="492">MAX(+BO42-BO44,0)</f>
        <v>52.759094577611606</v>
      </c>
      <c r="BP43" s="137">
        <f t="shared" ref="BP43" si="493">MAX(+BP42-BP44,0)</f>
        <v>42.207275662089309</v>
      </c>
      <c r="BQ43" s="137">
        <f t="shared" ref="BQ43" si="494">MAX(+BQ42-BQ44,0)</f>
        <v>31.655456746567012</v>
      </c>
      <c r="BR43" s="137">
        <f t="shared" ref="BR43" si="495">MAX(+BR42-BR44,0)</f>
        <v>21.103637831044715</v>
      </c>
      <c r="BS43" s="137">
        <f t="shared" ref="BS43" si="496">MAX(+BS42-BS44,0)</f>
        <v>10.551818915522418</v>
      </c>
      <c r="BT43" s="137">
        <f t="shared" ref="BT43" si="497">MAX(+BT42-BT44,0)</f>
        <v>1.2079226507921703E-13</v>
      </c>
      <c r="BU43" s="137">
        <f t="shared" ref="BU43" si="498">MAX(+BU42-BU44,0)</f>
        <v>0</v>
      </c>
      <c r="BV43" s="137">
        <f t="shared" ref="BV43" si="499">MAX(+BV42-BV44,0)</f>
        <v>170.17973546954357</v>
      </c>
      <c r="BW43" s="137">
        <f t="shared" ref="BW43" si="500">MAX(+BW42-BW44,0)</f>
        <v>163.08891315831258</v>
      </c>
      <c r="BX43" s="137">
        <f t="shared" ref="BX43" si="501">MAX(+BX42-BX44,0)</f>
        <v>155.99809084708158</v>
      </c>
      <c r="BY43" s="137">
        <f t="shared" ref="BY43" si="502">MAX(+BY42-BY44,0)</f>
        <v>148.90726853585059</v>
      </c>
      <c r="BZ43" s="137">
        <f t="shared" ref="BZ43" si="503">MAX(+BZ42-BZ44,0)</f>
        <v>141.8164462246196</v>
      </c>
      <c r="CA43" s="137">
        <f t="shared" ref="CA43" si="504">MAX(+CA42-CA44,0)</f>
        <v>134.7256239133886</v>
      </c>
      <c r="CB43" s="137">
        <f t="shared" ref="CB43" si="505">MAX(+CB42-CB44,0)</f>
        <v>127.63480160215762</v>
      </c>
      <c r="CC43" s="137">
        <f t="shared" ref="CC43" si="506">MAX(+CC42-CC44,0)</f>
        <v>120.54397929092664</v>
      </c>
      <c r="CD43" s="137">
        <f t="shared" ref="CD43" si="507">MAX(+CD42-CD44,0)</f>
        <v>113.45315697969566</v>
      </c>
      <c r="CE43" s="137">
        <f t="shared" ref="CE43" si="508">MAX(+CE42-CE44,0)</f>
        <v>106.36233466846468</v>
      </c>
      <c r="CF43" s="137">
        <f t="shared" ref="CF43" si="509">MAX(+CF42-CF44,0)</f>
        <v>99.271512357233703</v>
      </c>
      <c r="CG43" s="137">
        <f t="shared" ref="CG43" si="510">MAX(+CG42-CG44,0)</f>
        <v>92.180690046002724</v>
      </c>
      <c r="CH43" s="137">
        <f t="shared" ref="CH43" si="511">MAX(+CH42-CH44,0)</f>
        <v>85.089867734771744</v>
      </c>
      <c r="CI43" s="42"/>
      <c r="CJ43" s="42"/>
      <c r="CK43" s="42"/>
      <c r="CL43" s="42"/>
      <c r="CM43" s="42"/>
      <c r="CN43" s="42"/>
      <c r="CO43" s="42"/>
      <c r="CP43" s="42"/>
      <c r="CQ43" s="42"/>
      <c r="CR43" s="42">
        <f t="shared" ref="CR43:CS43" si="512">+CR42-CR44</f>
        <v>0</v>
      </c>
      <c r="CS43" s="42">
        <f t="shared" si="512"/>
        <v>0</v>
      </c>
      <c r="CT43" s="42"/>
      <c r="CU43" s="42"/>
      <c r="CV43" s="42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</row>
    <row r="44" spans="1:116" ht="15" x14ac:dyDescent="0.2">
      <c r="B44" s="9" t="s">
        <v>93</v>
      </c>
      <c r="C44" s="2"/>
      <c r="D44" s="2"/>
      <c r="E44" s="2"/>
      <c r="F44" s="2"/>
      <c r="G44" s="2"/>
      <c r="H44" s="2"/>
      <c r="I44" s="2"/>
      <c r="J44" s="137">
        <f t="shared" ref="J44:AO44" si="513">IF(J42&gt;I42,J42/$E41,I44)</f>
        <v>4.0000000000000002E-4</v>
      </c>
      <c r="K44" s="137">
        <f t="shared" si="513"/>
        <v>4.0000000000000002E-4</v>
      </c>
      <c r="L44" s="137">
        <f t="shared" si="513"/>
        <v>4.0000000000000002E-4</v>
      </c>
      <c r="M44" s="137">
        <f t="shared" si="513"/>
        <v>4.0000000000000002E-4</v>
      </c>
      <c r="N44" s="137">
        <f t="shared" si="513"/>
        <v>4.0000000000000002E-4</v>
      </c>
      <c r="O44" s="137">
        <f t="shared" si="513"/>
        <v>4.0000000000000002E-4</v>
      </c>
      <c r="P44" s="137">
        <f t="shared" si="513"/>
        <v>4.0000000000000002E-4</v>
      </c>
      <c r="Q44" s="137">
        <f t="shared" si="513"/>
        <v>4.0000000000000002E-4</v>
      </c>
      <c r="R44" s="137">
        <f t="shared" si="513"/>
        <v>4.0000000000000002E-4</v>
      </c>
      <c r="S44" s="137">
        <f t="shared" si="513"/>
        <v>4.0000000000000002E-4</v>
      </c>
      <c r="T44" s="137">
        <f t="shared" si="513"/>
        <v>4.0000000000000002E-4</v>
      </c>
      <c r="U44" s="137">
        <f t="shared" si="513"/>
        <v>4.0000000000000002E-4</v>
      </c>
      <c r="V44" s="137">
        <f t="shared" si="513"/>
        <v>4.0000000000000002E-4</v>
      </c>
      <c r="W44" s="137">
        <f t="shared" si="513"/>
        <v>15.074027022174709</v>
      </c>
      <c r="X44" s="137">
        <f t="shared" si="513"/>
        <v>15.074027022174709</v>
      </c>
      <c r="Y44" s="137">
        <f t="shared" si="513"/>
        <v>15.074027022174709</v>
      </c>
      <c r="Z44" s="137">
        <f t="shared" si="513"/>
        <v>15.074027022174709</v>
      </c>
      <c r="AA44" s="137">
        <f t="shared" si="513"/>
        <v>15.074027022174709</v>
      </c>
      <c r="AB44" s="137">
        <f t="shared" si="513"/>
        <v>15.074027022174709</v>
      </c>
      <c r="AC44" s="137">
        <f t="shared" si="513"/>
        <v>15.074027022174709</v>
      </c>
      <c r="AD44" s="137">
        <f t="shared" si="513"/>
        <v>15.074027022174709</v>
      </c>
      <c r="AE44" s="137">
        <f t="shared" si="513"/>
        <v>15.074027022174709</v>
      </c>
      <c r="AF44" s="137">
        <f t="shared" si="513"/>
        <v>15.074027022174709</v>
      </c>
      <c r="AG44" s="137">
        <f t="shared" si="513"/>
        <v>15.074027022174709</v>
      </c>
      <c r="AH44" s="137">
        <f t="shared" si="513"/>
        <v>15.074027022174709</v>
      </c>
      <c r="AI44" s="137">
        <f t="shared" si="513"/>
        <v>15.074027022174709</v>
      </c>
      <c r="AJ44" s="137">
        <f t="shared" si="513"/>
        <v>15.074027022174709</v>
      </c>
      <c r="AK44" s="137">
        <f t="shared" si="513"/>
        <v>15.074027022174709</v>
      </c>
      <c r="AL44" s="137">
        <f t="shared" si="513"/>
        <v>15.074027022174709</v>
      </c>
      <c r="AM44" s="137">
        <f t="shared" si="513"/>
        <v>15.074027022174709</v>
      </c>
      <c r="AN44" s="137">
        <f t="shared" si="513"/>
        <v>15.074027022174709</v>
      </c>
      <c r="AO44" s="137">
        <f t="shared" si="513"/>
        <v>15.074027022174709</v>
      </c>
      <c r="AP44" s="137">
        <f t="shared" ref="AP44:BU44" si="514">IF(AP42&gt;AO42,AP42/$E41,AO44)</f>
        <v>15.074027022174709</v>
      </c>
      <c r="AQ44" s="137">
        <f t="shared" si="514"/>
        <v>15.074027022174709</v>
      </c>
      <c r="AR44" s="137">
        <f t="shared" si="514"/>
        <v>15.074027022174709</v>
      </c>
      <c r="AS44" s="137">
        <f t="shared" si="514"/>
        <v>15.074027022174709</v>
      </c>
      <c r="AT44" s="137">
        <f t="shared" si="514"/>
        <v>15.074027022174709</v>
      </c>
      <c r="AU44" s="137">
        <f t="shared" si="514"/>
        <v>15.074027022174709</v>
      </c>
      <c r="AV44" s="137">
        <f t="shared" si="514"/>
        <v>10.551818915522297</v>
      </c>
      <c r="AW44" s="137">
        <f t="shared" si="514"/>
        <v>10.551818915522297</v>
      </c>
      <c r="AX44" s="137">
        <f t="shared" si="514"/>
        <v>10.551818915522297</v>
      </c>
      <c r="AY44" s="137">
        <f t="shared" si="514"/>
        <v>10.551818915522297</v>
      </c>
      <c r="AZ44" s="137">
        <f t="shared" si="514"/>
        <v>10.551818915522297</v>
      </c>
      <c r="BA44" s="137">
        <f t="shared" si="514"/>
        <v>10.551818915522297</v>
      </c>
      <c r="BB44" s="137">
        <f t="shared" si="514"/>
        <v>10.551818915522297</v>
      </c>
      <c r="BC44" s="137">
        <f t="shared" si="514"/>
        <v>10.551818915522297</v>
      </c>
      <c r="BD44" s="137">
        <f t="shared" si="514"/>
        <v>10.551818915522297</v>
      </c>
      <c r="BE44" s="137">
        <f t="shared" si="514"/>
        <v>10.551818915522297</v>
      </c>
      <c r="BF44" s="137">
        <f t="shared" si="514"/>
        <v>10.551818915522297</v>
      </c>
      <c r="BG44" s="137">
        <f t="shared" si="514"/>
        <v>10.551818915522297</v>
      </c>
      <c r="BH44" s="137">
        <f t="shared" si="514"/>
        <v>10.551818915522297</v>
      </c>
      <c r="BI44" s="137">
        <f t="shared" si="514"/>
        <v>10.551818915522297</v>
      </c>
      <c r="BJ44" s="137">
        <f t="shared" si="514"/>
        <v>10.551818915522297</v>
      </c>
      <c r="BK44" s="137">
        <f t="shared" si="514"/>
        <v>10.551818915522297</v>
      </c>
      <c r="BL44" s="137">
        <f t="shared" si="514"/>
        <v>10.551818915522297</v>
      </c>
      <c r="BM44" s="137">
        <f t="shared" si="514"/>
        <v>10.551818915522297</v>
      </c>
      <c r="BN44" s="137">
        <f t="shared" si="514"/>
        <v>10.551818915522297</v>
      </c>
      <c r="BO44" s="137">
        <f t="shared" si="514"/>
        <v>10.551818915522297</v>
      </c>
      <c r="BP44" s="137">
        <f t="shared" si="514"/>
        <v>10.551818915522297</v>
      </c>
      <c r="BQ44" s="137">
        <f t="shared" si="514"/>
        <v>10.551818915522297</v>
      </c>
      <c r="BR44" s="137">
        <f t="shared" si="514"/>
        <v>10.551818915522297</v>
      </c>
      <c r="BS44" s="137">
        <f t="shared" si="514"/>
        <v>10.551818915522297</v>
      </c>
      <c r="BT44" s="137">
        <f t="shared" si="514"/>
        <v>10.551818915522297</v>
      </c>
      <c r="BU44" s="137">
        <f t="shared" si="514"/>
        <v>10.551818915522297</v>
      </c>
      <c r="BV44" s="137">
        <f t="shared" ref="BV44:CH44" si="515">IF(BV42&gt;BU42,BV42/$E41,BU44)</f>
        <v>7.0908223112309825</v>
      </c>
      <c r="BW44" s="137">
        <f t="shared" si="515"/>
        <v>7.0908223112309825</v>
      </c>
      <c r="BX44" s="137">
        <f t="shared" si="515"/>
        <v>7.0908223112309825</v>
      </c>
      <c r="BY44" s="137">
        <f t="shared" si="515"/>
        <v>7.0908223112309825</v>
      </c>
      <c r="BZ44" s="137">
        <f t="shared" si="515"/>
        <v>7.0908223112309825</v>
      </c>
      <c r="CA44" s="137">
        <f t="shared" si="515"/>
        <v>7.0908223112309825</v>
      </c>
      <c r="CB44" s="137">
        <f t="shared" si="515"/>
        <v>7.0908223112309825</v>
      </c>
      <c r="CC44" s="137">
        <f t="shared" si="515"/>
        <v>7.0908223112309825</v>
      </c>
      <c r="CD44" s="137">
        <f t="shared" si="515"/>
        <v>7.0908223112309825</v>
      </c>
      <c r="CE44" s="137">
        <f t="shared" si="515"/>
        <v>7.0908223112309825</v>
      </c>
      <c r="CF44" s="137">
        <f t="shared" si="515"/>
        <v>7.0908223112309825</v>
      </c>
      <c r="CG44" s="137">
        <f t="shared" si="515"/>
        <v>7.0908223112309825</v>
      </c>
      <c r="CH44" s="137">
        <f t="shared" si="515"/>
        <v>7.0908223112309825</v>
      </c>
      <c r="CI44" s="16"/>
      <c r="CJ44" s="16"/>
      <c r="CK44" s="16"/>
      <c r="CL44" s="16"/>
      <c r="CM44" s="16"/>
      <c r="CN44" s="16"/>
      <c r="CO44" s="16"/>
      <c r="CP44" s="16"/>
      <c r="CQ44" s="16"/>
      <c r="CR44" s="16">
        <f t="shared" ref="CR44:CS44" si="516">IF(CR42&gt;1,CQ44,0)</f>
        <v>0</v>
      </c>
      <c r="CS44" s="16">
        <f t="shared" si="516"/>
        <v>0</v>
      </c>
      <c r="CT44" s="16"/>
      <c r="CU44" s="16"/>
      <c r="CV44" s="16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</row>
    <row r="45" spans="1:116" ht="15" x14ac:dyDescent="0.2">
      <c r="B45" s="9" t="s">
        <v>233</v>
      </c>
      <c r="C45" s="2"/>
      <c r="D45" s="2"/>
      <c r="E45" s="2"/>
      <c r="F45" s="2"/>
      <c r="G45" s="2"/>
      <c r="H45" s="2"/>
      <c r="I45" s="2"/>
      <c r="J45" s="137">
        <f t="shared" ref="J45:BU45" si="517">IF(J42&gt;2,$G41*$H41*8.76,I45)</f>
        <v>0</v>
      </c>
      <c r="K45" s="137">
        <f t="shared" si="517"/>
        <v>0</v>
      </c>
      <c r="L45" s="137">
        <f t="shared" si="517"/>
        <v>0</v>
      </c>
      <c r="M45" s="137">
        <f t="shared" si="517"/>
        <v>0</v>
      </c>
      <c r="N45" s="137">
        <f t="shared" si="517"/>
        <v>0</v>
      </c>
      <c r="O45" s="137">
        <f t="shared" si="517"/>
        <v>0</v>
      </c>
      <c r="P45" s="137">
        <f t="shared" si="517"/>
        <v>0</v>
      </c>
      <c r="Q45" s="137">
        <f t="shared" si="517"/>
        <v>0</v>
      </c>
      <c r="R45" s="137">
        <f t="shared" si="517"/>
        <v>0</v>
      </c>
      <c r="S45" s="137">
        <f t="shared" si="517"/>
        <v>0</v>
      </c>
      <c r="T45" s="137">
        <f t="shared" si="517"/>
        <v>0</v>
      </c>
      <c r="U45" s="137">
        <f t="shared" si="517"/>
        <v>0</v>
      </c>
      <c r="V45" s="137">
        <f t="shared" si="517"/>
        <v>0</v>
      </c>
      <c r="W45" s="137">
        <f t="shared" si="517"/>
        <v>435.59100000000001</v>
      </c>
      <c r="X45" s="137">
        <f t="shared" si="517"/>
        <v>435.59100000000001</v>
      </c>
      <c r="Y45" s="137">
        <f t="shared" si="517"/>
        <v>435.59100000000001</v>
      </c>
      <c r="Z45" s="137">
        <f t="shared" si="517"/>
        <v>435.59100000000001</v>
      </c>
      <c r="AA45" s="137">
        <f t="shared" si="517"/>
        <v>435.59100000000001</v>
      </c>
      <c r="AB45" s="137">
        <f t="shared" si="517"/>
        <v>435.59100000000001</v>
      </c>
      <c r="AC45" s="137">
        <f t="shared" si="517"/>
        <v>435.59100000000001</v>
      </c>
      <c r="AD45" s="137">
        <f t="shared" si="517"/>
        <v>435.59100000000001</v>
      </c>
      <c r="AE45" s="137">
        <f t="shared" si="517"/>
        <v>435.59100000000001</v>
      </c>
      <c r="AF45" s="137">
        <f t="shared" si="517"/>
        <v>435.59100000000001</v>
      </c>
      <c r="AG45" s="137">
        <f t="shared" si="517"/>
        <v>435.59100000000001</v>
      </c>
      <c r="AH45" s="137">
        <f t="shared" si="517"/>
        <v>435.59100000000001</v>
      </c>
      <c r="AI45" s="137">
        <f t="shared" si="517"/>
        <v>435.59100000000001</v>
      </c>
      <c r="AJ45" s="137">
        <f t="shared" si="517"/>
        <v>435.59100000000001</v>
      </c>
      <c r="AK45" s="137">
        <f t="shared" si="517"/>
        <v>435.59100000000001</v>
      </c>
      <c r="AL45" s="137">
        <f t="shared" si="517"/>
        <v>435.59100000000001</v>
      </c>
      <c r="AM45" s="137">
        <f t="shared" si="517"/>
        <v>435.59100000000001</v>
      </c>
      <c r="AN45" s="137">
        <f t="shared" si="517"/>
        <v>435.59100000000001</v>
      </c>
      <c r="AO45" s="137">
        <f t="shared" si="517"/>
        <v>435.59100000000001</v>
      </c>
      <c r="AP45" s="137">
        <f t="shared" si="517"/>
        <v>435.59100000000001</v>
      </c>
      <c r="AQ45" s="137">
        <f t="shared" si="517"/>
        <v>435.59100000000001</v>
      </c>
      <c r="AR45" s="137">
        <f t="shared" si="517"/>
        <v>435.59100000000001</v>
      </c>
      <c r="AS45" s="137">
        <f t="shared" si="517"/>
        <v>435.59100000000001</v>
      </c>
      <c r="AT45" s="137">
        <f t="shared" si="517"/>
        <v>435.59100000000001</v>
      </c>
      <c r="AU45" s="137">
        <f t="shared" si="517"/>
        <v>435.59100000000001</v>
      </c>
      <c r="AV45" s="137">
        <f t="shared" si="517"/>
        <v>435.59100000000001</v>
      </c>
      <c r="AW45" s="137">
        <f t="shared" si="517"/>
        <v>435.59100000000001</v>
      </c>
      <c r="AX45" s="137">
        <f t="shared" si="517"/>
        <v>435.59100000000001</v>
      </c>
      <c r="AY45" s="137">
        <f t="shared" si="517"/>
        <v>435.59100000000001</v>
      </c>
      <c r="AZ45" s="137">
        <f t="shared" si="517"/>
        <v>435.59100000000001</v>
      </c>
      <c r="BA45" s="137">
        <f t="shared" si="517"/>
        <v>435.59100000000001</v>
      </c>
      <c r="BB45" s="137">
        <f t="shared" si="517"/>
        <v>435.59100000000001</v>
      </c>
      <c r="BC45" s="137">
        <f t="shared" si="517"/>
        <v>435.59100000000001</v>
      </c>
      <c r="BD45" s="137">
        <f t="shared" si="517"/>
        <v>435.59100000000001</v>
      </c>
      <c r="BE45" s="137">
        <f t="shared" si="517"/>
        <v>435.59100000000001</v>
      </c>
      <c r="BF45" s="137">
        <f t="shared" si="517"/>
        <v>435.59100000000001</v>
      </c>
      <c r="BG45" s="137">
        <f t="shared" si="517"/>
        <v>435.59100000000001</v>
      </c>
      <c r="BH45" s="137">
        <f t="shared" si="517"/>
        <v>435.59100000000001</v>
      </c>
      <c r="BI45" s="137">
        <f t="shared" si="517"/>
        <v>435.59100000000001</v>
      </c>
      <c r="BJ45" s="137">
        <f t="shared" si="517"/>
        <v>435.59100000000001</v>
      </c>
      <c r="BK45" s="137">
        <f t="shared" si="517"/>
        <v>435.59100000000001</v>
      </c>
      <c r="BL45" s="137">
        <f t="shared" si="517"/>
        <v>435.59100000000001</v>
      </c>
      <c r="BM45" s="137">
        <f t="shared" si="517"/>
        <v>435.59100000000001</v>
      </c>
      <c r="BN45" s="137">
        <f t="shared" si="517"/>
        <v>435.59100000000001</v>
      </c>
      <c r="BO45" s="137">
        <f t="shared" si="517"/>
        <v>435.59100000000001</v>
      </c>
      <c r="BP45" s="137">
        <f t="shared" si="517"/>
        <v>435.59100000000001</v>
      </c>
      <c r="BQ45" s="137">
        <f t="shared" si="517"/>
        <v>435.59100000000001</v>
      </c>
      <c r="BR45" s="137">
        <f t="shared" si="517"/>
        <v>435.59100000000001</v>
      </c>
      <c r="BS45" s="137">
        <f t="shared" si="517"/>
        <v>435.59100000000001</v>
      </c>
      <c r="BT45" s="137">
        <f t="shared" si="517"/>
        <v>435.59100000000001</v>
      </c>
      <c r="BU45" s="137">
        <f t="shared" si="517"/>
        <v>435.59100000000001</v>
      </c>
      <c r="BV45" s="137">
        <f t="shared" ref="BV45:CH45" si="518">IF(BV42&gt;2,$G41*$H41*8.76,BU45)</f>
        <v>435.59100000000001</v>
      </c>
      <c r="BW45" s="137">
        <f t="shared" si="518"/>
        <v>435.59100000000001</v>
      </c>
      <c r="BX45" s="137">
        <f t="shared" si="518"/>
        <v>435.59100000000001</v>
      </c>
      <c r="BY45" s="137">
        <f t="shared" si="518"/>
        <v>435.59100000000001</v>
      </c>
      <c r="BZ45" s="137">
        <f t="shared" si="518"/>
        <v>435.59100000000001</v>
      </c>
      <c r="CA45" s="137">
        <f t="shared" si="518"/>
        <v>435.59100000000001</v>
      </c>
      <c r="CB45" s="137">
        <f t="shared" si="518"/>
        <v>435.59100000000001</v>
      </c>
      <c r="CC45" s="137">
        <f t="shared" si="518"/>
        <v>435.59100000000001</v>
      </c>
      <c r="CD45" s="137">
        <f t="shared" si="518"/>
        <v>435.59100000000001</v>
      </c>
      <c r="CE45" s="137">
        <f t="shared" si="518"/>
        <v>435.59100000000001</v>
      </c>
      <c r="CF45" s="137">
        <f t="shared" si="518"/>
        <v>435.59100000000001</v>
      </c>
      <c r="CG45" s="137">
        <f t="shared" si="518"/>
        <v>435.59100000000001</v>
      </c>
      <c r="CH45" s="137">
        <f t="shared" si="518"/>
        <v>435.59100000000001</v>
      </c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</row>
    <row r="46" spans="1:116" ht="15" x14ac:dyDescent="0.2">
      <c r="B46" s="9" t="s">
        <v>234</v>
      </c>
      <c r="C46" s="2"/>
      <c r="D46" s="2"/>
      <c r="E46" s="2"/>
      <c r="F46" s="2"/>
      <c r="G46" s="2"/>
      <c r="H46" s="2"/>
      <c r="I46" s="2"/>
      <c r="J46" s="137">
        <f t="shared" ref="J46:BU46" si="519">IF(J42&gt;1,$G41*$I41,I46)</f>
        <v>0</v>
      </c>
      <c r="K46" s="137">
        <f t="shared" si="519"/>
        <v>0</v>
      </c>
      <c r="L46" s="137">
        <f t="shared" si="519"/>
        <v>0</v>
      </c>
      <c r="M46" s="137">
        <f t="shared" si="519"/>
        <v>0</v>
      </c>
      <c r="N46" s="137">
        <f t="shared" si="519"/>
        <v>0</v>
      </c>
      <c r="O46" s="137">
        <f t="shared" si="519"/>
        <v>0</v>
      </c>
      <c r="P46" s="137">
        <f t="shared" si="519"/>
        <v>0</v>
      </c>
      <c r="Q46" s="137">
        <f t="shared" si="519"/>
        <v>0</v>
      </c>
      <c r="R46" s="137">
        <f t="shared" si="519"/>
        <v>0</v>
      </c>
      <c r="S46" s="137">
        <f t="shared" si="519"/>
        <v>0</v>
      </c>
      <c r="T46" s="137">
        <f t="shared" si="519"/>
        <v>0</v>
      </c>
      <c r="U46" s="137">
        <f t="shared" si="519"/>
        <v>0</v>
      </c>
      <c r="V46" s="137">
        <f t="shared" si="519"/>
        <v>0</v>
      </c>
      <c r="W46" s="137">
        <f t="shared" si="519"/>
        <v>39.78</v>
      </c>
      <c r="X46" s="137">
        <f t="shared" si="519"/>
        <v>39.78</v>
      </c>
      <c r="Y46" s="137">
        <f t="shared" si="519"/>
        <v>39.78</v>
      </c>
      <c r="Z46" s="137">
        <f t="shared" si="519"/>
        <v>39.78</v>
      </c>
      <c r="AA46" s="137">
        <f t="shared" si="519"/>
        <v>39.78</v>
      </c>
      <c r="AB46" s="137">
        <f t="shared" si="519"/>
        <v>39.78</v>
      </c>
      <c r="AC46" s="137">
        <f t="shared" si="519"/>
        <v>39.78</v>
      </c>
      <c r="AD46" s="137">
        <f t="shared" si="519"/>
        <v>39.78</v>
      </c>
      <c r="AE46" s="137">
        <f t="shared" si="519"/>
        <v>39.78</v>
      </c>
      <c r="AF46" s="137">
        <f t="shared" si="519"/>
        <v>39.78</v>
      </c>
      <c r="AG46" s="137">
        <f t="shared" si="519"/>
        <v>39.78</v>
      </c>
      <c r="AH46" s="137">
        <f t="shared" si="519"/>
        <v>39.78</v>
      </c>
      <c r="AI46" s="137">
        <f t="shared" si="519"/>
        <v>39.78</v>
      </c>
      <c r="AJ46" s="137">
        <f t="shared" si="519"/>
        <v>39.78</v>
      </c>
      <c r="AK46" s="137">
        <f t="shared" si="519"/>
        <v>39.78</v>
      </c>
      <c r="AL46" s="137">
        <f t="shared" si="519"/>
        <v>39.78</v>
      </c>
      <c r="AM46" s="137">
        <f t="shared" si="519"/>
        <v>39.78</v>
      </c>
      <c r="AN46" s="137">
        <f t="shared" si="519"/>
        <v>39.78</v>
      </c>
      <c r="AO46" s="137">
        <f t="shared" si="519"/>
        <v>39.78</v>
      </c>
      <c r="AP46" s="137">
        <f t="shared" si="519"/>
        <v>39.78</v>
      </c>
      <c r="AQ46" s="137">
        <f t="shared" si="519"/>
        <v>39.78</v>
      </c>
      <c r="AR46" s="137">
        <f t="shared" si="519"/>
        <v>39.78</v>
      </c>
      <c r="AS46" s="137">
        <f t="shared" si="519"/>
        <v>39.78</v>
      </c>
      <c r="AT46" s="137">
        <f t="shared" si="519"/>
        <v>39.78</v>
      </c>
      <c r="AU46" s="137">
        <f t="shared" si="519"/>
        <v>39.78</v>
      </c>
      <c r="AV46" s="137">
        <f t="shared" si="519"/>
        <v>39.78</v>
      </c>
      <c r="AW46" s="137">
        <f t="shared" si="519"/>
        <v>39.78</v>
      </c>
      <c r="AX46" s="137">
        <f t="shared" si="519"/>
        <v>39.78</v>
      </c>
      <c r="AY46" s="137">
        <f t="shared" si="519"/>
        <v>39.78</v>
      </c>
      <c r="AZ46" s="137">
        <f t="shared" si="519"/>
        <v>39.78</v>
      </c>
      <c r="BA46" s="137">
        <f t="shared" si="519"/>
        <v>39.78</v>
      </c>
      <c r="BB46" s="137">
        <f t="shared" si="519"/>
        <v>39.78</v>
      </c>
      <c r="BC46" s="137">
        <f t="shared" si="519"/>
        <v>39.78</v>
      </c>
      <c r="BD46" s="137">
        <f t="shared" si="519"/>
        <v>39.78</v>
      </c>
      <c r="BE46" s="137">
        <f t="shared" si="519"/>
        <v>39.78</v>
      </c>
      <c r="BF46" s="137">
        <f t="shared" si="519"/>
        <v>39.78</v>
      </c>
      <c r="BG46" s="137">
        <f t="shared" si="519"/>
        <v>39.78</v>
      </c>
      <c r="BH46" s="137">
        <f t="shared" si="519"/>
        <v>39.78</v>
      </c>
      <c r="BI46" s="137">
        <f t="shared" si="519"/>
        <v>39.78</v>
      </c>
      <c r="BJ46" s="137">
        <f t="shared" si="519"/>
        <v>39.78</v>
      </c>
      <c r="BK46" s="137">
        <f t="shared" si="519"/>
        <v>39.78</v>
      </c>
      <c r="BL46" s="137">
        <f t="shared" si="519"/>
        <v>39.78</v>
      </c>
      <c r="BM46" s="137">
        <f t="shared" si="519"/>
        <v>39.78</v>
      </c>
      <c r="BN46" s="137">
        <f t="shared" si="519"/>
        <v>39.78</v>
      </c>
      <c r="BO46" s="137">
        <f t="shared" si="519"/>
        <v>39.78</v>
      </c>
      <c r="BP46" s="137">
        <f t="shared" si="519"/>
        <v>39.78</v>
      </c>
      <c r="BQ46" s="137">
        <f t="shared" si="519"/>
        <v>39.78</v>
      </c>
      <c r="BR46" s="137">
        <f t="shared" si="519"/>
        <v>39.78</v>
      </c>
      <c r="BS46" s="137">
        <f t="shared" si="519"/>
        <v>39.78</v>
      </c>
      <c r="BT46" s="137">
        <f t="shared" si="519"/>
        <v>39.78</v>
      </c>
      <c r="BU46" s="137">
        <f t="shared" si="519"/>
        <v>39.78</v>
      </c>
      <c r="BV46" s="137">
        <f t="shared" ref="BV46:CH46" si="520">IF(BV42&gt;1,$G41*$I41,BU46)</f>
        <v>39.78</v>
      </c>
      <c r="BW46" s="137">
        <f t="shared" si="520"/>
        <v>39.78</v>
      </c>
      <c r="BX46" s="137">
        <f t="shared" si="520"/>
        <v>39.78</v>
      </c>
      <c r="BY46" s="137">
        <f t="shared" si="520"/>
        <v>39.78</v>
      </c>
      <c r="BZ46" s="137">
        <f t="shared" si="520"/>
        <v>39.78</v>
      </c>
      <c r="CA46" s="137">
        <f t="shared" si="520"/>
        <v>39.78</v>
      </c>
      <c r="CB46" s="137">
        <f t="shared" si="520"/>
        <v>39.78</v>
      </c>
      <c r="CC46" s="137">
        <f t="shared" si="520"/>
        <v>39.78</v>
      </c>
      <c r="CD46" s="137">
        <f t="shared" si="520"/>
        <v>39.78</v>
      </c>
      <c r="CE46" s="137">
        <f t="shared" si="520"/>
        <v>39.78</v>
      </c>
      <c r="CF46" s="137">
        <f t="shared" si="520"/>
        <v>39.78</v>
      </c>
      <c r="CG46" s="137">
        <f t="shared" si="520"/>
        <v>39.78</v>
      </c>
      <c r="CH46" s="137">
        <f t="shared" si="520"/>
        <v>39.78</v>
      </c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</row>
    <row r="47" spans="1:116" ht="15" x14ac:dyDescent="0.2">
      <c r="B47" s="64" t="s">
        <v>318</v>
      </c>
      <c r="C47" s="48"/>
      <c r="D47" s="48"/>
      <c r="E47" s="48"/>
      <c r="F47" s="48"/>
      <c r="G47" s="48"/>
      <c r="H47" s="48"/>
      <c r="I47" s="48"/>
      <c r="J47" s="137">
        <f t="shared" ref="J47" si="521">IF(J46&gt;0,$G41,0)</f>
        <v>0</v>
      </c>
      <c r="K47" s="137">
        <f t="shared" ref="K47" si="522">IF(K46&gt;0,$G41,0)</f>
        <v>0</v>
      </c>
      <c r="L47" s="137">
        <f t="shared" ref="L47" si="523">IF(L46&gt;0,$G41,0)</f>
        <v>0</v>
      </c>
      <c r="M47" s="137">
        <f t="shared" ref="M47" si="524">IF(M46&gt;0,$G41,0)</f>
        <v>0</v>
      </c>
      <c r="N47" s="137">
        <f t="shared" ref="N47" si="525">IF(N46&gt;0,$G41,0)</f>
        <v>0</v>
      </c>
      <c r="O47" s="137">
        <f t="shared" ref="O47" si="526">IF(O46&gt;0,$G41,0)</f>
        <v>0</v>
      </c>
      <c r="P47" s="137">
        <f t="shared" ref="P47" si="527">IF(P46&gt;0,$G41,0)</f>
        <v>0</v>
      </c>
      <c r="Q47" s="137">
        <f t="shared" ref="Q47" si="528">IF(Q46&gt;0,$G41,0)</f>
        <v>0</v>
      </c>
      <c r="R47" s="137">
        <f t="shared" ref="R47" si="529">IF(R46&gt;0,$G41,0)</f>
        <v>0</v>
      </c>
      <c r="S47" s="137">
        <f t="shared" ref="S47" si="530">IF(S46&gt;0,$G41,0)</f>
        <v>0</v>
      </c>
      <c r="T47" s="137">
        <f>IF(T46&gt;0,$G41,0)</f>
        <v>0</v>
      </c>
      <c r="U47" s="137">
        <f t="shared" ref="U47" si="531">IF(U46&gt;0,$G41,0)</f>
        <v>0</v>
      </c>
      <c r="V47" s="137">
        <f t="shared" ref="V47" si="532">IF(V46&gt;0,$G41,0)</f>
        <v>0</v>
      </c>
      <c r="W47" s="137">
        <f t="shared" ref="W47" si="533">IF(W46&gt;0,$G41,0)</f>
        <v>153</v>
      </c>
      <c r="X47" s="137">
        <f t="shared" ref="X47" si="534">IF(X46&gt;0,$G41,0)</f>
        <v>153</v>
      </c>
      <c r="Y47" s="137">
        <f t="shared" ref="Y47" si="535">IF(Y46&gt;0,$G41,0)</f>
        <v>153</v>
      </c>
      <c r="Z47" s="137">
        <f t="shared" ref="Z47" si="536">IF(Z46&gt;0,$G41,0)</f>
        <v>153</v>
      </c>
      <c r="AA47" s="137">
        <f t="shared" ref="AA47" si="537">IF(AA46&gt;0,$G41,0)</f>
        <v>153</v>
      </c>
      <c r="AB47" s="137">
        <f t="shared" ref="AB47" si="538">IF(AB46&gt;0,$G41,0)</f>
        <v>153</v>
      </c>
      <c r="AC47" s="137">
        <f t="shared" ref="AC47" si="539">IF(AC46&gt;0,$G41,0)</f>
        <v>153</v>
      </c>
      <c r="AD47" s="137">
        <f t="shared" ref="AD47" si="540">IF(AD46&gt;0,$G41,0)</f>
        <v>153</v>
      </c>
      <c r="AE47" s="137">
        <f t="shared" ref="AE47" si="541">IF(AE46&gt;0,$G41,0)</f>
        <v>153</v>
      </c>
      <c r="AF47" s="137">
        <f t="shared" ref="AF47" si="542">IF(AF46&gt;0,$G41,0)</f>
        <v>153</v>
      </c>
      <c r="AG47" s="137">
        <f t="shared" ref="AG47" si="543">IF(AG46&gt;0,$G41,0)</f>
        <v>153</v>
      </c>
      <c r="AH47" s="137">
        <f t="shared" ref="AH47" si="544">IF(AH46&gt;0,$G41,0)</f>
        <v>153</v>
      </c>
      <c r="AI47" s="137">
        <f t="shared" ref="AI47" si="545">IF(AI46&gt;0,$G41,0)</f>
        <v>153</v>
      </c>
      <c r="AJ47" s="137">
        <f t="shared" ref="AJ47" si="546">IF(AJ46&gt;0,$G41,0)</f>
        <v>153</v>
      </c>
      <c r="AK47" s="137">
        <f t="shared" ref="AK47" si="547">IF(AK46&gt;0,$G41,0)</f>
        <v>153</v>
      </c>
      <c r="AL47" s="137">
        <f t="shared" ref="AL47" si="548">IF(AL46&gt;0,$G41,0)</f>
        <v>153</v>
      </c>
      <c r="AM47" s="137">
        <f t="shared" ref="AM47" si="549">IF(AM46&gt;0,$G41,0)</f>
        <v>153</v>
      </c>
      <c r="AN47" s="137">
        <f t="shared" ref="AN47" si="550">IF(AN46&gt;0,$G41,0)</f>
        <v>153</v>
      </c>
      <c r="AO47" s="137">
        <f t="shared" ref="AO47" si="551">IF(AO46&gt;0,$G41,0)</f>
        <v>153</v>
      </c>
      <c r="AP47" s="137">
        <f t="shared" ref="AP47" si="552">IF(AP46&gt;0,$G41,0)</f>
        <v>153</v>
      </c>
      <c r="AQ47" s="137">
        <f t="shared" ref="AQ47" si="553">IF(AQ46&gt;0,$G41,0)</f>
        <v>153</v>
      </c>
      <c r="AR47" s="137">
        <f t="shared" ref="AR47" si="554">IF(AR46&gt;0,$G41,0)</f>
        <v>153</v>
      </c>
      <c r="AS47" s="137">
        <f t="shared" ref="AS47" si="555">IF(AS46&gt;0,$G41,0)</f>
        <v>153</v>
      </c>
      <c r="AT47" s="137">
        <f t="shared" ref="AT47" si="556">IF(AT46&gt;0,$G41,0)</f>
        <v>153</v>
      </c>
      <c r="AU47" s="137">
        <f t="shared" ref="AU47" si="557">IF(AU46&gt;0,$G41,0)</f>
        <v>153</v>
      </c>
      <c r="AV47" s="137">
        <f t="shared" ref="AV47" si="558">IF(AV46&gt;0,$G41,0)</f>
        <v>153</v>
      </c>
      <c r="AW47" s="137">
        <f t="shared" ref="AW47" si="559">IF(AW46&gt;0,$G41,0)</f>
        <v>153</v>
      </c>
      <c r="AX47" s="137">
        <f t="shared" ref="AX47" si="560">IF(AX46&gt;0,$G41,0)</f>
        <v>153</v>
      </c>
      <c r="AY47" s="137">
        <f t="shared" ref="AY47" si="561">IF(AY46&gt;0,$G41,0)</f>
        <v>153</v>
      </c>
      <c r="AZ47" s="137">
        <f t="shared" ref="AZ47" si="562">IF(AZ46&gt;0,$G41,0)</f>
        <v>153</v>
      </c>
      <c r="BA47" s="137">
        <f t="shared" ref="BA47" si="563">IF(BA46&gt;0,$G41,0)</f>
        <v>153</v>
      </c>
      <c r="BB47" s="137">
        <f t="shared" ref="BB47" si="564">IF(BB46&gt;0,$G41,0)</f>
        <v>153</v>
      </c>
      <c r="BC47" s="137">
        <f t="shared" ref="BC47" si="565">IF(BC46&gt;0,$G41,0)</f>
        <v>153</v>
      </c>
      <c r="BD47" s="137">
        <f t="shared" ref="BD47" si="566">IF(BD46&gt;0,$G41,0)</f>
        <v>153</v>
      </c>
      <c r="BE47" s="137">
        <f t="shared" ref="BE47" si="567">IF(BE46&gt;0,$G41,0)</f>
        <v>153</v>
      </c>
      <c r="BF47" s="137">
        <f t="shared" ref="BF47" si="568">IF(BF46&gt;0,$G41,0)</f>
        <v>153</v>
      </c>
      <c r="BG47" s="137">
        <f t="shared" ref="BG47" si="569">IF(BG46&gt;0,$G41,0)</f>
        <v>153</v>
      </c>
      <c r="BH47" s="137">
        <f t="shared" ref="BH47" si="570">IF(BH46&gt;0,$G41,0)</f>
        <v>153</v>
      </c>
      <c r="BI47" s="137">
        <f t="shared" ref="BI47" si="571">IF(BI46&gt;0,$G41,0)</f>
        <v>153</v>
      </c>
      <c r="BJ47" s="137">
        <f t="shared" ref="BJ47" si="572">IF(BJ46&gt;0,$G41,0)</f>
        <v>153</v>
      </c>
      <c r="BK47" s="137">
        <f t="shared" ref="BK47" si="573">IF(BK46&gt;0,$G41,0)</f>
        <v>153</v>
      </c>
      <c r="BL47" s="137">
        <f t="shared" ref="BL47" si="574">IF(BL46&gt;0,$G41,0)</f>
        <v>153</v>
      </c>
      <c r="BM47" s="137">
        <f t="shared" ref="BM47" si="575">IF(BM46&gt;0,$G41,0)</f>
        <v>153</v>
      </c>
      <c r="BN47" s="137">
        <f t="shared" ref="BN47" si="576">IF(BN46&gt;0,$G41,0)</f>
        <v>153</v>
      </c>
      <c r="BO47" s="137">
        <f t="shared" ref="BO47" si="577">IF(BO46&gt;0,$G41,0)</f>
        <v>153</v>
      </c>
      <c r="BP47" s="137">
        <f t="shared" ref="BP47" si="578">IF(BP46&gt;0,$G41,0)</f>
        <v>153</v>
      </c>
      <c r="BQ47" s="137">
        <f t="shared" ref="BQ47" si="579">IF(BQ46&gt;0,$G41,0)</f>
        <v>153</v>
      </c>
      <c r="BR47" s="137">
        <f t="shared" ref="BR47" si="580">IF(BR46&gt;0,$G41,0)</f>
        <v>153</v>
      </c>
      <c r="BS47" s="137">
        <f t="shared" ref="BS47" si="581">IF(BS46&gt;0,$G41,0)</f>
        <v>153</v>
      </c>
      <c r="BT47" s="137">
        <f t="shared" ref="BT47" si="582">IF(BT46&gt;0,$G41,0)</f>
        <v>153</v>
      </c>
      <c r="BU47" s="137">
        <f t="shared" ref="BU47" si="583">IF(BU46&gt;0,$G41,0)</f>
        <v>153</v>
      </c>
      <c r="BV47" s="137">
        <f t="shared" ref="BV47" si="584">IF(BV46&gt;0,$G41,0)</f>
        <v>153</v>
      </c>
      <c r="BW47" s="137">
        <f t="shared" ref="BW47" si="585">IF(BW46&gt;0,$G41,0)</f>
        <v>153</v>
      </c>
      <c r="BX47" s="137">
        <f t="shared" ref="BX47" si="586">IF(BX46&gt;0,$G41,0)</f>
        <v>153</v>
      </c>
      <c r="BY47" s="137">
        <f t="shared" ref="BY47" si="587">IF(BY46&gt;0,$G41,0)</f>
        <v>153</v>
      </c>
      <c r="BZ47" s="137">
        <f t="shared" ref="BZ47" si="588">IF(BZ46&gt;0,$G41,0)</f>
        <v>153</v>
      </c>
      <c r="CA47" s="137">
        <f t="shared" ref="CA47" si="589">IF(CA46&gt;0,$G41,0)</f>
        <v>153</v>
      </c>
      <c r="CB47" s="137">
        <f t="shared" ref="CB47" si="590">IF(CB46&gt;0,$G41,0)</f>
        <v>153</v>
      </c>
      <c r="CC47" s="137">
        <f t="shared" ref="CC47" si="591">IF(CC46&gt;0,$G41,0)</f>
        <v>153</v>
      </c>
      <c r="CD47" s="137">
        <f t="shared" ref="CD47" si="592">IF(CD46&gt;0,$G41,0)</f>
        <v>153</v>
      </c>
      <c r="CE47" s="137">
        <f t="shared" ref="CE47" si="593">IF(CE46&gt;0,$G41,0)</f>
        <v>153</v>
      </c>
      <c r="CF47" s="137">
        <f t="shared" ref="CF47" si="594">IF(CF46&gt;0,$G41,0)</f>
        <v>153</v>
      </c>
      <c r="CG47" s="137">
        <f t="shared" ref="CG47" si="595">IF(CG46&gt;0,$G41,0)</f>
        <v>153</v>
      </c>
      <c r="CH47" s="137">
        <f t="shared" ref="CH47" si="596">IF(CH46&gt;0,$G41,0)</f>
        <v>153</v>
      </c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</row>
    <row r="48" spans="1:116" ht="15" x14ac:dyDescent="0.2">
      <c r="A48" s="3">
        <f>A41+1</f>
        <v>5</v>
      </c>
      <c r="B48" s="3" t="str">
        <f>VLOOKUP($A48,'energy and capacity balance'!$A$3:$F$18,2)</f>
        <v>Geothermal - Canoe Reach (58 MW)</v>
      </c>
      <c r="C48" s="3">
        <f>VLOOKUP($A48,'energy and capacity balance'!$A$3:$F$18,3)</f>
        <v>2025</v>
      </c>
      <c r="D48" s="82">
        <f>VLOOKUP($A48,'energy and capacity balance'!$A$3:$G$18,6)</f>
        <v>300</v>
      </c>
      <c r="E48" s="82">
        <f>VLOOKUP($A48,'energy and capacity balance'!$A$3:$G$18,7)</f>
        <v>25</v>
      </c>
      <c r="F48" s="82">
        <f>VLOOKUP($A48,'energy and capacity balance'!$A$3:$H$18,8)</f>
        <v>0</v>
      </c>
      <c r="G48" s="82">
        <f>VLOOKUP($A48,'energy and capacity balance'!$A$3:$H$18,4)</f>
        <v>58</v>
      </c>
      <c r="H48" s="83">
        <f>VLOOKUP($A48,'energy and capacity balance'!$A$3:$I$18,9)</f>
        <v>0.95</v>
      </c>
      <c r="I48" s="83">
        <f>VLOOKUP($A48,'energy and capacity balance'!$A$3:$J$18,10)</f>
        <v>1</v>
      </c>
      <c r="J48" s="137">
        <f t="shared" ref="J48:AO48" si="597">IF($C48=J$11,$D48*J$16,0)</f>
        <v>0</v>
      </c>
      <c r="K48" s="137">
        <f t="shared" si="597"/>
        <v>0</v>
      </c>
      <c r="L48" s="137">
        <f t="shared" si="597"/>
        <v>0</v>
      </c>
      <c r="M48" s="137">
        <f t="shared" si="597"/>
        <v>0</v>
      </c>
      <c r="N48" s="137">
        <f t="shared" si="597"/>
        <v>0</v>
      </c>
      <c r="O48" s="137">
        <f t="shared" si="597"/>
        <v>0</v>
      </c>
      <c r="P48" s="137">
        <f t="shared" si="597"/>
        <v>0</v>
      </c>
      <c r="Q48" s="137">
        <f t="shared" si="597"/>
        <v>344.60570029478396</v>
      </c>
      <c r="R48" s="137">
        <f t="shared" si="597"/>
        <v>0</v>
      </c>
      <c r="S48" s="137">
        <f t="shared" si="597"/>
        <v>0</v>
      </c>
      <c r="T48" s="137">
        <f t="shared" si="597"/>
        <v>0</v>
      </c>
      <c r="U48" s="137">
        <f t="shared" si="597"/>
        <v>0</v>
      </c>
      <c r="V48" s="137">
        <f t="shared" si="597"/>
        <v>0</v>
      </c>
      <c r="W48" s="137">
        <f t="shared" si="597"/>
        <v>0</v>
      </c>
      <c r="X48" s="137">
        <f t="shared" si="597"/>
        <v>0</v>
      </c>
      <c r="Y48" s="137">
        <f t="shared" si="597"/>
        <v>0</v>
      </c>
      <c r="Z48" s="137">
        <f t="shared" si="597"/>
        <v>0</v>
      </c>
      <c r="AA48" s="137">
        <f t="shared" si="597"/>
        <v>0</v>
      </c>
      <c r="AB48" s="137">
        <f t="shared" si="597"/>
        <v>0</v>
      </c>
      <c r="AC48" s="137">
        <f t="shared" si="597"/>
        <v>0</v>
      </c>
      <c r="AD48" s="137">
        <f t="shared" si="597"/>
        <v>0</v>
      </c>
      <c r="AE48" s="137">
        <f t="shared" si="597"/>
        <v>0</v>
      </c>
      <c r="AF48" s="137">
        <f t="shared" si="597"/>
        <v>0</v>
      </c>
      <c r="AG48" s="137">
        <f t="shared" si="597"/>
        <v>0</v>
      </c>
      <c r="AH48" s="137">
        <f t="shared" si="597"/>
        <v>0</v>
      </c>
      <c r="AI48" s="137">
        <f t="shared" si="597"/>
        <v>0</v>
      </c>
      <c r="AJ48" s="137">
        <f t="shared" si="597"/>
        <v>0</v>
      </c>
      <c r="AK48" s="137">
        <f t="shared" si="597"/>
        <v>0</v>
      </c>
      <c r="AL48" s="137">
        <f t="shared" si="597"/>
        <v>0</v>
      </c>
      <c r="AM48" s="137">
        <f t="shared" si="597"/>
        <v>0</v>
      </c>
      <c r="AN48" s="137">
        <f t="shared" si="597"/>
        <v>0</v>
      </c>
      <c r="AO48" s="137">
        <f t="shared" si="597"/>
        <v>0</v>
      </c>
      <c r="AP48" s="137">
        <f t="shared" ref="AP48:BU48" si="598">IF($C48=AP$11,$D48*AP$16,0)</f>
        <v>0</v>
      </c>
      <c r="AQ48" s="137">
        <f t="shared" si="598"/>
        <v>0</v>
      </c>
      <c r="AR48" s="137">
        <f t="shared" si="598"/>
        <v>0</v>
      </c>
      <c r="AS48" s="137">
        <f t="shared" si="598"/>
        <v>0</v>
      </c>
      <c r="AT48" s="137">
        <f t="shared" si="598"/>
        <v>0</v>
      </c>
      <c r="AU48" s="137">
        <f t="shared" si="598"/>
        <v>0</v>
      </c>
      <c r="AV48" s="137">
        <f t="shared" si="598"/>
        <v>0</v>
      </c>
      <c r="AW48" s="137">
        <f t="shared" si="598"/>
        <v>0</v>
      </c>
      <c r="AX48" s="137">
        <f t="shared" si="598"/>
        <v>0</v>
      </c>
      <c r="AY48" s="137">
        <f t="shared" si="598"/>
        <v>0</v>
      </c>
      <c r="AZ48" s="137">
        <f t="shared" si="598"/>
        <v>0</v>
      </c>
      <c r="BA48" s="137">
        <f t="shared" si="598"/>
        <v>0</v>
      </c>
      <c r="BB48" s="137">
        <f t="shared" si="598"/>
        <v>0</v>
      </c>
      <c r="BC48" s="137">
        <f t="shared" si="598"/>
        <v>0</v>
      </c>
      <c r="BD48" s="137">
        <f t="shared" si="598"/>
        <v>0</v>
      </c>
      <c r="BE48" s="137">
        <f t="shared" si="598"/>
        <v>0</v>
      </c>
      <c r="BF48" s="137">
        <f t="shared" si="598"/>
        <v>0</v>
      </c>
      <c r="BG48" s="137">
        <f t="shared" si="598"/>
        <v>0</v>
      </c>
      <c r="BH48" s="137">
        <f t="shared" si="598"/>
        <v>0</v>
      </c>
      <c r="BI48" s="137">
        <f t="shared" si="598"/>
        <v>0</v>
      </c>
      <c r="BJ48" s="137">
        <f t="shared" si="598"/>
        <v>0</v>
      </c>
      <c r="BK48" s="137">
        <f t="shared" si="598"/>
        <v>0</v>
      </c>
      <c r="BL48" s="137">
        <f t="shared" si="598"/>
        <v>0</v>
      </c>
      <c r="BM48" s="137">
        <f t="shared" si="598"/>
        <v>0</v>
      </c>
      <c r="BN48" s="137">
        <f t="shared" si="598"/>
        <v>0</v>
      </c>
      <c r="BO48" s="137">
        <f t="shared" si="598"/>
        <v>0</v>
      </c>
      <c r="BP48" s="137">
        <f t="shared" si="598"/>
        <v>0</v>
      </c>
      <c r="BQ48" s="137">
        <f t="shared" si="598"/>
        <v>0</v>
      </c>
      <c r="BR48" s="137">
        <f t="shared" si="598"/>
        <v>0</v>
      </c>
      <c r="BS48" s="137">
        <f t="shared" si="598"/>
        <v>0</v>
      </c>
      <c r="BT48" s="137">
        <f t="shared" si="598"/>
        <v>0</v>
      </c>
      <c r="BU48" s="137">
        <f t="shared" si="598"/>
        <v>0</v>
      </c>
      <c r="BV48" s="137">
        <f t="shared" ref="BV48:CH48" si="599">IF($C48=BV$11,$D48*BV$16,0)</f>
        <v>0</v>
      </c>
      <c r="BW48" s="137">
        <f t="shared" si="599"/>
        <v>0</v>
      </c>
      <c r="BX48" s="137">
        <f t="shared" si="599"/>
        <v>0</v>
      </c>
      <c r="BY48" s="137">
        <f t="shared" si="599"/>
        <v>0</v>
      </c>
      <c r="BZ48" s="137">
        <f t="shared" si="599"/>
        <v>0</v>
      </c>
      <c r="CA48" s="137">
        <f t="shared" si="599"/>
        <v>0</v>
      </c>
      <c r="CB48" s="137">
        <f t="shared" si="599"/>
        <v>0</v>
      </c>
      <c r="CC48" s="137">
        <f t="shared" si="599"/>
        <v>0</v>
      </c>
      <c r="CD48" s="137">
        <f t="shared" si="599"/>
        <v>0</v>
      </c>
      <c r="CE48" s="137">
        <f t="shared" si="599"/>
        <v>0</v>
      </c>
      <c r="CF48" s="137">
        <f t="shared" si="599"/>
        <v>0</v>
      </c>
      <c r="CG48" s="137">
        <f t="shared" si="599"/>
        <v>0</v>
      </c>
      <c r="CH48" s="137">
        <f t="shared" si="599"/>
        <v>0</v>
      </c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</row>
    <row r="49" spans="1:116" ht="15" x14ac:dyDescent="0.2">
      <c r="B49" s="9" t="s">
        <v>91</v>
      </c>
      <c r="C49" s="2"/>
      <c r="D49" s="2"/>
      <c r="E49" s="2"/>
      <c r="F49" s="2"/>
      <c r="G49" s="2"/>
      <c r="H49" s="2"/>
      <c r="I49" s="2"/>
      <c r="J49" s="137">
        <f>IF(J48&gt;1,J48,IF(I50&gt;0,I50,$D48*J$16*(1-VLOOKUP($A48,'energy and capacity balance'!$A$3:$L$18,11))))</f>
        <v>0.01</v>
      </c>
      <c r="K49" s="137">
        <f>IF(K48&gt;1,K48,IF(J50&gt;0,J50,$D48*K$16*(1-VLOOKUP($A48,'energy and capacity balance'!$A$3:$L$18,11))))</f>
        <v>9.6000000000000009E-3</v>
      </c>
      <c r="L49" s="137">
        <f>IF(L48&gt;1,L48,IF(K50&gt;0,K50,$D48*L$16*(1-VLOOKUP($A48,'energy and capacity balance'!$A$3:$L$18,11))))</f>
        <v>9.2000000000000016E-3</v>
      </c>
      <c r="M49" s="137">
        <f>IF(M48&gt;1,M48,IF(L50&gt;0,L50,$D48*M$16*(1-VLOOKUP($A48,'energy and capacity balance'!$A$3:$L$18,11))))</f>
        <v>8.8000000000000023E-3</v>
      </c>
      <c r="N49" s="137">
        <f>IF(N48&gt;1,N48,IF(M50&gt;0,M50,$D48*N$16*(1-VLOOKUP($A48,'energy and capacity balance'!$A$3:$L$18,11))))</f>
        <v>8.400000000000003E-3</v>
      </c>
      <c r="O49" s="137">
        <f>IF(O48&gt;1,O48,IF(N50&gt;0,N50,$D48*O$16*(1-VLOOKUP($A48,'energy and capacity balance'!$A$3:$L$18,11))))</f>
        <v>8.0000000000000036E-3</v>
      </c>
      <c r="P49" s="137">
        <f>IF(P48&gt;1,P48,IF(O50&gt;0,O50,$D48*P$16*(1-VLOOKUP($A48,'energy and capacity balance'!$A$3:$L$18,11))))</f>
        <v>7.6000000000000035E-3</v>
      </c>
      <c r="Q49" s="137">
        <f>IF(Q48&gt;1,Q48,IF(P50&gt;0,P50,$D48*Q$16*(1-VLOOKUP($A48,'energy and capacity balance'!$A$3:$L$18,11))))</f>
        <v>344.60570029478396</v>
      </c>
      <c r="R49" s="137">
        <f>IF(R48&gt;1,R48,IF(Q50&gt;0,Q50,$D48*R$16*(1-VLOOKUP($A48,'energy and capacity balance'!$A$3:$L$18,11))))</f>
        <v>330.8214722829926</v>
      </c>
      <c r="S49" s="137">
        <f>IF(S48&gt;1,S48,IF(R50&gt;0,R50,$D48*S$16*(1-VLOOKUP($A48,'energy and capacity balance'!$A$3:$L$18,11))))</f>
        <v>317.03724427120125</v>
      </c>
      <c r="T49" s="137">
        <f>IF(T48&gt;1,T48,IF(S50&gt;0,S50,$D48*T$16*(1-VLOOKUP($A48,'energy and capacity balance'!$A$3:$L$18,11))))</f>
        <v>303.25301625940989</v>
      </c>
      <c r="U49" s="137">
        <f>IF(U48&gt;1,U48,IF(T50&gt;0,T50,$D48*U$16*(1-VLOOKUP($A48,'energy and capacity balance'!$A$3:$L$18,11))))</f>
        <v>289.46878824761853</v>
      </c>
      <c r="V49" s="137">
        <f>IF(V48&gt;1,V48,IF(U50&gt;0,U50,$D48*V$16*(1-VLOOKUP($A48,'energy and capacity balance'!$A$3:$L$18,11))))</f>
        <v>275.68456023582718</v>
      </c>
      <c r="W49" s="137">
        <f>IF(W48&gt;1,W48,IF(V50&gt;0,V50,$D48*W$16*(1-VLOOKUP($A48,'energy and capacity balance'!$A$3:$L$18,11))))</f>
        <v>261.90033222403582</v>
      </c>
      <c r="X49" s="137">
        <f>IF(X48&gt;1,X48,IF(W50&gt;0,W50,$D48*X$16*(1-VLOOKUP($A48,'energy and capacity balance'!$A$3:$L$18,11))))</f>
        <v>248.11610421224447</v>
      </c>
      <c r="Y49" s="137">
        <f>IF(Y48&gt;1,Y48,IF(X50&gt;0,X50,$D48*Y$16*(1-VLOOKUP($A48,'energy and capacity balance'!$A$3:$L$18,11))))</f>
        <v>234.33187620045311</v>
      </c>
      <c r="Z49" s="137">
        <f>IF(Z48&gt;1,Z48,IF(Y50&gt;0,Y50,$D48*Z$16*(1-VLOOKUP($A48,'energy and capacity balance'!$A$3:$L$18,11))))</f>
        <v>220.54764818866175</v>
      </c>
      <c r="AA49" s="137">
        <f>IF(AA48&gt;1,AA48,IF(Z50&gt;0,Z50,$D48*AA$16*(1-VLOOKUP($A48,'energy and capacity balance'!$A$3:$L$18,11))))</f>
        <v>206.7634201768704</v>
      </c>
      <c r="AB49" s="137">
        <f>IF(AB48&gt;1,AB48,IF(AA50&gt;0,AA50,$D48*AB$16*(1-VLOOKUP($A48,'energy and capacity balance'!$A$3:$L$18,11))))</f>
        <v>192.97919216507904</v>
      </c>
      <c r="AC49" s="137">
        <f>IF(AC48&gt;1,AC48,IF(AB50&gt;0,AB50,$D48*AC$16*(1-VLOOKUP($A48,'energy and capacity balance'!$A$3:$L$18,11))))</f>
        <v>179.19496415328769</v>
      </c>
      <c r="AD49" s="137">
        <f>IF(AD48&gt;1,AD48,IF(AC50&gt;0,AC50,$D48*AD$16*(1-VLOOKUP($A48,'energy and capacity balance'!$A$3:$L$18,11))))</f>
        <v>165.41073614149633</v>
      </c>
      <c r="AE49" s="137">
        <f>IF(AE48&gt;1,AE48,IF(AD50&gt;0,AD50,$D48*AE$16*(1-VLOOKUP($A48,'energy and capacity balance'!$A$3:$L$18,11))))</f>
        <v>151.62650812970497</v>
      </c>
      <c r="AF49" s="137">
        <f>IF(AF48&gt;1,AF48,IF(AE50&gt;0,AE50,$D48*AF$16*(1-VLOOKUP($A48,'energy and capacity balance'!$A$3:$L$18,11))))</f>
        <v>137.84228011791362</v>
      </c>
      <c r="AG49" s="137">
        <f>IF(AG48&gt;1,AG48,IF(AF50&gt;0,AF50,$D48*AG$16*(1-VLOOKUP($A48,'energy and capacity balance'!$A$3:$L$18,11))))</f>
        <v>124.05805210612226</v>
      </c>
      <c r="AH49" s="137">
        <f>IF(AH48&gt;1,AH48,IF(AG50&gt;0,AG50,$D48*AH$16*(1-VLOOKUP($A48,'energy and capacity balance'!$A$3:$L$18,11))))</f>
        <v>110.27382409433091</v>
      </c>
      <c r="AI49" s="137">
        <f>IF(AI48&gt;1,AI48,IF(AH50&gt;0,AH50,$D48*AI$16*(1-VLOOKUP($A48,'energy and capacity balance'!$A$3:$L$18,11))))</f>
        <v>96.489596082539549</v>
      </c>
      <c r="AJ49" s="137">
        <f>IF(AJ48&gt;1,AJ48,IF(AI50&gt;0,AI50,$D48*AJ$16*(1-VLOOKUP($A48,'energy and capacity balance'!$A$3:$L$18,11))))</f>
        <v>82.705368070748193</v>
      </c>
      <c r="AK49" s="137">
        <f>IF(AK48&gt;1,AK48,IF(AJ50&gt;0,AJ50,$D48*AK$16*(1-VLOOKUP($A48,'energy and capacity balance'!$A$3:$L$18,11))))</f>
        <v>68.921140058956837</v>
      </c>
      <c r="AL49" s="137">
        <f>IF(AL48&gt;1,AL48,IF(AK50&gt;0,AK50,$D48*AL$16*(1-VLOOKUP($A48,'energy and capacity balance'!$A$3:$L$18,11))))</f>
        <v>55.136912047165481</v>
      </c>
      <c r="AM49" s="137">
        <f>IF(AM48&gt;1,AM48,IF(AL50&gt;0,AL50,$D48*AM$16*(1-VLOOKUP($A48,'energy and capacity balance'!$A$3:$L$18,11))))</f>
        <v>41.352684035374125</v>
      </c>
      <c r="AN49" s="137">
        <f>IF(AN48&gt;1,AN48,IF(AM50&gt;0,AM50,$D48*AN$16*(1-VLOOKUP($A48,'energy and capacity balance'!$A$3:$L$18,11))))</f>
        <v>27.568456023582769</v>
      </c>
      <c r="AO49" s="137">
        <f>IF(AO48&gt;1,AO48,IF(AN50&gt;0,AN50,$D48*AO$16*(1-VLOOKUP($A48,'energy and capacity balance'!$A$3:$L$18,11))))</f>
        <v>13.784228011791411</v>
      </c>
      <c r="AP49" s="137">
        <f>IF(AP48&gt;1,AP48,IF(AO50&gt;0,AO50,$D48*AP$16*(1-VLOOKUP($A48,'energy and capacity balance'!$A$3:$L$18,11))))</f>
        <v>5.3290705182007514E-14</v>
      </c>
      <c r="AQ49" s="137">
        <f>IF(AQ48&gt;1,AQ48,IF(AP50&gt;0,AP50,$D48*AQ$16*(1-VLOOKUP($A48,'energy and capacity balance'!$A$3:$L$18,11))))</f>
        <v>403.66859482806183</v>
      </c>
      <c r="AR49" s="137">
        <f>IF(AR48&gt;1,AR48,IF(AQ50&gt;0,AQ50,$D48*AR$16*(1-VLOOKUP($A48,'energy and capacity balance'!$A$3:$L$18,11))))</f>
        <v>387.52185103493935</v>
      </c>
      <c r="AS49" s="137">
        <f>IF(AS48&gt;1,AS48,IF(AR50&gt;0,AR50,$D48*AS$16*(1-VLOOKUP($A48,'energy and capacity balance'!$A$3:$L$18,11))))</f>
        <v>371.37510724181686</v>
      </c>
      <c r="AT49" s="137">
        <f>IF(AT48&gt;1,AT48,IF(AS50&gt;0,AS50,$D48*AT$16*(1-VLOOKUP($A48,'energy and capacity balance'!$A$3:$L$18,11)*(1-VLOOKUP($A48,'energy and capacity balance'!$A$3:$L$18,12)))))</f>
        <v>355.22836344869438</v>
      </c>
      <c r="AU49" s="137">
        <f>IF(AU48&gt;1,AU48,IF(AT50&gt;0,AT50,V49*(1-VLOOKUP($A48,'energy and capacity balance'!$A$3:$L$18,11))))</f>
        <v>339.0816196555719</v>
      </c>
      <c r="AV49" s="137">
        <f>IF(AV48&gt;1,AV48,IF(AU50&gt;0,AU50,W49*(1-VLOOKUP($A48,'energy and capacity balance'!$A$3:$L$18,11))))</f>
        <v>322.93487586244942</v>
      </c>
      <c r="AW49" s="137">
        <f>IF(AW48&gt;1,AW48,IF(AV50&gt;0,AV50,X49*(1-VLOOKUP($A48,'energy and capacity balance'!$A$3:$L$18,11))))</f>
        <v>306.78813206932693</v>
      </c>
      <c r="AX49" s="137">
        <f>IF(AX48&gt;1,AX48,IF(AW50&gt;0,AW50,Y49*(1-VLOOKUP($A48,'energy and capacity balance'!$A$3:$L$18,11))))</f>
        <v>290.64138827620445</v>
      </c>
      <c r="AY49" s="137">
        <f>IF(AY48&gt;1,AY48,IF(AX50&gt;0,AX50,Z49*(1-VLOOKUP($A48,'energy and capacity balance'!$A$3:$L$18,11))))</f>
        <v>274.49464448308197</v>
      </c>
      <c r="AZ49" s="137">
        <f>IF(AZ48&gt;1,AZ48,IF(AY50&gt;0,AY50,AA49*(1-VLOOKUP($A48,'energy and capacity balance'!$A$3:$L$18,11))))</f>
        <v>258.34790068995949</v>
      </c>
      <c r="BA49" s="137">
        <f>IF(BA48&gt;1,BA48,IF(AZ50&gt;0,AZ50,AB49*(1-VLOOKUP($A48,'energy and capacity balance'!$A$3:$L$18,11))))</f>
        <v>242.20115689683701</v>
      </c>
      <c r="BB49" s="137">
        <f>IF(BB48&gt;1,BB48,IF(BA50&gt;0,BA50,AC49*(1-VLOOKUP($A48,'energy and capacity balance'!$A$3:$L$18,11))))</f>
        <v>226.05441310371452</v>
      </c>
      <c r="BC49" s="137">
        <f>IF(BC48&gt;1,BC48,IF(BB50&gt;0,BB50,AD49*(1-VLOOKUP($A48,'energy and capacity balance'!$A$3:$L$18,11))))</f>
        <v>209.90766931059204</v>
      </c>
      <c r="BD49" s="137">
        <f>IF(BD48&gt;1,BD48,IF(BC50&gt;0,BC50,AE49*(1-VLOOKUP($A48,'energy and capacity balance'!$A$3:$L$18,11))))</f>
        <v>193.76092551746956</v>
      </c>
      <c r="BE49" s="137">
        <f>IF(BE48&gt;1,BE48,IF(BD50&gt;0,BD50,AF49*(1-VLOOKUP($A48,'energy and capacity balance'!$A$3:$L$18,11))))</f>
        <v>177.61418172434708</v>
      </c>
      <c r="BF49" s="137">
        <f>IF(BF48&gt;1,BF48,IF(BE50&gt;0,BE50,AG49*(1-VLOOKUP($A48,'energy and capacity balance'!$A$3:$L$18,11))))</f>
        <v>161.46743793122459</v>
      </c>
      <c r="BG49" s="137">
        <f>IF(BG48&gt;1,BG48,IF(BF50&gt;0,BF50,AH49*(1-VLOOKUP($A48,'energy and capacity balance'!$A$3:$L$18,11))))</f>
        <v>145.32069413810211</v>
      </c>
      <c r="BH49" s="137">
        <f>IF(BH48&gt;1,BH48,IF(BG50&gt;0,BG50,AI49*(1-VLOOKUP($A48,'energy and capacity balance'!$A$3:$L$18,11))))</f>
        <v>129.17395034497963</v>
      </c>
      <c r="BI49" s="137">
        <f>IF(BI48&gt;1,BI48,IF(BH50&gt;0,BH50,AJ49*(1-VLOOKUP($A48,'energy and capacity balance'!$A$3:$L$18,11))))</f>
        <v>113.02720655185716</v>
      </c>
      <c r="BJ49" s="137">
        <f>IF(BJ48&gt;1,BJ48,IF(BI50&gt;0,BI50,AK49*(1-VLOOKUP($A48,'energy and capacity balance'!$A$3:$L$18,11))))</f>
        <v>96.880462758734694</v>
      </c>
      <c r="BK49" s="137">
        <f>IF(BK48&gt;1,BK48,IF(BJ50&gt;0,BJ50,AL49*(1-VLOOKUP($A48,'energy and capacity balance'!$A$3:$L$18,11))))</f>
        <v>80.733718965612226</v>
      </c>
      <c r="BL49" s="137">
        <f>IF(BL48&gt;1,BL48,IF(BK50&gt;0,BK50,AM49*(1-VLOOKUP($A48,'energy and capacity balance'!$A$3:$L$18,11))))</f>
        <v>64.586975172489758</v>
      </c>
      <c r="BM49" s="137">
        <f>IF(BM48&gt;1,BM48,IF(BL50&gt;0,BL50,AN49*(1-VLOOKUP($A48,'energy and capacity balance'!$A$3:$L$18,11))))</f>
        <v>48.44023137936729</v>
      </c>
      <c r="BN49" s="137">
        <f>IF(BN48&gt;1,BN48,IF(BM50&gt;0,BM50,AO49*(1-VLOOKUP($A48,'energy and capacity balance'!$A$3:$L$18,11))))</f>
        <v>32.293487586244822</v>
      </c>
      <c r="BO49" s="137">
        <f>IF(BO48&gt;1,BO48,IF(BN50&gt;0,BN50,AP49*(1-VLOOKUP($A48,'energy and capacity balance'!$A$3:$L$18,11))))</f>
        <v>16.146743793122351</v>
      </c>
      <c r="BP49" s="137">
        <f>IF(BP48&gt;1,BP48,IF(BO50&gt;0,BO50,AQ49*(1-VLOOKUP($A48,'energy and capacity balance'!$A$3:$L$18,11))))</f>
        <v>282.56801637964327</v>
      </c>
      <c r="BQ49" s="137">
        <f>IF(BQ48&gt;1,BQ48,IF(BP50&gt;0,BP50,AR49*(1-VLOOKUP($A48,'energy and capacity balance'!$A$3:$L$18,11))))</f>
        <v>271.26529572445753</v>
      </c>
      <c r="BR49" s="137">
        <f>IF(BR48&gt;1,BR48,IF(BQ50&gt;0,BQ50,AS49*(1-VLOOKUP($A48,'energy and capacity balance'!$A$3:$L$18,11))))</f>
        <v>259.96257506927179</v>
      </c>
      <c r="BS49" s="137">
        <f>IF(BS48&gt;1,BS48,IF(BR50&gt;0,BR50,AT49*(1-VLOOKUP($A48,'energy and capacity balance'!$A$3:$L$18,11))))</f>
        <v>248.65985441408606</v>
      </c>
      <c r="BT49" s="137">
        <f>IF(BT48&gt;1,BT48,IF(BS50&gt;0,BS50,AU49*(1-VLOOKUP($A48,'energy and capacity balance'!$A$3:$L$18,11))))</f>
        <v>237.35713375890032</v>
      </c>
      <c r="BU49" s="137">
        <f>IF(BU48&gt;1,BU48,IF(BT50&gt;0,BT50,AV49*(1-VLOOKUP($A48,'energy and capacity balance'!$A$3:$L$18,11))))</f>
        <v>226.05441310371458</v>
      </c>
      <c r="BV49" s="137">
        <f>IF(BV48&gt;1,BV48,IF(BU50&gt;0,BU50,AW49*(1-VLOOKUP($A48,'energy and capacity balance'!$A$3:$L$18,11))))</f>
        <v>214.75169244852884</v>
      </c>
      <c r="BW49" s="137">
        <f>IF(BW48&gt;1,BW48,IF(BV50&gt;0,BV50,AX49*(1-VLOOKUP($A48,'energy and capacity balance'!$A$3:$L$18,11))))</f>
        <v>203.44897179334311</v>
      </c>
      <c r="BX49" s="137">
        <f>IF(BX48&gt;1,BX48,IF(BW50&gt;0,BW50,AY49*(1-VLOOKUP($A48,'energy and capacity balance'!$A$3:$L$18,11))))</f>
        <v>192.14625113815737</v>
      </c>
      <c r="BY49" s="137">
        <f>IF(BY48&gt;1,BY48,IF(BX50&gt;0,BX50,AZ49*(1-VLOOKUP($A48,'energy and capacity balance'!$A$3:$L$18,11))))</f>
        <v>180.84353048297163</v>
      </c>
      <c r="BZ49" s="137">
        <f>IF(BZ48&gt;1,BZ48,IF(BY50&gt;0,BY50,BA49*(1-VLOOKUP($A48,'energy and capacity balance'!$A$3:$L$18,11))))</f>
        <v>169.54080982778589</v>
      </c>
      <c r="CA49" s="137">
        <f>IF(CA48&gt;1,CA48,IF(BZ50&gt;0,BZ50,BB49*(1-VLOOKUP($A48,'energy and capacity balance'!$A$3:$L$18,11))))</f>
        <v>158.23808917260016</v>
      </c>
      <c r="CB49" s="137">
        <f>IF(CB48&gt;1,CB48,IF(CA50&gt;0,CA50,BC49*(1-VLOOKUP($A48,'energy and capacity balance'!$A$3:$L$18,11))))</f>
        <v>146.93536851741442</v>
      </c>
      <c r="CC49" s="137">
        <f>IF(CC48&gt;1,CC48,IF(CB50&gt;0,CB50,BD49*(1-VLOOKUP($A48,'energy and capacity balance'!$A$3:$L$18,11))))</f>
        <v>135.63264786222868</v>
      </c>
      <c r="CD49" s="137">
        <f>IF(CD48&gt;1,CD48,IF(CC50&gt;0,CC50,BE49*(1-VLOOKUP($A48,'energy and capacity balance'!$A$3:$L$18,11))))</f>
        <v>124.32992720704294</v>
      </c>
      <c r="CE49" s="137">
        <f>IF(CE48&gt;1,CE48,IF(CD50&gt;0,CD50,BF49*(1-VLOOKUP($A48,'energy and capacity balance'!$A$3:$L$18,11))))</f>
        <v>113.0272065518572</v>
      </c>
      <c r="CF49" s="137">
        <f>IF(CF48&gt;1,CF48,IF(CE50&gt;0,CE50,BG49*(1-VLOOKUP($A48,'energy and capacity balance'!$A$3:$L$18,11))))</f>
        <v>101.72448589667147</v>
      </c>
      <c r="CG49" s="137">
        <f>IF(CG48&gt;1,CG48,IF(CF50&gt;0,CF50,BH49*(1-VLOOKUP($A48,'energy and capacity balance'!$A$3:$L$18,11))))</f>
        <v>90.42176524148573</v>
      </c>
      <c r="CH49" s="137">
        <f>IF(CH48&gt;1,CH48,IF(CG50&gt;0,CG50,BI49*(1-VLOOKUP($A48,'energy and capacity balance'!$A$3:$L$18,11))))</f>
        <v>79.119044586299992</v>
      </c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</row>
    <row r="50" spans="1:116" ht="15" x14ac:dyDescent="0.2">
      <c r="B50" s="9" t="s">
        <v>92</v>
      </c>
      <c r="C50" s="2"/>
      <c r="D50" s="2"/>
      <c r="E50" s="16"/>
      <c r="F50" s="16"/>
      <c r="G50" s="16"/>
      <c r="H50" s="16"/>
      <c r="I50" s="16">
        <v>0.01</v>
      </c>
      <c r="J50" s="137">
        <f>MAX(+J49-J51,0)</f>
        <v>9.6000000000000009E-3</v>
      </c>
      <c r="K50" s="137">
        <f t="shared" ref="K50" si="600">MAX(+K49-K51,0)</f>
        <v>9.2000000000000016E-3</v>
      </c>
      <c r="L50" s="137">
        <f t="shared" ref="L50" si="601">MAX(+L49-L51,0)</f>
        <v>8.8000000000000023E-3</v>
      </c>
      <c r="M50" s="137">
        <f t="shared" ref="M50" si="602">MAX(+M49-M51,0)</f>
        <v>8.400000000000003E-3</v>
      </c>
      <c r="N50" s="137">
        <f t="shared" ref="N50" si="603">MAX(+N49-N51,0)</f>
        <v>8.0000000000000036E-3</v>
      </c>
      <c r="O50" s="137">
        <f t="shared" ref="O50" si="604">MAX(+O49-O51,0)</f>
        <v>7.6000000000000035E-3</v>
      </c>
      <c r="P50" s="137">
        <f t="shared" ref="P50" si="605">MAX(+P49-P51,0)</f>
        <v>7.2000000000000033E-3</v>
      </c>
      <c r="Q50" s="137">
        <f t="shared" ref="Q50" si="606">MAX(+Q49-Q51,0)</f>
        <v>330.8214722829926</v>
      </c>
      <c r="R50" s="137">
        <f t="shared" ref="R50" si="607">MAX(+R49-R51,0)</f>
        <v>317.03724427120125</v>
      </c>
      <c r="S50" s="137">
        <f t="shared" ref="S50" si="608">MAX(+S49-S51,0)</f>
        <v>303.25301625940989</v>
      </c>
      <c r="T50" s="137">
        <f t="shared" ref="T50" si="609">MAX(+T49-T51,0)</f>
        <v>289.46878824761853</v>
      </c>
      <c r="U50" s="137">
        <f t="shared" ref="U50" si="610">MAX(+U49-U51,0)</f>
        <v>275.68456023582718</v>
      </c>
      <c r="V50" s="137">
        <f t="shared" ref="V50" si="611">MAX(+V49-V51,0)</f>
        <v>261.90033222403582</v>
      </c>
      <c r="W50" s="137">
        <f t="shared" ref="W50" si="612">MAX(+W49-W51,0)</f>
        <v>248.11610421224447</v>
      </c>
      <c r="X50" s="137">
        <f t="shared" ref="X50" si="613">MAX(+X49-X51,0)</f>
        <v>234.33187620045311</v>
      </c>
      <c r="Y50" s="137">
        <f t="shared" ref="Y50" si="614">MAX(+Y49-Y51,0)</f>
        <v>220.54764818866175</v>
      </c>
      <c r="Z50" s="137">
        <f t="shared" ref="Z50" si="615">MAX(+Z49-Z51,0)</f>
        <v>206.7634201768704</v>
      </c>
      <c r="AA50" s="137">
        <f t="shared" ref="AA50" si="616">MAX(+AA49-AA51,0)</f>
        <v>192.97919216507904</v>
      </c>
      <c r="AB50" s="137">
        <f t="shared" ref="AB50" si="617">MAX(+AB49-AB51,0)</f>
        <v>179.19496415328769</v>
      </c>
      <c r="AC50" s="137">
        <f t="shared" ref="AC50" si="618">MAX(+AC49-AC51,0)</f>
        <v>165.41073614149633</v>
      </c>
      <c r="AD50" s="137">
        <f t="shared" ref="AD50" si="619">MAX(+AD49-AD51,0)</f>
        <v>151.62650812970497</v>
      </c>
      <c r="AE50" s="137">
        <f t="shared" ref="AE50" si="620">MAX(+AE49-AE51,0)</f>
        <v>137.84228011791362</v>
      </c>
      <c r="AF50" s="137">
        <f t="shared" ref="AF50" si="621">MAX(+AF49-AF51,0)</f>
        <v>124.05805210612226</v>
      </c>
      <c r="AG50" s="137">
        <f t="shared" ref="AG50" si="622">MAX(+AG49-AG51,0)</f>
        <v>110.27382409433091</v>
      </c>
      <c r="AH50" s="137">
        <f t="shared" ref="AH50" si="623">MAX(+AH49-AH51,0)</f>
        <v>96.489596082539549</v>
      </c>
      <c r="AI50" s="137">
        <f t="shared" ref="AI50" si="624">MAX(+AI49-AI51,0)</f>
        <v>82.705368070748193</v>
      </c>
      <c r="AJ50" s="137">
        <f t="shared" ref="AJ50" si="625">MAX(+AJ49-AJ51,0)</f>
        <v>68.921140058956837</v>
      </c>
      <c r="AK50" s="137">
        <f t="shared" ref="AK50" si="626">MAX(+AK49-AK51,0)</f>
        <v>55.136912047165481</v>
      </c>
      <c r="AL50" s="137">
        <f t="shared" ref="AL50" si="627">MAX(+AL49-AL51,0)</f>
        <v>41.352684035374125</v>
      </c>
      <c r="AM50" s="137">
        <f t="shared" ref="AM50" si="628">MAX(+AM49-AM51,0)</f>
        <v>27.568456023582769</v>
      </c>
      <c r="AN50" s="137">
        <f t="shared" ref="AN50" si="629">MAX(+AN49-AN51,0)</f>
        <v>13.784228011791411</v>
      </c>
      <c r="AO50" s="137">
        <f t="shared" ref="AO50" si="630">MAX(+AO49-AO51,0)</f>
        <v>5.3290705182007514E-14</v>
      </c>
      <c r="AP50" s="137">
        <f t="shared" ref="AP50" si="631">MAX(+AP49-AP51,0)</f>
        <v>0</v>
      </c>
      <c r="AQ50" s="137">
        <f t="shared" ref="AQ50" si="632">MAX(+AQ49-AQ51,0)</f>
        <v>387.52185103493935</v>
      </c>
      <c r="AR50" s="137">
        <f t="shared" ref="AR50" si="633">MAX(+AR49-AR51,0)</f>
        <v>371.37510724181686</v>
      </c>
      <c r="AS50" s="137">
        <f t="shared" ref="AS50" si="634">MAX(+AS49-AS51,0)</f>
        <v>355.22836344869438</v>
      </c>
      <c r="AT50" s="137">
        <f t="shared" ref="AT50" si="635">MAX(+AT49-AT51,0)</f>
        <v>339.0816196555719</v>
      </c>
      <c r="AU50" s="137">
        <f t="shared" ref="AU50" si="636">MAX(+AU49-AU51,0)</f>
        <v>322.93487586244942</v>
      </c>
      <c r="AV50" s="137">
        <f t="shared" ref="AV50" si="637">MAX(+AV49-AV51,0)</f>
        <v>306.78813206932693</v>
      </c>
      <c r="AW50" s="137">
        <f t="shared" ref="AW50" si="638">MAX(+AW49-AW51,0)</f>
        <v>290.64138827620445</v>
      </c>
      <c r="AX50" s="137">
        <f t="shared" ref="AX50" si="639">MAX(+AX49-AX51,0)</f>
        <v>274.49464448308197</v>
      </c>
      <c r="AY50" s="137">
        <f t="shared" ref="AY50" si="640">MAX(+AY49-AY51,0)</f>
        <v>258.34790068995949</v>
      </c>
      <c r="AZ50" s="137">
        <f t="shared" ref="AZ50" si="641">MAX(+AZ49-AZ51,0)</f>
        <v>242.20115689683701</v>
      </c>
      <c r="BA50" s="137">
        <f t="shared" ref="BA50" si="642">MAX(+BA49-BA51,0)</f>
        <v>226.05441310371452</v>
      </c>
      <c r="BB50" s="137">
        <f t="shared" ref="BB50" si="643">MAX(+BB49-BB51,0)</f>
        <v>209.90766931059204</v>
      </c>
      <c r="BC50" s="137">
        <f t="shared" ref="BC50" si="644">MAX(+BC49-BC51,0)</f>
        <v>193.76092551746956</v>
      </c>
      <c r="BD50" s="137">
        <f t="shared" ref="BD50" si="645">MAX(+BD49-BD51,0)</f>
        <v>177.61418172434708</v>
      </c>
      <c r="BE50" s="137">
        <f t="shared" ref="BE50" si="646">MAX(+BE49-BE51,0)</f>
        <v>161.46743793122459</v>
      </c>
      <c r="BF50" s="137">
        <f t="shared" ref="BF50" si="647">MAX(+BF49-BF51,0)</f>
        <v>145.32069413810211</v>
      </c>
      <c r="BG50" s="137">
        <f t="shared" ref="BG50" si="648">MAX(+BG49-BG51,0)</f>
        <v>129.17395034497963</v>
      </c>
      <c r="BH50" s="137">
        <f t="shared" ref="BH50" si="649">MAX(+BH49-BH51,0)</f>
        <v>113.02720655185716</v>
      </c>
      <c r="BI50" s="137">
        <f t="shared" ref="BI50" si="650">MAX(+BI49-BI51,0)</f>
        <v>96.880462758734694</v>
      </c>
      <c r="BJ50" s="137">
        <f t="shared" ref="BJ50" si="651">MAX(+BJ49-BJ51,0)</f>
        <v>80.733718965612226</v>
      </c>
      <c r="BK50" s="137">
        <f t="shared" ref="BK50" si="652">MAX(+BK49-BK51,0)</f>
        <v>64.586975172489758</v>
      </c>
      <c r="BL50" s="137">
        <f t="shared" ref="BL50" si="653">MAX(+BL49-BL51,0)</f>
        <v>48.44023137936729</v>
      </c>
      <c r="BM50" s="137">
        <f t="shared" ref="BM50" si="654">MAX(+BM49-BM51,0)</f>
        <v>32.293487586244822</v>
      </c>
      <c r="BN50" s="137">
        <f t="shared" ref="BN50" si="655">MAX(+BN49-BN51,0)</f>
        <v>16.146743793122351</v>
      </c>
      <c r="BO50" s="137">
        <f t="shared" ref="BO50" si="656">MAX(+BO49-BO51,0)</f>
        <v>0</v>
      </c>
      <c r="BP50" s="137">
        <f t="shared" ref="BP50" si="657">MAX(+BP49-BP51,0)</f>
        <v>271.26529572445753</v>
      </c>
      <c r="BQ50" s="137">
        <f t="shared" ref="BQ50" si="658">MAX(+BQ49-BQ51,0)</f>
        <v>259.96257506927179</v>
      </c>
      <c r="BR50" s="137">
        <f t="shared" ref="BR50" si="659">MAX(+BR49-BR51,0)</f>
        <v>248.65985441408606</v>
      </c>
      <c r="BS50" s="137">
        <f t="shared" ref="BS50" si="660">MAX(+BS49-BS51,0)</f>
        <v>237.35713375890032</v>
      </c>
      <c r="BT50" s="137">
        <f t="shared" ref="BT50" si="661">MAX(+BT49-BT51,0)</f>
        <v>226.05441310371458</v>
      </c>
      <c r="BU50" s="137">
        <f t="shared" ref="BU50" si="662">MAX(+BU49-BU51,0)</f>
        <v>214.75169244852884</v>
      </c>
      <c r="BV50" s="137">
        <f t="shared" ref="BV50" si="663">MAX(+BV49-BV51,0)</f>
        <v>203.44897179334311</v>
      </c>
      <c r="BW50" s="137">
        <f t="shared" ref="BW50" si="664">MAX(+BW49-BW51,0)</f>
        <v>192.14625113815737</v>
      </c>
      <c r="BX50" s="137">
        <f t="shared" ref="BX50" si="665">MAX(+BX49-BX51,0)</f>
        <v>180.84353048297163</v>
      </c>
      <c r="BY50" s="137">
        <f t="shared" ref="BY50" si="666">MAX(+BY49-BY51,0)</f>
        <v>169.54080982778589</v>
      </c>
      <c r="BZ50" s="137">
        <f t="shared" ref="BZ50" si="667">MAX(+BZ49-BZ51,0)</f>
        <v>158.23808917260016</v>
      </c>
      <c r="CA50" s="137">
        <f t="shared" ref="CA50" si="668">MAX(+CA49-CA51,0)</f>
        <v>146.93536851741442</v>
      </c>
      <c r="CB50" s="137">
        <f t="shared" ref="CB50" si="669">MAX(+CB49-CB51,0)</f>
        <v>135.63264786222868</v>
      </c>
      <c r="CC50" s="137">
        <f t="shared" ref="CC50" si="670">MAX(+CC49-CC51,0)</f>
        <v>124.32992720704294</v>
      </c>
      <c r="CD50" s="137">
        <f t="shared" ref="CD50" si="671">MAX(+CD49-CD51,0)</f>
        <v>113.0272065518572</v>
      </c>
      <c r="CE50" s="137">
        <f t="shared" ref="CE50" si="672">MAX(+CE49-CE51,0)</f>
        <v>101.72448589667147</v>
      </c>
      <c r="CF50" s="137">
        <f t="shared" ref="CF50" si="673">MAX(+CF49-CF51,0)</f>
        <v>90.42176524148573</v>
      </c>
      <c r="CG50" s="137">
        <f t="shared" ref="CG50" si="674">MAX(+CG49-CG51,0)</f>
        <v>79.119044586299992</v>
      </c>
      <c r="CH50" s="137">
        <f t="shared" ref="CH50" si="675">MAX(+CH49-CH51,0)</f>
        <v>67.816323931114255</v>
      </c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</row>
    <row r="51" spans="1:116" ht="15" x14ac:dyDescent="0.2">
      <c r="B51" s="9" t="s">
        <v>93</v>
      </c>
      <c r="C51" s="2"/>
      <c r="D51" s="2"/>
      <c r="E51" s="2"/>
      <c r="F51" s="2"/>
      <c r="G51" s="2"/>
      <c r="H51" s="2"/>
      <c r="I51" s="2"/>
      <c r="J51" s="137">
        <f t="shared" ref="J51:AO51" si="676">IF(J49&gt;I49,J49/$E48,I51)</f>
        <v>4.0000000000000002E-4</v>
      </c>
      <c r="K51" s="137">
        <f t="shared" si="676"/>
        <v>4.0000000000000002E-4</v>
      </c>
      <c r="L51" s="137">
        <f t="shared" si="676"/>
        <v>4.0000000000000002E-4</v>
      </c>
      <c r="M51" s="137">
        <f t="shared" si="676"/>
        <v>4.0000000000000002E-4</v>
      </c>
      <c r="N51" s="137">
        <f t="shared" si="676"/>
        <v>4.0000000000000002E-4</v>
      </c>
      <c r="O51" s="137">
        <f t="shared" si="676"/>
        <v>4.0000000000000002E-4</v>
      </c>
      <c r="P51" s="137">
        <f t="shared" si="676"/>
        <v>4.0000000000000002E-4</v>
      </c>
      <c r="Q51" s="137">
        <f t="shared" si="676"/>
        <v>13.784228011791358</v>
      </c>
      <c r="R51" s="137">
        <f t="shared" si="676"/>
        <v>13.784228011791358</v>
      </c>
      <c r="S51" s="137">
        <f t="shared" si="676"/>
        <v>13.784228011791358</v>
      </c>
      <c r="T51" s="137">
        <f t="shared" si="676"/>
        <v>13.784228011791358</v>
      </c>
      <c r="U51" s="137">
        <f t="shared" si="676"/>
        <v>13.784228011791358</v>
      </c>
      <c r="V51" s="137">
        <f t="shared" si="676"/>
        <v>13.784228011791358</v>
      </c>
      <c r="W51" s="137">
        <f t="shared" si="676"/>
        <v>13.784228011791358</v>
      </c>
      <c r="X51" s="137">
        <f t="shared" si="676"/>
        <v>13.784228011791358</v>
      </c>
      <c r="Y51" s="137">
        <f t="shared" si="676"/>
        <v>13.784228011791358</v>
      </c>
      <c r="Z51" s="137">
        <f t="shared" si="676"/>
        <v>13.784228011791358</v>
      </c>
      <c r="AA51" s="137">
        <f t="shared" si="676"/>
        <v>13.784228011791358</v>
      </c>
      <c r="AB51" s="137">
        <f t="shared" si="676"/>
        <v>13.784228011791358</v>
      </c>
      <c r="AC51" s="137">
        <f t="shared" si="676"/>
        <v>13.784228011791358</v>
      </c>
      <c r="AD51" s="137">
        <f t="shared" si="676"/>
        <v>13.784228011791358</v>
      </c>
      <c r="AE51" s="137">
        <f t="shared" si="676"/>
        <v>13.784228011791358</v>
      </c>
      <c r="AF51" s="137">
        <f t="shared" si="676"/>
        <v>13.784228011791358</v>
      </c>
      <c r="AG51" s="137">
        <f t="shared" si="676"/>
        <v>13.784228011791358</v>
      </c>
      <c r="AH51" s="137">
        <f t="shared" si="676"/>
        <v>13.784228011791358</v>
      </c>
      <c r="AI51" s="137">
        <f t="shared" si="676"/>
        <v>13.784228011791358</v>
      </c>
      <c r="AJ51" s="137">
        <f t="shared" si="676"/>
        <v>13.784228011791358</v>
      </c>
      <c r="AK51" s="137">
        <f t="shared" si="676"/>
        <v>13.784228011791358</v>
      </c>
      <c r="AL51" s="137">
        <f t="shared" si="676"/>
        <v>13.784228011791358</v>
      </c>
      <c r="AM51" s="137">
        <f t="shared" si="676"/>
        <v>13.784228011791358</v>
      </c>
      <c r="AN51" s="137">
        <f t="shared" si="676"/>
        <v>13.784228011791358</v>
      </c>
      <c r="AO51" s="137">
        <f t="shared" si="676"/>
        <v>13.784228011791358</v>
      </c>
      <c r="AP51" s="137">
        <f t="shared" ref="AP51:BU51" si="677">IF(AP49&gt;AO49,AP49/$E48,AO51)</f>
        <v>13.784228011791358</v>
      </c>
      <c r="AQ51" s="137">
        <f t="shared" si="677"/>
        <v>16.146743793122472</v>
      </c>
      <c r="AR51" s="137">
        <f t="shared" si="677"/>
        <v>16.146743793122472</v>
      </c>
      <c r="AS51" s="137">
        <f t="shared" si="677"/>
        <v>16.146743793122472</v>
      </c>
      <c r="AT51" s="137">
        <f t="shared" si="677"/>
        <v>16.146743793122472</v>
      </c>
      <c r="AU51" s="137">
        <f t="shared" si="677"/>
        <v>16.146743793122472</v>
      </c>
      <c r="AV51" s="137">
        <f t="shared" si="677"/>
        <v>16.146743793122472</v>
      </c>
      <c r="AW51" s="137">
        <f t="shared" si="677"/>
        <v>16.146743793122472</v>
      </c>
      <c r="AX51" s="137">
        <f t="shared" si="677"/>
        <v>16.146743793122472</v>
      </c>
      <c r="AY51" s="137">
        <f t="shared" si="677"/>
        <v>16.146743793122472</v>
      </c>
      <c r="AZ51" s="137">
        <f t="shared" si="677"/>
        <v>16.146743793122472</v>
      </c>
      <c r="BA51" s="137">
        <f t="shared" si="677"/>
        <v>16.146743793122472</v>
      </c>
      <c r="BB51" s="137">
        <f t="shared" si="677"/>
        <v>16.146743793122472</v>
      </c>
      <c r="BC51" s="137">
        <f t="shared" si="677"/>
        <v>16.146743793122472</v>
      </c>
      <c r="BD51" s="137">
        <f t="shared" si="677"/>
        <v>16.146743793122472</v>
      </c>
      <c r="BE51" s="137">
        <f t="shared" si="677"/>
        <v>16.146743793122472</v>
      </c>
      <c r="BF51" s="137">
        <f t="shared" si="677"/>
        <v>16.146743793122472</v>
      </c>
      <c r="BG51" s="137">
        <f t="shared" si="677"/>
        <v>16.146743793122472</v>
      </c>
      <c r="BH51" s="137">
        <f t="shared" si="677"/>
        <v>16.146743793122472</v>
      </c>
      <c r="BI51" s="137">
        <f t="shared" si="677"/>
        <v>16.146743793122472</v>
      </c>
      <c r="BJ51" s="137">
        <f t="shared" si="677"/>
        <v>16.146743793122472</v>
      </c>
      <c r="BK51" s="137">
        <f t="shared" si="677"/>
        <v>16.146743793122472</v>
      </c>
      <c r="BL51" s="137">
        <f t="shared" si="677"/>
        <v>16.146743793122472</v>
      </c>
      <c r="BM51" s="137">
        <f t="shared" si="677"/>
        <v>16.146743793122472</v>
      </c>
      <c r="BN51" s="137">
        <f t="shared" si="677"/>
        <v>16.146743793122472</v>
      </c>
      <c r="BO51" s="137">
        <f t="shared" si="677"/>
        <v>16.146743793122472</v>
      </c>
      <c r="BP51" s="137">
        <f t="shared" si="677"/>
        <v>11.30272065518573</v>
      </c>
      <c r="BQ51" s="137">
        <f t="shared" si="677"/>
        <v>11.30272065518573</v>
      </c>
      <c r="BR51" s="137">
        <f t="shared" si="677"/>
        <v>11.30272065518573</v>
      </c>
      <c r="BS51" s="137">
        <f t="shared" si="677"/>
        <v>11.30272065518573</v>
      </c>
      <c r="BT51" s="137">
        <f t="shared" si="677"/>
        <v>11.30272065518573</v>
      </c>
      <c r="BU51" s="137">
        <f t="shared" si="677"/>
        <v>11.30272065518573</v>
      </c>
      <c r="BV51" s="137">
        <f t="shared" ref="BV51:CH51" si="678">IF(BV49&gt;BU49,BV49/$E48,BU51)</f>
        <v>11.30272065518573</v>
      </c>
      <c r="BW51" s="137">
        <f t="shared" si="678"/>
        <v>11.30272065518573</v>
      </c>
      <c r="BX51" s="137">
        <f t="shared" si="678"/>
        <v>11.30272065518573</v>
      </c>
      <c r="BY51" s="137">
        <f t="shared" si="678"/>
        <v>11.30272065518573</v>
      </c>
      <c r="BZ51" s="137">
        <f t="shared" si="678"/>
        <v>11.30272065518573</v>
      </c>
      <c r="CA51" s="137">
        <f t="shared" si="678"/>
        <v>11.30272065518573</v>
      </c>
      <c r="CB51" s="137">
        <f t="shared" si="678"/>
        <v>11.30272065518573</v>
      </c>
      <c r="CC51" s="137">
        <f t="shared" si="678"/>
        <v>11.30272065518573</v>
      </c>
      <c r="CD51" s="137">
        <f t="shared" si="678"/>
        <v>11.30272065518573</v>
      </c>
      <c r="CE51" s="137">
        <f t="shared" si="678"/>
        <v>11.30272065518573</v>
      </c>
      <c r="CF51" s="137">
        <f t="shared" si="678"/>
        <v>11.30272065518573</v>
      </c>
      <c r="CG51" s="137">
        <f t="shared" si="678"/>
        <v>11.30272065518573</v>
      </c>
      <c r="CH51" s="137">
        <f t="shared" si="678"/>
        <v>11.30272065518573</v>
      </c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</row>
    <row r="52" spans="1:116" ht="15" x14ac:dyDescent="0.2">
      <c r="B52" s="9" t="s">
        <v>233</v>
      </c>
      <c r="C52" s="2"/>
      <c r="D52" s="2"/>
      <c r="E52" s="2"/>
      <c r="F52" s="2"/>
      <c r="G52" s="2"/>
      <c r="H52" s="2"/>
      <c r="I52" s="2"/>
      <c r="J52" s="137">
        <f t="shared" ref="J52:BU52" si="679">IF(J49&gt;2,$G48*$H48*8.76,I52)</f>
        <v>0</v>
      </c>
      <c r="K52" s="137">
        <f t="shared" si="679"/>
        <v>0</v>
      </c>
      <c r="L52" s="137">
        <f t="shared" si="679"/>
        <v>0</v>
      </c>
      <c r="M52" s="137">
        <f t="shared" si="679"/>
        <v>0</v>
      </c>
      <c r="N52" s="137">
        <f t="shared" si="679"/>
        <v>0</v>
      </c>
      <c r="O52" s="137">
        <f t="shared" si="679"/>
        <v>0</v>
      </c>
      <c r="P52" s="137">
        <f t="shared" si="679"/>
        <v>0</v>
      </c>
      <c r="Q52" s="137">
        <f t="shared" si="679"/>
        <v>482.67599999999993</v>
      </c>
      <c r="R52" s="137">
        <f t="shared" si="679"/>
        <v>482.67599999999993</v>
      </c>
      <c r="S52" s="137">
        <f t="shared" si="679"/>
        <v>482.67599999999993</v>
      </c>
      <c r="T52" s="137">
        <f t="shared" si="679"/>
        <v>482.67599999999993</v>
      </c>
      <c r="U52" s="137">
        <f t="shared" si="679"/>
        <v>482.67599999999993</v>
      </c>
      <c r="V52" s="137">
        <f t="shared" si="679"/>
        <v>482.67599999999993</v>
      </c>
      <c r="W52" s="137">
        <f t="shared" si="679"/>
        <v>482.67599999999993</v>
      </c>
      <c r="X52" s="137">
        <f t="shared" si="679"/>
        <v>482.67599999999993</v>
      </c>
      <c r="Y52" s="137">
        <f t="shared" si="679"/>
        <v>482.67599999999993</v>
      </c>
      <c r="Z52" s="137">
        <f t="shared" si="679"/>
        <v>482.67599999999993</v>
      </c>
      <c r="AA52" s="137">
        <f t="shared" si="679"/>
        <v>482.67599999999993</v>
      </c>
      <c r="AB52" s="137">
        <f t="shared" si="679"/>
        <v>482.67599999999993</v>
      </c>
      <c r="AC52" s="137">
        <f t="shared" si="679"/>
        <v>482.67599999999993</v>
      </c>
      <c r="AD52" s="137">
        <f t="shared" si="679"/>
        <v>482.67599999999993</v>
      </c>
      <c r="AE52" s="137">
        <f t="shared" si="679"/>
        <v>482.67599999999993</v>
      </c>
      <c r="AF52" s="137">
        <f t="shared" si="679"/>
        <v>482.67599999999993</v>
      </c>
      <c r="AG52" s="137">
        <f t="shared" si="679"/>
        <v>482.67599999999993</v>
      </c>
      <c r="AH52" s="137">
        <f t="shared" si="679"/>
        <v>482.67599999999993</v>
      </c>
      <c r="AI52" s="137">
        <f t="shared" si="679"/>
        <v>482.67599999999993</v>
      </c>
      <c r="AJ52" s="137">
        <f t="shared" si="679"/>
        <v>482.67599999999993</v>
      </c>
      <c r="AK52" s="137">
        <f t="shared" si="679"/>
        <v>482.67599999999993</v>
      </c>
      <c r="AL52" s="137">
        <f t="shared" si="679"/>
        <v>482.67599999999993</v>
      </c>
      <c r="AM52" s="137">
        <f t="shared" si="679"/>
        <v>482.67599999999993</v>
      </c>
      <c r="AN52" s="137">
        <f t="shared" si="679"/>
        <v>482.67599999999993</v>
      </c>
      <c r="AO52" s="137">
        <f t="shared" si="679"/>
        <v>482.67599999999993</v>
      </c>
      <c r="AP52" s="137">
        <f t="shared" si="679"/>
        <v>482.67599999999993</v>
      </c>
      <c r="AQ52" s="137">
        <f t="shared" si="679"/>
        <v>482.67599999999993</v>
      </c>
      <c r="AR52" s="137">
        <f t="shared" si="679"/>
        <v>482.67599999999993</v>
      </c>
      <c r="AS52" s="137">
        <f t="shared" si="679"/>
        <v>482.67599999999993</v>
      </c>
      <c r="AT52" s="137">
        <f t="shared" si="679"/>
        <v>482.67599999999993</v>
      </c>
      <c r="AU52" s="137">
        <f t="shared" si="679"/>
        <v>482.67599999999993</v>
      </c>
      <c r="AV52" s="137">
        <f t="shared" si="679"/>
        <v>482.67599999999993</v>
      </c>
      <c r="AW52" s="137">
        <f t="shared" si="679"/>
        <v>482.67599999999993</v>
      </c>
      <c r="AX52" s="137">
        <f t="shared" si="679"/>
        <v>482.67599999999993</v>
      </c>
      <c r="AY52" s="137">
        <f t="shared" si="679"/>
        <v>482.67599999999993</v>
      </c>
      <c r="AZ52" s="137">
        <f t="shared" si="679"/>
        <v>482.67599999999993</v>
      </c>
      <c r="BA52" s="137">
        <f t="shared" si="679"/>
        <v>482.67599999999993</v>
      </c>
      <c r="BB52" s="137">
        <f t="shared" si="679"/>
        <v>482.67599999999993</v>
      </c>
      <c r="BC52" s="137">
        <f t="shared" si="679"/>
        <v>482.67599999999993</v>
      </c>
      <c r="BD52" s="137">
        <f t="shared" si="679"/>
        <v>482.67599999999993</v>
      </c>
      <c r="BE52" s="137">
        <f t="shared" si="679"/>
        <v>482.67599999999993</v>
      </c>
      <c r="BF52" s="137">
        <f t="shared" si="679"/>
        <v>482.67599999999993</v>
      </c>
      <c r="BG52" s="137">
        <f t="shared" si="679"/>
        <v>482.67599999999993</v>
      </c>
      <c r="BH52" s="137">
        <f t="shared" si="679"/>
        <v>482.67599999999993</v>
      </c>
      <c r="BI52" s="137">
        <f t="shared" si="679"/>
        <v>482.67599999999993</v>
      </c>
      <c r="BJ52" s="137">
        <f t="shared" si="679"/>
        <v>482.67599999999993</v>
      </c>
      <c r="BK52" s="137">
        <f t="shared" si="679"/>
        <v>482.67599999999993</v>
      </c>
      <c r="BL52" s="137">
        <f t="shared" si="679"/>
        <v>482.67599999999993</v>
      </c>
      <c r="BM52" s="137">
        <f t="shared" si="679"/>
        <v>482.67599999999993</v>
      </c>
      <c r="BN52" s="137">
        <f t="shared" si="679"/>
        <v>482.67599999999993</v>
      </c>
      <c r="BO52" s="137">
        <f t="shared" si="679"/>
        <v>482.67599999999993</v>
      </c>
      <c r="BP52" s="137">
        <f t="shared" si="679"/>
        <v>482.67599999999993</v>
      </c>
      <c r="BQ52" s="137">
        <f t="shared" si="679"/>
        <v>482.67599999999993</v>
      </c>
      <c r="BR52" s="137">
        <f t="shared" si="679"/>
        <v>482.67599999999993</v>
      </c>
      <c r="BS52" s="137">
        <f t="shared" si="679"/>
        <v>482.67599999999993</v>
      </c>
      <c r="BT52" s="137">
        <f t="shared" si="679"/>
        <v>482.67599999999993</v>
      </c>
      <c r="BU52" s="137">
        <f t="shared" si="679"/>
        <v>482.67599999999993</v>
      </c>
      <c r="BV52" s="137">
        <f t="shared" ref="BV52:CH52" si="680">IF(BV49&gt;2,$G48*$H48*8.76,BU52)</f>
        <v>482.67599999999993</v>
      </c>
      <c r="BW52" s="137">
        <f t="shared" si="680"/>
        <v>482.67599999999993</v>
      </c>
      <c r="BX52" s="137">
        <f t="shared" si="680"/>
        <v>482.67599999999993</v>
      </c>
      <c r="BY52" s="137">
        <f t="shared" si="680"/>
        <v>482.67599999999993</v>
      </c>
      <c r="BZ52" s="137">
        <f t="shared" si="680"/>
        <v>482.67599999999993</v>
      </c>
      <c r="CA52" s="137">
        <f t="shared" si="680"/>
        <v>482.67599999999993</v>
      </c>
      <c r="CB52" s="137">
        <f t="shared" si="680"/>
        <v>482.67599999999993</v>
      </c>
      <c r="CC52" s="137">
        <f t="shared" si="680"/>
        <v>482.67599999999993</v>
      </c>
      <c r="CD52" s="137">
        <f t="shared" si="680"/>
        <v>482.67599999999993</v>
      </c>
      <c r="CE52" s="137">
        <f t="shared" si="680"/>
        <v>482.67599999999993</v>
      </c>
      <c r="CF52" s="137">
        <f t="shared" si="680"/>
        <v>482.67599999999993</v>
      </c>
      <c r="CG52" s="137">
        <f t="shared" si="680"/>
        <v>482.67599999999993</v>
      </c>
      <c r="CH52" s="137">
        <f t="shared" si="680"/>
        <v>482.67599999999993</v>
      </c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</row>
    <row r="53" spans="1:116" ht="15" x14ac:dyDescent="0.2">
      <c r="B53" s="9" t="s">
        <v>234</v>
      </c>
      <c r="C53" s="2"/>
      <c r="D53" s="2"/>
      <c r="E53" s="2"/>
      <c r="F53" s="2"/>
      <c r="G53" s="2"/>
      <c r="H53" s="2"/>
      <c r="I53" s="2"/>
      <c r="J53" s="137">
        <f t="shared" ref="J53:BU53" si="681">IF(J49&gt;1,$G48*$I48,I53)</f>
        <v>0</v>
      </c>
      <c r="K53" s="137">
        <f t="shared" si="681"/>
        <v>0</v>
      </c>
      <c r="L53" s="137">
        <f t="shared" si="681"/>
        <v>0</v>
      </c>
      <c r="M53" s="137">
        <f t="shared" si="681"/>
        <v>0</v>
      </c>
      <c r="N53" s="137">
        <f t="shared" si="681"/>
        <v>0</v>
      </c>
      <c r="O53" s="137">
        <f t="shared" si="681"/>
        <v>0</v>
      </c>
      <c r="P53" s="137">
        <f t="shared" si="681"/>
        <v>0</v>
      </c>
      <c r="Q53" s="137">
        <f t="shared" si="681"/>
        <v>58</v>
      </c>
      <c r="R53" s="137">
        <f t="shared" si="681"/>
        <v>58</v>
      </c>
      <c r="S53" s="137">
        <f t="shared" si="681"/>
        <v>58</v>
      </c>
      <c r="T53" s="137">
        <f t="shared" si="681"/>
        <v>58</v>
      </c>
      <c r="U53" s="137">
        <f t="shared" si="681"/>
        <v>58</v>
      </c>
      <c r="V53" s="137">
        <f t="shared" si="681"/>
        <v>58</v>
      </c>
      <c r="W53" s="137">
        <f t="shared" si="681"/>
        <v>58</v>
      </c>
      <c r="X53" s="137">
        <f t="shared" si="681"/>
        <v>58</v>
      </c>
      <c r="Y53" s="137">
        <f t="shared" si="681"/>
        <v>58</v>
      </c>
      <c r="Z53" s="137">
        <f t="shared" si="681"/>
        <v>58</v>
      </c>
      <c r="AA53" s="137">
        <f t="shared" si="681"/>
        <v>58</v>
      </c>
      <c r="AB53" s="137">
        <f t="shared" si="681"/>
        <v>58</v>
      </c>
      <c r="AC53" s="137">
        <f t="shared" si="681"/>
        <v>58</v>
      </c>
      <c r="AD53" s="137">
        <f t="shared" si="681"/>
        <v>58</v>
      </c>
      <c r="AE53" s="137">
        <f t="shared" si="681"/>
        <v>58</v>
      </c>
      <c r="AF53" s="137">
        <f t="shared" si="681"/>
        <v>58</v>
      </c>
      <c r="AG53" s="137">
        <f t="shared" si="681"/>
        <v>58</v>
      </c>
      <c r="AH53" s="137">
        <f t="shared" si="681"/>
        <v>58</v>
      </c>
      <c r="AI53" s="137">
        <f t="shared" si="681"/>
        <v>58</v>
      </c>
      <c r="AJ53" s="137">
        <f t="shared" si="681"/>
        <v>58</v>
      </c>
      <c r="AK53" s="137">
        <f t="shared" si="681"/>
        <v>58</v>
      </c>
      <c r="AL53" s="137">
        <f t="shared" si="681"/>
        <v>58</v>
      </c>
      <c r="AM53" s="137">
        <f t="shared" si="681"/>
        <v>58</v>
      </c>
      <c r="AN53" s="137">
        <f t="shared" si="681"/>
        <v>58</v>
      </c>
      <c r="AO53" s="137">
        <f t="shared" si="681"/>
        <v>58</v>
      </c>
      <c r="AP53" s="137">
        <f t="shared" si="681"/>
        <v>58</v>
      </c>
      <c r="AQ53" s="137">
        <f t="shared" si="681"/>
        <v>58</v>
      </c>
      <c r="AR53" s="137">
        <f t="shared" si="681"/>
        <v>58</v>
      </c>
      <c r="AS53" s="137">
        <f t="shared" si="681"/>
        <v>58</v>
      </c>
      <c r="AT53" s="137">
        <f t="shared" si="681"/>
        <v>58</v>
      </c>
      <c r="AU53" s="137">
        <f t="shared" si="681"/>
        <v>58</v>
      </c>
      <c r="AV53" s="137">
        <f t="shared" si="681"/>
        <v>58</v>
      </c>
      <c r="AW53" s="137">
        <f t="shared" si="681"/>
        <v>58</v>
      </c>
      <c r="AX53" s="137">
        <f t="shared" si="681"/>
        <v>58</v>
      </c>
      <c r="AY53" s="137">
        <f t="shared" si="681"/>
        <v>58</v>
      </c>
      <c r="AZ53" s="137">
        <f t="shared" si="681"/>
        <v>58</v>
      </c>
      <c r="BA53" s="137">
        <f t="shared" si="681"/>
        <v>58</v>
      </c>
      <c r="BB53" s="137">
        <f t="shared" si="681"/>
        <v>58</v>
      </c>
      <c r="BC53" s="137">
        <f t="shared" si="681"/>
        <v>58</v>
      </c>
      <c r="BD53" s="137">
        <f t="shared" si="681"/>
        <v>58</v>
      </c>
      <c r="BE53" s="137">
        <f t="shared" si="681"/>
        <v>58</v>
      </c>
      <c r="BF53" s="137">
        <f t="shared" si="681"/>
        <v>58</v>
      </c>
      <c r="BG53" s="137">
        <f t="shared" si="681"/>
        <v>58</v>
      </c>
      <c r="BH53" s="137">
        <f t="shared" si="681"/>
        <v>58</v>
      </c>
      <c r="BI53" s="137">
        <f t="shared" si="681"/>
        <v>58</v>
      </c>
      <c r="BJ53" s="137">
        <f t="shared" si="681"/>
        <v>58</v>
      </c>
      <c r="BK53" s="137">
        <f t="shared" si="681"/>
        <v>58</v>
      </c>
      <c r="BL53" s="137">
        <f t="shared" si="681"/>
        <v>58</v>
      </c>
      <c r="BM53" s="137">
        <f t="shared" si="681"/>
        <v>58</v>
      </c>
      <c r="BN53" s="137">
        <f t="shared" si="681"/>
        <v>58</v>
      </c>
      <c r="BO53" s="137">
        <f t="shared" si="681"/>
        <v>58</v>
      </c>
      <c r="BP53" s="137">
        <f t="shared" si="681"/>
        <v>58</v>
      </c>
      <c r="BQ53" s="137">
        <f t="shared" si="681"/>
        <v>58</v>
      </c>
      <c r="BR53" s="137">
        <f t="shared" si="681"/>
        <v>58</v>
      </c>
      <c r="BS53" s="137">
        <f t="shared" si="681"/>
        <v>58</v>
      </c>
      <c r="BT53" s="137">
        <f t="shared" si="681"/>
        <v>58</v>
      </c>
      <c r="BU53" s="137">
        <f t="shared" si="681"/>
        <v>58</v>
      </c>
      <c r="BV53" s="137">
        <f t="shared" ref="BV53:CH53" si="682">IF(BV49&gt;1,$G48*$I48,BU53)</f>
        <v>58</v>
      </c>
      <c r="BW53" s="137">
        <f t="shared" si="682"/>
        <v>58</v>
      </c>
      <c r="BX53" s="137">
        <f t="shared" si="682"/>
        <v>58</v>
      </c>
      <c r="BY53" s="137">
        <f t="shared" si="682"/>
        <v>58</v>
      </c>
      <c r="BZ53" s="137">
        <f t="shared" si="682"/>
        <v>58</v>
      </c>
      <c r="CA53" s="137">
        <f t="shared" si="682"/>
        <v>58</v>
      </c>
      <c r="CB53" s="137">
        <f t="shared" si="682"/>
        <v>58</v>
      </c>
      <c r="CC53" s="137">
        <f t="shared" si="682"/>
        <v>58</v>
      </c>
      <c r="CD53" s="137">
        <f t="shared" si="682"/>
        <v>58</v>
      </c>
      <c r="CE53" s="137">
        <f t="shared" si="682"/>
        <v>58</v>
      </c>
      <c r="CF53" s="137">
        <f t="shared" si="682"/>
        <v>58</v>
      </c>
      <c r="CG53" s="137">
        <f t="shared" si="682"/>
        <v>58</v>
      </c>
      <c r="CH53" s="137">
        <f t="shared" si="682"/>
        <v>58</v>
      </c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</row>
    <row r="54" spans="1:116" ht="15" x14ac:dyDescent="0.2">
      <c r="B54" s="64"/>
      <c r="C54" s="48"/>
      <c r="D54" s="48"/>
      <c r="E54" s="48"/>
      <c r="F54" s="48"/>
      <c r="G54" s="48"/>
      <c r="H54" s="48"/>
      <c r="I54" s="48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</row>
    <row r="55" spans="1:116" ht="15" x14ac:dyDescent="0.2">
      <c r="A55" s="3">
        <f>A48+1</f>
        <v>6</v>
      </c>
      <c r="B55" s="3" t="str">
        <f>VLOOKUP($A55,'energy and capacity balance'!$A$3:$F$18,2)</f>
        <v>Geothermal  Lakelse Lake (23 MW)</v>
      </c>
      <c r="C55" s="3">
        <f>VLOOKUP($A55,'energy and capacity balance'!$A$3:$F$18,3)</f>
        <v>2025</v>
      </c>
      <c r="D55" s="82">
        <f>VLOOKUP($A55,'energy and capacity balance'!$A$3:$G$18,6)</f>
        <v>120</v>
      </c>
      <c r="E55" s="82">
        <f>VLOOKUP($A55,'energy and capacity balance'!$A$3:$G$18,7)</f>
        <v>25</v>
      </c>
      <c r="F55" s="82">
        <f>VLOOKUP($A55,'energy and capacity balance'!$A$3:$H$18,8)</f>
        <v>0</v>
      </c>
      <c r="G55" s="82">
        <f>VLOOKUP($A55,'energy and capacity balance'!$A$3:$H$18,4)</f>
        <v>23</v>
      </c>
      <c r="H55" s="83">
        <f>VLOOKUP($A55,'energy and capacity balance'!$A$3:$I$18,9)</f>
        <v>0.95</v>
      </c>
      <c r="I55" s="83">
        <f>VLOOKUP($A55,'energy and capacity balance'!$A$3:$J$18,10)</f>
        <v>1</v>
      </c>
      <c r="J55" s="137">
        <f t="shared" ref="J55:AO55" si="683">IF($C55=J$11,$D55*J$16,0)</f>
        <v>0</v>
      </c>
      <c r="K55" s="137">
        <f t="shared" si="683"/>
        <v>0</v>
      </c>
      <c r="L55" s="137">
        <f t="shared" si="683"/>
        <v>0</v>
      </c>
      <c r="M55" s="137">
        <f t="shared" si="683"/>
        <v>0</v>
      </c>
      <c r="N55" s="137">
        <f t="shared" si="683"/>
        <v>0</v>
      </c>
      <c r="O55" s="137">
        <f t="shared" si="683"/>
        <v>0</v>
      </c>
      <c r="P55" s="137">
        <f t="shared" si="683"/>
        <v>0</v>
      </c>
      <c r="Q55" s="137">
        <f t="shared" si="683"/>
        <v>137.84228011791359</v>
      </c>
      <c r="R55" s="137">
        <f t="shared" si="683"/>
        <v>0</v>
      </c>
      <c r="S55" s="137">
        <f t="shared" si="683"/>
        <v>0</v>
      </c>
      <c r="T55" s="137">
        <f t="shared" si="683"/>
        <v>0</v>
      </c>
      <c r="U55" s="137">
        <f t="shared" si="683"/>
        <v>0</v>
      </c>
      <c r="V55" s="137">
        <f t="shared" si="683"/>
        <v>0</v>
      </c>
      <c r="W55" s="137">
        <f t="shared" si="683"/>
        <v>0</v>
      </c>
      <c r="X55" s="137">
        <f t="shared" si="683"/>
        <v>0</v>
      </c>
      <c r="Y55" s="137">
        <f t="shared" si="683"/>
        <v>0</v>
      </c>
      <c r="Z55" s="137">
        <f t="shared" si="683"/>
        <v>0</v>
      </c>
      <c r="AA55" s="137">
        <f t="shared" si="683"/>
        <v>0</v>
      </c>
      <c r="AB55" s="137">
        <f t="shared" si="683"/>
        <v>0</v>
      </c>
      <c r="AC55" s="137">
        <f t="shared" si="683"/>
        <v>0</v>
      </c>
      <c r="AD55" s="137">
        <f t="shared" si="683"/>
        <v>0</v>
      </c>
      <c r="AE55" s="137">
        <f t="shared" si="683"/>
        <v>0</v>
      </c>
      <c r="AF55" s="137">
        <f t="shared" si="683"/>
        <v>0</v>
      </c>
      <c r="AG55" s="137">
        <f t="shared" si="683"/>
        <v>0</v>
      </c>
      <c r="AH55" s="137">
        <f t="shared" si="683"/>
        <v>0</v>
      </c>
      <c r="AI55" s="137">
        <f t="shared" si="683"/>
        <v>0</v>
      </c>
      <c r="AJ55" s="137">
        <f t="shared" si="683"/>
        <v>0</v>
      </c>
      <c r="AK55" s="137">
        <f t="shared" si="683"/>
        <v>0</v>
      </c>
      <c r="AL55" s="137">
        <f t="shared" si="683"/>
        <v>0</v>
      </c>
      <c r="AM55" s="137">
        <f t="shared" si="683"/>
        <v>0</v>
      </c>
      <c r="AN55" s="137">
        <f t="shared" si="683"/>
        <v>0</v>
      </c>
      <c r="AO55" s="137">
        <f t="shared" si="683"/>
        <v>0</v>
      </c>
      <c r="AP55" s="137">
        <f t="shared" ref="AP55:BU55" si="684">IF($C55=AP$11,$D55*AP$16,0)</f>
        <v>0</v>
      </c>
      <c r="AQ55" s="137">
        <f t="shared" si="684"/>
        <v>0</v>
      </c>
      <c r="AR55" s="137">
        <f t="shared" si="684"/>
        <v>0</v>
      </c>
      <c r="AS55" s="137">
        <f t="shared" si="684"/>
        <v>0</v>
      </c>
      <c r="AT55" s="137">
        <f t="shared" si="684"/>
        <v>0</v>
      </c>
      <c r="AU55" s="137">
        <f t="shared" si="684"/>
        <v>0</v>
      </c>
      <c r="AV55" s="137">
        <f t="shared" si="684"/>
        <v>0</v>
      </c>
      <c r="AW55" s="137">
        <f t="shared" si="684"/>
        <v>0</v>
      </c>
      <c r="AX55" s="137">
        <f t="shared" si="684"/>
        <v>0</v>
      </c>
      <c r="AY55" s="137">
        <f t="shared" si="684"/>
        <v>0</v>
      </c>
      <c r="AZ55" s="137">
        <f t="shared" si="684"/>
        <v>0</v>
      </c>
      <c r="BA55" s="137">
        <f t="shared" si="684"/>
        <v>0</v>
      </c>
      <c r="BB55" s="137">
        <f t="shared" si="684"/>
        <v>0</v>
      </c>
      <c r="BC55" s="137">
        <f t="shared" si="684"/>
        <v>0</v>
      </c>
      <c r="BD55" s="137">
        <f t="shared" si="684"/>
        <v>0</v>
      </c>
      <c r="BE55" s="137">
        <f t="shared" si="684"/>
        <v>0</v>
      </c>
      <c r="BF55" s="137">
        <f t="shared" si="684"/>
        <v>0</v>
      </c>
      <c r="BG55" s="137">
        <f t="shared" si="684"/>
        <v>0</v>
      </c>
      <c r="BH55" s="137">
        <f t="shared" si="684"/>
        <v>0</v>
      </c>
      <c r="BI55" s="137">
        <f t="shared" si="684"/>
        <v>0</v>
      </c>
      <c r="BJ55" s="137">
        <f t="shared" si="684"/>
        <v>0</v>
      </c>
      <c r="BK55" s="137">
        <f t="shared" si="684"/>
        <v>0</v>
      </c>
      <c r="BL55" s="137">
        <f t="shared" si="684"/>
        <v>0</v>
      </c>
      <c r="BM55" s="137">
        <f t="shared" si="684"/>
        <v>0</v>
      </c>
      <c r="BN55" s="137">
        <f t="shared" si="684"/>
        <v>0</v>
      </c>
      <c r="BO55" s="137">
        <f t="shared" si="684"/>
        <v>0</v>
      </c>
      <c r="BP55" s="137">
        <f t="shared" si="684"/>
        <v>0</v>
      </c>
      <c r="BQ55" s="137">
        <f t="shared" si="684"/>
        <v>0</v>
      </c>
      <c r="BR55" s="137">
        <f t="shared" si="684"/>
        <v>0</v>
      </c>
      <c r="BS55" s="137">
        <f t="shared" si="684"/>
        <v>0</v>
      </c>
      <c r="BT55" s="137">
        <f t="shared" si="684"/>
        <v>0</v>
      </c>
      <c r="BU55" s="137">
        <f t="shared" si="684"/>
        <v>0</v>
      </c>
      <c r="BV55" s="137">
        <f t="shared" ref="BV55:CH55" si="685">IF($C55=BV$11,$D55*BV$16,0)</f>
        <v>0</v>
      </c>
      <c r="BW55" s="137">
        <f t="shared" si="685"/>
        <v>0</v>
      </c>
      <c r="BX55" s="137">
        <f t="shared" si="685"/>
        <v>0</v>
      </c>
      <c r="BY55" s="137">
        <f t="shared" si="685"/>
        <v>0</v>
      </c>
      <c r="BZ55" s="137">
        <f t="shared" si="685"/>
        <v>0</v>
      </c>
      <c r="CA55" s="137">
        <f t="shared" si="685"/>
        <v>0</v>
      </c>
      <c r="CB55" s="137">
        <f t="shared" si="685"/>
        <v>0</v>
      </c>
      <c r="CC55" s="137">
        <f t="shared" si="685"/>
        <v>0</v>
      </c>
      <c r="CD55" s="137">
        <f t="shared" si="685"/>
        <v>0</v>
      </c>
      <c r="CE55" s="137">
        <f t="shared" si="685"/>
        <v>0</v>
      </c>
      <c r="CF55" s="137">
        <f t="shared" si="685"/>
        <v>0</v>
      </c>
      <c r="CG55" s="137">
        <f t="shared" si="685"/>
        <v>0</v>
      </c>
      <c r="CH55" s="137">
        <f t="shared" si="685"/>
        <v>0</v>
      </c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</row>
    <row r="56" spans="1:116" ht="15" x14ac:dyDescent="0.2">
      <c r="B56" s="9" t="s">
        <v>91</v>
      </c>
      <c r="C56" s="2"/>
      <c r="D56" s="2"/>
      <c r="E56" s="2"/>
      <c r="F56" s="2"/>
      <c r="G56" s="2"/>
      <c r="H56" s="2"/>
      <c r="I56" s="2"/>
      <c r="J56" s="137">
        <f>IF(J55&gt;1,J55,IF(I57&gt;0,I57,$D55*J$16*(1-VLOOKUP($A55,'energy and capacity balance'!$A$3:$L$18,11))))</f>
        <v>0.01</v>
      </c>
      <c r="K56" s="137">
        <f>IF(K55&gt;1,K55,IF(J57&gt;0,J57,$D55*K$16*(1-VLOOKUP($A55,'energy and capacity balance'!$A$3:$L$18,11))))</f>
        <v>9.6000000000000009E-3</v>
      </c>
      <c r="L56" s="137">
        <f>IF(L55&gt;1,L55,IF(K57&gt;0,K57,$D55*L$16*(1-VLOOKUP($A55,'energy and capacity balance'!$A$3:$L$18,11))))</f>
        <v>9.2000000000000016E-3</v>
      </c>
      <c r="M56" s="137">
        <f>IF(M55&gt;1,M55,IF(L57&gt;0,L57,$D55*M$16*(1-VLOOKUP($A55,'energy and capacity balance'!$A$3:$L$18,11))))</f>
        <v>8.8000000000000023E-3</v>
      </c>
      <c r="N56" s="137">
        <f>IF(N55&gt;1,N55,IF(M57&gt;0,M57,$D55*N$16*(1-VLOOKUP($A55,'energy and capacity balance'!$A$3:$L$18,11))))</f>
        <v>8.400000000000003E-3</v>
      </c>
      <c r="O56" s="137">
        <f>IF(O55&gt;1,O55,IF(N57&gt;0,N57,$D55*O$16*(1-VLOOKUP($A55,'energy and capacity balance'!$A$3:$L$18,11))))</f>
        <v>8.0000000000000036E-3</v>
      </c>
      <c r="P56" s="137">
        <f>IF(P55&gt;1,P55,IF(O57&gt;0,O57,$D55*P$16*(1-VLOOKUP($A55,'energy and capacity balance'!$A$3:$L$18,11))))</f>
        <v>7.6000000000000035E-3</v>
      </c>
      <c r="Q56" s="137">
        <f>IF(Q55&gt;1,Q55,IF(P57&gt;0,P57,$D55*Q$16*(1-VLOOKUP($A55,'energy and capacity balance'!$A$3:$L$18,11))))</f>
        <v>137.84228011791359</v>
      </c>
      <c r="R56" s="137">
        <f>IF(R55&gt;1,R55,IF(Q57&gt;0,Q57,$D55*R$16*(1-VLOOKUP($A55,'energy and capacity balance'!$A$3:$L$18,11))))</f>
        <v>132.32858891319705</v>
      </c>
      <c r="S56" s="137">
        <f>IF(S55&gt;1,S55,IF(R57&gt;0,R57,$D55*S$16*(1-VLOOKUP($A55,'energy and capacity balance'!$A$3:$L$18,11))))</f>
        <v>126.81489770848052</v>
      </c>
      <c r="T56" s="137">
        <f>IF(T55&gt;1,T55,IF(S57&gt;0,S57,$D55*T$16*(1-VLOOKUP($A55,'energy and capacity balance'!$A$3:$L$18,11))))</f>
        <v>121.30120650376398</v>
      </c>
      <c r="U56" s="137">
        <f>IF(U55&gt;1,U55,IF(T57&gt;0,T57,$D55*U$16*(1-VLOOKUP($A55,'energy and capacity balance'!$A$3:$L$18,11))))</f>
        <v>115.78751529904744</v>
      </c>
      <c r="V56" s="137">
        <f>IF(V55&gt;1,V55,IF(U57&gt;0,U57,$D55*V$16*(1-VLOOKUP($A55,'energy and capacity balance'!$A$3:$L$18,11))))</f>
        <v>110.27382409433091</v>
      </c>
      <c r="W56" s="137">
        <f>IF(W55&gt;1,W55,IF(V57&gt;0,V57,$D55*W$16*(1-VLOOKUP($A55,'energy and capacity balance'!$A$3:$L$18,11))))</f>
        <v>104.76013288961437</v>
      </c>
      <c r="X56" s="137">
        <f>IF(X55&gt;1,X55,IF(W57&gt;0,W57,$D55*X$16*(1-VLOOKUP($A55,'energy and capacity balance'!$A$3:$L$18,11))))</f>
        <v>99.246441684897832</v>
      </c>
      <c r="Y56" s="137">
        <f>IF(Y55&gt;1,Y55,IF(X57&gt;0,X57,$D55*Y$16*(1-VLOOKUP($A55,'energy and capacity balance'!$A$3:$L$18,11))))</f>
        <v>93.732750480181295</v>
      </c>
      <c r="Z56" s="137">
        <f>IF(Z55&gt;1,Z55,IF(Y57&gt;0,Y57,$D55*Z$16*(1-VLOOKUP($A55,'energy and capacity balance'!$A$3:$L$18,11))))</f>
        <v>88.219059275464758</v>
      </c>
      <c r="AA56" s="137">
        <f>IF(AA55&gt;1,AA55,IF(Z57&gt;0,Z57,$D55*AA$16*(1-VLOOKUP($A55,'energy and capacity balance'!$A$3:$L$18,11))))</f>
        <v>82.705368070748221</v>
      </c>
      <c r="AB56" s="137">
        <f>IF(AB55&gt;1,AB55,IF(AA57&gt;0,AA57,$D55*AB$16*(1-VLOOKUP($A55,'energy and capacity balance'!$A$3:$L$18,11))))</f>
        <v>77.191676866031685</v>
      </c>
      <c r="AC56" s="137">
        <f>IF(AC55&gt;1,AC55,IF(AB57&gt;0,AB57,$D55*AC$16*(1-VLOOKUP($A55,'energy and capacity balance'!$A$3:$L$18,11))))</f>
        <v>71.677985661315148</v>
      </c>
      <c r="AD56" s="137">
        <f>IF(AD55&gt;1,AD55,IF(AC57&gt;0,AC57,$D55*AD$16*(1-VLOOKUP($A55,'energy and capacity balance'!$A$3:$L$18,11))))</f>
        <v>66.164294456598611</v>
      </c>
      <c r="AE56" s="137">
        <f>IF(AE55&gt;1,AE55,IF(AD57&gt;0,AD57,$D55*AE$16*(1-VLOOKUP($A55,'energy and capacity balance'!$A$3:$L$18,11))))</f>
        <v>60.650603251882067</v>
      </c>
      <c r="AF56" s="137">
        <f>IF(AF55&gt;1,AF55,IF(AE57&gt;0,AE57,$D55*AF$16*(1-VLOOKUP($A55,'energy and capacity balance'!$A$3:$L$18,11))))</f>
        <v>55.136912047165524</v>
      </c>
      <c r="AG56" s="137">
        <f>IF(AG55&gt;1,AG55,IF(AF57&gt;0,AF57,$D55*AG$16*(1-VLOOKUP($A55,'energy and capacity balance'!$A$3:$L$18,11))))</f>
        <v>49.62322084244898</v>
      </c>
      <c r="AH56" s="137">
        <f>IF(AH55&gt;1,AH55,IF(AG57&gt;0,AG57,$D55*AH$16*(1-VLOOKUP($A55,'energy and capacity balance'!$A$3:$L$18,11))))</f>
        <v>44.109529637732436</v>
      </c>
      <c r="AI56" s="137">
        <f>IF(AI55&gt;1,AI55,IF(AH57&gt;0,AH57,$D55*AI$16*(1-VLOOKUP($A55,'energy and capacity balance'!$A$3:$L$18,11))))</f>
        <v>38.595838433015892</v>
      </c>
      <c r="AJ56" s="137">
        <f>IF(AJ55&gt;1,AJ55,IF(AI57&gt;0,AI57,$D55*AJ$16*(1-VLOOKUP($A55,'energy and capacity balance'!$A$3:$L$18,11))))</f>
        <v>33.082147228299348</v>
      </c>
      <c r="AK56" s="137">
        <f>IF(AK55&gt;1,AK55,IF(AJ57&gt;0,AJ57,$D55*AK$16*(1-VLOOKUP($A55,'energy and capacity balance'!$A$3:$L$18,11))))</f>
        <v>27.568456023582804</v>
      </c>
      <c r="AL56" s="137">
        <f>IF(AL55&gt;1,AL55,IF(AK57&gt;0,AK57,$D55*AL$16*(1-VLOOKUP($A55,'energy and capacity balance'!$A$3:$L$18,11))))</f>
        <v>22.054764818866261</v>
      </c>
      <c r="AM56" s="137">
        <f>IF(AM55&gt;1,AM55,IF(AL57&gt;0,AL57,$D55*AM$16*(1-VLOOKUP($A55,'energy and capacity balance'!$A$3:$L$18,11))))</f>
        <v>16.541073614149717</v>
      </c>
      <c r="AN56" s="137">
        <f>IF(AN55&gt;1,AN55,IF(AM57&gt;0,AM57,$D55*AN$16*(1-VLOOKUP($A55,'energy and capacity balance'!$A$3:$L$18,11))))</f>
        <v>11.027382409433173</v>
      </c>
      <c r="AO56" s="137">
        <f>IF(AO55&gt;1,AO55,IF(AN57&gt;0,AN57,$D55*AO$16*(1-VLOOKUP($A55,'energy and capacity balance'!$A$3:$L$18,11))))</f>
        <v>5.5136912047166291</v>
      </c>
      <c r="AP56" s="137">
        <f>IF(AP55&gt;1,AP55,IF(AO57&gt;0,AO57,$D55*AP$16*(1-VLOOKUP($A55,'energy and capacity balance'!$A$3:$L$18,11))))</f>
        <v>8.5265128291212022E-14</v>
      </c>
      <c r="AQ56" s="137">
        <f>IF(AQ55&gt;1,AQ55,IF(AP57&gt;0,AP57,$D55*AQ$16*(1-VLOOKUP($A55,'energy and capacity balance'!$A$3:$L$18,11))))</f>
        <v>161.46743793122474</v>
      </c>
      <c r="AR56" s="137">
        <f>IF(AR55&gt;1,AR55,IF(AQ57&gt;0,AQ57,$D55*AR$16*(1-VLOOKUP($A55,'energy and capacity balance'!$A$3:$L$18,11))))</f>
        <v>155.00874041397574</v>
      </c>
      <c r="AS56" s="137">
        <f>IF(AS55&gt;1,AS55,IF(AR57&gt;0,AR57,$D55*AS$16*(1-VLOOKUP($A55,'energy and capacity balance'!$A$3:$L$18,11))))</f>
        <v>148.55004289672675</v>
      </c>
      <c r="AT56" s="137">
        <f>IF(AT55&gt;1,AT55,IF(AS57&gt;0,AS57,$D55*AT$16*(1-VLOOKUP($A55,'energy and capacity balance'!$A$3:$L$18,11)*(1-VLOOKUP($A55,'energy and capacity balance'!$A$3:$L$18,12)))))</f>
        <v>142.09134537947776</v>
      </c>
      <c r="AU56" s="137">
        <f>IF(AU55&gt;1,AU55,IF(AT57&gt;0,AT57,V56*(1-VLOOKUP($A55,'energy and capacity balance'!$A$3:$L$18,11))))</f>
        <v>135.63264786222877</v>
      </c>
      <c r="AV56" s="137">
        <f>IF(AV55&gt;1,AV55,IF(AU57&gt;0,AU57,W56*(1-VLOOKUP($A55,'energy and capacity balance'!$A$3:$L$18,11))))</f>
        <v>129.17395034497977</v>
      </c>
      <c r="AW56" s="137">
        <f>IF(AW55&gt;1,AW55,IF(AV57&gt;0,AV57,X56*(1-VLOOKUP($A55,'energy and capacity balance'!$A$3:$L$18,11))))</f>
        <v>122.71525282773078</v>
      </c>
      <c r="AX56" s="137">
        <f>IF(AX55&gt;1,AX55,IF(AW57&gt;0,AW57,Y56*(1-VLOOKUP($A55,'energy and capacity balance'!$A$3:$L$18,11))))</f>
        <v>116.25655531048179</v>
      </c>
      <c r="AY56" s="137">
        <f>IF(AY55&gt;1,AY55,IF(AX57&gt;0,AX57,Z56*(1-VLOOKUP($A55,'energy and capacity balance'!$A$3:$L$18,11))))</f>
        <v>109.79785779323279</v>
      </c>
      <c r="AZ56" s="137">
        <f>IF(AZ55&gt;1,AZ55,IF(AY57&gt;0,AY57,AA56*(1-VLOOKUP($A55,'energy and capacity balance'!$A$3:$L$18,11))))</f>
        <v>103.3391602759838</v>
      </c>
      <c r="BA56" s="137">
        <f>IF(BA55&gt;1,BA55,IF(AZ57&gt;0,AZ57,AB56*(1-VLOOKUP($A55,'energy and capacity balance'!$A$3:$L$18,11))))</f>
        <v>96.880462758734808</v>
      </c>
      <c r="BB56" s="137">
        <f>IF(BB55&gt;1,BB55,IF(BA57&gt;0,BA57,AC56*(1-VLOOKUP($A55,'energy and capacity balance'!$A$3:$L$18,11))))</f>
        <v>90.421765241485815</v>
      </c>
      <c r="BC56" s="137">
        <f>IF(BC55&gt;1,BC55,IF(BB57&gt;0,BB57,AD56*(1-VLOOKUP($A55,'energy and capacity balance'!$A$3:$L$18,11))))</f>
        <v>83.963067724236822</v>
      </c>
      <c r="BD56" s="137">
        <f>IF(BD55&gt;1,BD55,IF(BC57&gt;0,BC57,AE56*(1-VLOOKUP($A55,'energy and capacity balance'!$A$3:$L$18,11))))</f>
        <v>77.504370206987829</v>
      </c>
      <c r="BE56" s="137">
        <f>IF(BE55&gt;1,BE55,IF(BD57&gt;0,BD57,AF56*(1-VLOOKUP($A55,'energy and capacity balance'!$A$3:$L$18,11))))</f>
        <v>71.045672689738836</v>
      </c>
      <c r="BF56" s="137">
        <f>IF(BF55&gt;1,BF55,IF(BE57&gt;0,BE57,AG56*(1-VLOOKUP($A55,'energy and capacity balance'!$A$3:$L$18,11))))</f>
        <v>64.586975172489844</v>
      </c>
      <c r="BG56" s="137">
        <f>IF(BG55&gt;1,BG55,IF(BF57&gt;0,BF57,AH56*(1-VLOOKUP($A55,'energy and capacity balance'!$A$3:$L$18,11))))</f>
        <v>58.128277655240851</v>
      </c>
      <c r="BH56" s="137">
        <f>IF(BH55&gt;1,BH55,IF(BG57&gt;0,BG57,AI56*(1-VLOOKUP($A55,'energy and capacity balance'!$A$3:$L$18,11))))</f>
        <v>51.669580137991858</v>
      </c>
      <c r="BI56" s="137">
        <f>IF(BI55&gt;1,BI55,IF(BH57&gt;0,BH57,AJ56*(1-VLOOKUP($A55,'energy and capacity balance'!$A$3:$L$18,11))))</f>
        <v>45.210882620742865</v>
      </c>
      <c r="BJ56" s="137">
        <f>IF(BJ55&gt;1,BJ55,IF(BI57&gt;0,BI57,AK56*(1-VLOOKUP($A55,'energy and capacity balance'!$A$3:$L$18,11))))</f>
        <v>38.752185103493872</v>
      </c>
      <c r="BK56" s="137">
        <f>IF(BK55&gt;1,BK55,IF(BJ57&gt;0,BJ57,AL56*(1-VLOOKUP($A55,'energy and capacity balance'!$A$3:$L$18,11))))</f>
        <v>32.293487586244879</v>
      </c>
      <c r="BL56" s="137">
        <f>IF(BL55&gt;1,BL55,IF(BK57&gt;0,BK57,AM56*(1-VLOOKUP($A55,'energy and capacity balance'!$A$3:$L$18,11))))</f>
        <v>25.83479006899589</v>
      </c>
      <c r="BM56" s="137">
        <f>IF(BM55&gt;1,BM55,IF(BL57&gt;0,BL57,AN56*(1-VLOOKUP($A55,'energy and capacity balance'!$A$3:$L$18,11))))</f>
        <v>19.3760925517469</v>
      </c>
      <c r="BN56" s="137">
        <f>IF(BN55&gt;1,BN55,IF(BM57&gt;0,BM57,AO56*(1-VLOOKUP($A55,'energy and capacity balance'!$A$3:$L$18,11))))</f>
        <v>12.917395034497911</v>
      </c>
      <c r="BO56" s="137">
        <f>IF(BO55&gt;1,BO55,IF(BN57&gt;0,BN57,AP56*(1-VLOOKUP($A55,'energy and capacity balance'!$A$3:$L$18,11))))</f>
        <v>6.4586975172489218</v>
      </c>
      <c r="BP56" s="137">
        <f>IF(BP55&gt;1,BP55,IF(BO57&gt;0,BO57,AQ56*(1-VLOOKUP($A55,'energy and capacity balance'!$A$3:$L$18,11))))</f>
        <v>113.0272065518573</v>
      </c>
      <c r="BQ56" s="137">
        <f>IF(BQ55&gt;1,BQ55,IF(BP57&gt;0,BP57,AR56*(1-VLOOKUP($A55,'energy and capacity balance'!$A$3:$L$18,11))))</f>
        <v>108.50611828978302</v>
      </c>
      <c r="BR56" s="137">
        <f>IF(BR55&gt;1,BR55,IF(BQ57&gt;0,BQ57,AS56*(1-VLOOKUP($A55,'energy and capacity balance'!$A$3:$L$18,11))))</f>
        <v>103.98503002770873</v>
      </c>
      <c r="BS56" s="137">
        <f>IF(BS55&gt;1,BS55,IF(BR57&gt;0,BR57,AT56*(1-VLOOKUP($A55,'energy and capacity balance'!$A$3:$L$18,11))))</f>
        <v>99.463941765634445</v>
      </c>
      <c r="BT56" s="137">
        <f>IF(BT55&gt;1,BT55,IF(BS57&gt;0,BS57,AU56*(1-VLOOKUP($A55,'energy and capacity balance'!$A$3:$L$18,11))))</f>
        <v>94.942853503560158</v>
      </c>
      <c r="BU56" s="137">
        <f>IF(BU55&gt;1,BU55,IF(BT57&gt;0,BT57,AV56*(1-VLOOKUP($A55,'energy and capacity balance'!$A$3:$L$18,11))))</f>
        <v>90.421765241485872</v>
      </c>
      <c r="BV56" s="137">
        <f>IF(BV55&gt;1,BV55,IF(BU57&gt;0,BU57,AW56*(1-VLOOKUP($A55,'energy and capacity balance'!$A$3:$L$18,11))))</f>
        <v>85.900676979411585</v>
      </c>
      <c r="BW56" s="137">
        <f>IF(BW55&gt;1,BW55,IF(BV57&gt;0,BV57,AX56*(1-VLOOKUP($A55,'energy and capacity balance'!$A$3:$L$18,11))))</f>
        <v>81.379588717337299</v>
      </c>
      <c r="BX56" s="137">
        <f>IF(BX55&gt;1,BX55,IF(BW57&gt;0,BW57,AY56*(1-VLOOKUP($A55,'energy and capacity balance'!$A$3:$L$18,11))))</f>
        <v>76.858500455263012</v>
      </c>
      <c r="BY56" s="137">
        <f>IF(BY55&gt;1,BY55,IF(BX57&gt;0,BX57,AZ56*(1-VLOOKUP($A55,'energy and capacity balance'!$A$3:$L$18,11))))</f>
        <v>72.337412193188726</v>
      </c>
      <c r="BZ56" s="137">
        <f>IF(BZ55&gt;1,BZ55,IF(BY57&gt;0,BY57,BA56*(1-VLOOKUP($A55,'energy and capacity balance'!$A$3:$L$18,11))))</f>
        <v>67.816323931114439</v>
      </c>
      <c r="CA56" s="137">
        <f>IF(CA55&gt;1,CA55,IF(BZ57&gt;0,BZ57,BB56*(1-VLOOKUP($A55,'energy and capacity balance'!$A$3:$L$18,11))))</f>
        <v>63.295235669040146</v>
      </c>
      <c r="CB56" s="137">
        <f>IF(CB55&gt;1,CB55,IF(CA57&gt;0,CA57,BC56*(1-VLOOKUP($A55,'energy and capacity balance'!$A$3:$L$18,11))))</f>
        <v>58.774147406965852</v>
      </c>
      <c r="CC56" s="137">
        <f>IF(CC55&gt;1,CC55,IF(CB57&gt;0,CB57,BD56*(1-VLOOKUP($A55,'energy and capacity balance'!$A$3:$L$18,11))))</f>
        <v>54.253059144891559</v>
      </c>
      <c r="CD56" s="137">
        <f>IF(CD55&gt;1,CD55,IF(CC57&gt;0,CC57,BE56*(1-VLOOKUP($A55,'energy and capacity balance'!$A$3:$L$18,11))))</f>
        <v>49.731970882817265</v>
      </c>
      <c r="CE56" s="137">
        <f>IF(CE55&gt;1,CE55,IF(CD57&gt;0,CD57,BF56*(1-VLOOKUP($A55,'energy and capacity balance'!$A$3:$L$18,11))))</f>
        <v>45.210882620742971</v>
      </c>
      <c r="CF56" s="137">
        <f>IF(CF55&gt;1,CF55,IF(CE57&gt;0,CE57,BG56*(1-VLOOKUP($A55,'energy and capacity balance'!$A$3:$L$18,11))))</f>
        <v>40.689794358668678</v>
      </c>
      <c r="CG56" s="137">
        <f>IF(CG55&gt;1,CG55,IF(CF57&gt;0,CF57,BH56*(1-VLOOKUP($A55,'energy and capacity balance'!$A$3:$L$18,11))))</f>
        <v>36.168706096594384</v>
      </c>
      <c r="CH56" s="137">
        <f>IF(CH55&gt;1,CH55,IF(CG57&gt;0,CG57,BI56*(1-VLOOKUP($A55,'energy and capacity balance'!$A$3:$L$18,11))))</f>
        <v>31.647617834520091</v>
      </c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</row>
    <row r="57" spans="1:116" ht="15" x14ac:dyDescent="0.2">
      <c r="B57" s="9" t="s">
        <v>92</v>
      </c>
      <c r="C57" s="2"/>
      <c r="D57" s="2"/>
      <c r="E57" s="16"/>
      <c r="F57" s="16"/>
      <c r="G57" s="16"/>
      <c r="H57" s="16"/>
      <c r="I57" s="16">
        <v>0.01</v>
      </c>
      <c r="J57" s="137">
        <f>MAX(+J56-J58,0)</f>
        <v>9.6000000000000009E-3</v>
      </c>
      <c r="K57" s="137">
        <f t="shared" ref="K57" si="686">MAX(+K56-K58,0)</f>
        <v>9.2000000000000016E-3</v>
      </c>
      <c r="L57" s="137">
        <f t="shared" ref="L57" si="687">MAX(+L56-L58,0)</f>
        <v>8.8000000000000023E-3</v>
      </c>
      <c r="M57" s="137">
        <f t="shared" ref="M57" si="688">MAX(+M56-M58,0)</f>
        <v>8.400000000000003E-3</v>
      </c>
      <c r="N57" s="137">
        <f t="shared" ref="N57" si="689">MAX(+N56-N58,0)</f>
        <v>8.0000000000000036E-3</v>
      </c>
      <c r="O57" s="137">
        <f t="shared" ref="O57" si="690">MAX(+O56-O58,0)</f>
        <v>7.6000000000000035E-3</v>
      </c>
      <c r="P57" s="137">
        <f t="shared" ref="P57" si="691">MAX(+P56-P58,0)</f>
        <v>7.2000000000000033E-3</v>
      </c>
      <c r="Q57" s="137">
        <f t="shared" ref="Q57" si="692">MAX(+Q56-Q58,0)</f>
        <v>132.32858891319705</v>
      </c>
      <c r="R57" s="137">
        <f t="shared" ref="R57" si="693">MAX(+R56-R58,0)</f>
        <v>126.81489770848052</v>
      </c>
      <c r="S57" s="137">
        <f t="shared" ref="S57" si="694">MAX(+S56-S58,0)</f>
        <v>121.30120650376398</v>
      </c>
      <c r="T57" s="137">
        <f t="shared" ref="T57" si="695">MAX(+T56-T58,0)</f>
        <v>115.78751529904744</v>
      </c>
      <c r="U57" s="137">
        <f t="shared" ref="U57" si="696">MAX(+U56-U58,0)</f>
        <v>110.27382409433091</v>
      </c>
      <c r="V57" s="137">
        <f t="shared" ref="V57" si="697">MAX(+V56-V58,0)</f>
        <v>104.76013288961437</v>
      </c>
      <c r="W57" s="137">
        <f t="shared" ref="W57" si="698">MAX(+W56-W58,0)</f>
        <v>99.246441684897832</v>
      </c>
      <c r="X57" s="137">
        <f t="shared" ref="X57" si="699">MAX(+X56-X58,0)</f>
        <v>93.732750480181295</v>
      </c>
      <c r="Y57" s="137">
        <f t="shared" ref="Y57" si="700">MAX(+Y56-Y58,0)</f>
        <v>88.219059275464758</v>
      </c>
      <c r="Z57" s="137">
        <f t="shared" ref="Z57" si="701">MAX(+Z56-Z58,0)</f>
        <v>82.705368070748221</v>
      </c>
      <c r="AA57" s="137">
        <f t="shared" ref="AA57" si="702">MAX(+AA56-AA58,0)</f>
        <v>77.191676866031685</v>
      </c>
      <c r="AB57" s="137">
        <f t="shared" ref="AB57" si="703">MAX(+AB56-AB58,0)</f>
        <v>71.677985661315148</v>
      </c>
      <c r="AC57" s="137">
        <f t="shared" ref="AC57" si="704">MAX(+AC56-AC58,0)</f>
        <v>66.164294456598611</v>
      </c>
      <c r="AD57" s="137">
        <f t="shared" ref="AD57" si="705">MAX(+AD56-AD58,0)</f>
        <v>60.650603251882067</v>
      </c>
      <c r="AE57" s="137">
        <f t="shared" ref="AE57" si="706">MAX(+AE56-AE58,0)</f>
        <v>55.136912047165524</v>
      </c>
      <c r="AF57" s="137">
        <f t="shared" ref="AF57" si="707">MAX(+AF56-AF58,0)</f>
        <v>49.62322084244898</v>
      </c>
      <c r="AG57" s="137">
        <f t="shared" ref="AG57" si="708">MAX(+AG56-AG58,0)</f>
        <v>44.109529637732436</v>
      </c>
      <c r="AH57" s="137">
        <f t="shared" ref="AH57" si="709">MAX(+AH56-AH58,0)</f>
        <v>38.595838433015892</v>
      </c>
      <c r="AI57" s="137">
        <f t="shared" ref="AI57" si="710">MAX(+AI56-AI58,0)</f>
        <v>33.082147228299348</v>
      </c>
      <c r="AJ57" s="137">
        <f t="shared" ref="AJ57" si="711">MAX(+AJ56-AJ58,0)</f>
        <v>27.568456023582804</v>
      </c>
      <c r="AK57" s="137">
        <f t="shared" ref="AK57" si="712">MAX(+AK56-AK58,0)</f>
        <v>22.054764818866261</v>
      </c>
      <c r="AL57" s="137">
        <f t="shared" ref="AL57" si="713">MAX(+AL56-AL58,0)</f>
        <v>16.541073614149717</v>
      </c>
      <c r="AM57" s="137">
        <f t="shared" ref="AM57" si="714">MAX(+AM56-AM58,0)</f>
        <v>11.027382409433173</v>
      </c>
      <c r="AN57" s="137">
        <f t="shared" ref="AN57" si="715">MAX(+AN56-AN58,0)</f>
        <v>5.5136912047166291</v>
      </c>
      <c r="AO57" s="137">
        <f t="shared" ref="AO57" si="716">MAX(+AO56-AO58,0)</f>
        <v>8.5265128291212022E-14</v>
      </c>
      <c r="AP57" s="137">
        <f t="shared" ref="AP57" si="717">MAX(+AP56-AP58,0)</f>
        <v>0</v>
      </c>
      <c r="AQ57" s="137">
        <f t="shared" ref="AQ57" si="718">MAX(+AQ56-AQ58,0)</f>
        <v>155.00874041397574</v>
      </c>
      <c r="AR57" s="137">
        <f t="shared" ref="AR57" si="719">MAX(+AR56-AR58,0)</f>
        <v>148.55004289672675</v>
      </c>
      <c r="AS57" s="137">
        <f t="shared" ref="AS57" si="720">MAX(+AS56-AS58,0)</f>
        <v>142.09134537947776</v>
      </c>
      <c r="AT57" s="137">
        <f t="shared" ref="AT57" si="721">MAX(+AT56-AT58,0)</f>
        <v>135.63264786222877</v>
      </c>
      <c r="AU57" s="137">
        <f t="shared" ref="AU57" si="722">MAX(+AU56-AU58,0)</f>
        <v>129.17395034497977</v>
      </c>
      <c r="AV57" s="137">
        <f t="shared" ref="AV57" si="723">MAX(+AV56-AV58,0)</f>
        <v>122.71525282773078</v>
      </c>
      <c r="AW57" s="137">
        <f t="shared" ref="AW57" si="724">MAX(+AW56-AW58,0)</f>
        <v>116.25655531048179</v>
      </c>
      <c r="AX57" s="137">
        <f t="shared" ref="AX57" si="725">MAX(+AX56-AX58,0)</f>
        <v>109.79785779323279</v>
      </c>
      <c r="AY57" s="137">
        <f t="shared" ref="AY57" si="726">MAX(+AY56-AY58,0)</f>
        <v>103.3391602759838</v>
      </c>
      <c r="AZ57" s="137">
        <f t="shared" ref="AZ57" si="727">MAX(+AZ56-AZ58,0)</f>
        <v>96.880462758734808</v>
      </c>
      <c r="BA57" s="137">
        <f t="shared" ref="BA57" si="728">MAX(+BA56-BA58,0)</f>
        <v>90.421765241485815</v>
      </c>
      <c r="BB57" s="137">
        <f t="shared" ref="BB57" si="729">MAX(+BB56-BB58,0)</f>
        <v>83.963067724236822</v>
      </c>
      <c r="BC57" s="137">
        <f t="shared" ref="BC57" si="730">MAX(+BC56-BC58,0)</f>
        <v>77.504370206987829</v>
      </c>
      <c r="BD57" s="137">
        <f t="shared" ref="BD57" si="731">MAX(+BD56-BD58,0)</f>
        <v>71.045672689738836</v>
      </c>
      <c r="BE57" s="137">
        <f t="shared" ref="BE57" si="732">MAX(+BE56-BE58,0)</f>
        <v>64.586975172489844</v>
      </c>
      <c r="BF57" s="137">
        <f t="shared" ref="BF57" si="733">MAX(+BF56-BF58,0)</f>
        <v>58.128277655240851</v>
      </c>
      <c r="BG57" s="137">
        <f t="shared" ref="BG57" si="734">MAX(+BG56-BG58,0)</f>
        <v>51.669580137991858</v>
      </c>
      <c r="BH57" s="137">
        <f t="shared" ref="BH57" si="735">MAX(+BH56-BH58,0)</f>
        <v>45.210882620742865</v>
      </c>
      <c r="BI57" s="137">
        <f t="shared" ref="BI57" si="736">MAX(+BI56-BI58,0)</f>
        <v>38.752185103493872</v>
      </c>
      <c r="BJ57" s="137">
        <f t="shared" ref="BJ57" si="737">MAX(+BJ56-BJ58,0)</f>
        <v>32.293487586244879</v>
      </c>
      <c r="BK57" s="137">
        <f t="shared" ref="BK57" si="738">MAX(+BK56-BK58,0)</f>
        <v>25.83479006899589</v>
      </c>
      <c r="BL57" s="137">
        <f t="shared" ref="BL57" si="739">MAX(+BL56-BL58,0)</f>
        <v>19.3760925517469</v>
      </c>
      <c r="BM57" s="137">
        <f t="shared" ref="BM57" si="740">MAX(+BM56-BM58,0)</f>
        <v>12.917395034497911</v>
      </c>
      <c r="BN57" s="137">
        <f t="shared" ref="BN57" si="741">MAX(+BN56-BN58,0)</f>
        <v>6.4586975172489218</v>
      </c>
      <c r="BO57" s="137">
        <f t="shared" ref="BO57" si="742">MAX(+BO56-BO58,0)</f>
        <v>0</v>
      </c>
      <c r="BP57" s="137">
        <f t="shared" ref="BP57" si="743">MAX(+BP56-BP58,0)</f>
        <v>108.50611828978302</v>
      </c>
      <c r="BQ57" s="137">
        <f t="shared" ref="BQ57" si="744">MAX(+BQ56-BQ58,0)</f>
        <v>103.98503002770873</v>
      </c>
      <c r="BR57" s="137">
        <f t="shared" ref="BR57" si="745">MAX(+BR56-BR58,0)</f>
        <v>99.463941765634445</v>
      </c>
      <c r="BS57" s="137">
        <f t="shared" ref="BS57" si="746">MAX(+BS56-BS58,0)</f>
        <v>94.942853503560158</v>
      </c>
      <c r="BT57" s="137">
        <f t="shared" ref="BT57" si="747">MAX(+BT56-BT58,0)</f>
        <v>90.421765241485872</v>
      </c>
      <c r="BU57" s="137">
        <f t="shared" ref="BU57" si="748">MAX(+BU56-BU58,0)</f>
        <v>85.900676979411585</v>
      </c>
      <c r="BV57" s="137">
        <f t="shared" ref="BV57" si="749">MAX(+BV56-BV58,0)</f>
        <v>81.379588717337299</v>
      </c>
      <c r="BW57" s="137">
        <f t="shared" ref="BW57" si="750">MAX(+BW56-BW58,0)</f>
        <v>76.858500455263012</v>
      </c>
      <c r="BX57" s="137">
        <f t="shared" ref="BX57" si="751">MAX(+BX56-BX58,0)</f>
        <v>72.337412193188726</v>
      </c>
      <c r="BY57" s="137">
        <f t="shared" ref="BY57" si="752">MAX(+BY56-BY58,0)</f>
        <v>67.816323931114439</v>
      </c>
      <c r="BZ57" s="137">
        <f t="shared" ref="BZ57" si="753">MAX(+BZ56-BZ58,0)</f>
        <v>63.295235669040146</v>
      </c>
      <c r="CA57" s="137">
        <f t="shared" ref="CA57" si="754">MAX(+CA56-CA58,0)</f>
        <v>58.774147406965852</v>
      </c>
      <c r="CB57" s="137">
        <f t="shared" ref="CB57" si="755">MAX(+CB56-CB58,0)</f>
        <v>54.253059144891559</v>
      </c>
      <c r="CC57" s="137">
        <f t="shared" ref="CC57" si="756">MAX(+CC56-CC58,0)</f>
        <v>49.731970882817265</v>
      </c>
      <c r="CD57" s="137">
        <f t="shared" ref="CD57" si="757">MAX(+CD56-CD58,0)</f>
        <v>45.210882620742971</v>
      </c>
      <c r="CE57" s="137">
        <f t="shared" ref="CE57" si="758">MAX(+CE56-CE58,0)</f>
        <v>40.689794358668678</v>
      </c>
      <c r="CF57" s="137">
        <f t="shared" ref="CF57" si="759">MAX(+CF56-CF58,0)</f>
        <v>36.168706096594384</v>
      </c>
      <c r="CG57" s="137">
        <f t="shared" ref="CG57" si="760">MAX(+CG56-CG58,0)</f>
        <v>31.647617834520091</v>
      </c>
      <c r="CH57" s="137">
        <f t="shared" ref="CH57" si="761">MAX(+CH56-CH58,0)</f>
        <v>27.126529572445797</v>
      </c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</row>
    <row r="58" spans="1:116" ht="15" x14ac:dyDescent="0.2">
      <c r="B58" s="9" t="s">
        <v>93</v>
      </c>
      <c r="C58" s="2"/>
      <c r="D58" s="2"/>
      <c r="E58" s="2"/>
      <c r="F58" s="2"/>
      <c r="G58" s="2"/>
      <c r="H58" s="2"/>
      <c r="I58" s="2"/>
      <c r="J58" s="137">
        <f t="shared" ref="J58:AO58" si="762">IF(J56&gt;I56,J56/$E55,I58)</f>
        <v>4.0000000000000002E-4</v>
      </c>
      <c r="K58" s="137">
        <f t="shared" si="762"/>
        <v>4.0000000000000002E-4</v>
      </c>
      <c r="L58" s="137">
        <f t="shared" si="762"/>
        <v>4.0000000000000002E-4</v>
      </c>
      <c r="M58" s="137">
        <f t="shared" si="762"/>
        <v>4.0000000000000002E-4</v>
      </c>
      <c r="N58" s="137">
        <f t="shared" si="762"/>
        <v>4.0000000000000002E-4</v>
      </c>
      <c r="O58" s="137">
        <f t="shared" si="762"/>
        <v>4.0000000000000002E-4</v>
      </c>
      <c r="P58" s="137">
        <f t="shared" si="762"/>
        <v>4.0000000000000002E-4</v>
      </c>
      <c r="Q58" s="137">
        <f t="shared" si="762"/>
        <v>5.5136912047165438</v>
      </c>
      <c r="R58" s="137">
        <f t="shared" si="762"/>
        <v>5.5136912047165438</v>
      </c>
      <c r="S58" s="137">
        <f t="shared" si="762"/>
        <v>5.5136912047165438</v>
      </c>
      <c r="T58" s="137">
        <f t="shared" si="762"/>
        <v>5.5136912047165438</v>
      </c>
      <c r="U58" s="137">
        <f t="shared" si="762"/>
        <v>5.5136912047165438</v>
      </c>
      <c r="V58" s="137">
        <f t="shared" si="762"/>
        <v>5.5136912047165438</v>
      </c>
      <c r="W58" s="137">
        <f t="shared" si="762"/>
        <v>5.5136912047165438</v>
      </c>
      <c r="X58" s="137">
        <f t="shared" si="762"/>
        <v>5.5136912047165438</v>
      </c>
      <c r="Y58" s="137">
        <f t="shared" si="762"/>
        <v>5.5136912047165438</v>
      </c>
      <c r="Z58" s="137">
        <f t="shared" si="762"/>
        <v>5.5136912047165438</v>
      </c>
      <c r="AA58" s="137">
        <f t="shared" si="762"/>
        <v>5.5136912047165438</v>
      </c>
      <c r="AB58" s="137">
        <f t="shared" si="762"/>
        <v>5.5136912047165438</v>
      </c>
      <c r="AC58" s="137">
        <f t="shared" si="762"/>
        <v>5.5136912047165438</v>
      </c>
      <c r="AD58" s="137">
        <f t="shared" si="762"/>
        <v>5.5136912047165438</v>
      </c>
      <c r="AE58" s="137">
        <f t="shared" si="762"/>
        <v>5.5136912047165438</v>
      </c>
      <c r="AF58" s="137">
        <f t="shared" si="762"/>
        <v>5.5136912047165438</v>
      </c>
      <c r="AG58" s="137">
        <f t="shared" si="762"/>
        <v>5.5136912047165438</v>
      </c>
      <c r="AH58" s="137">
        <f t="shared" si="762"/>
        <v>5.5136912047165438</v>
      </c>
      <c r="AI58" s="137">
        <f t="shared" si="762"/>
        <v>5.5136912047165438</v>
      </c>
      <c r="AJ58" s="137">
        <f t="shared" si="762"/>
        <v>5.5136912047165438</v>
      </c>
      <c r="AK58" s="137">
        <f t="shared" si="762"/>
        <v>5.5136912047165438</v>
      </c>
      <c r="AL58" s="137">
        <f t="shared" si="762"/>
        <v>5.5136912047165438</v>
      </c>
      <c r="AM58" s="137">
        <f t="shared" si="762"/>
        <v>5.5136912047165438</v>
      </c>
      <c r="AN58" s="137">
        <f t="shared" si="762"/>
        <v>5.5136912047165438</v>
      </c>
      <c r="AO58" s="137">
        <f t="shared" si="762"/>
        <v>5.5136912047165438</v>
      </c>
      <c r="AP58" s="137">
        <f t="shared" ref="AP58:BU58" si="763">IF(AP56&gt;AO56,AP56/$E55,AO58)</f>
        <v>5.5136912047165438</v>
      </c>
      <c r="AQ58" s="137">
        <f t="shared" si="763"/>
        <v>6.4586975172489893</v>
      </c>
      <c r="AR58" s="137">
        <f t="shared" si="763"/>
        <v>6.4586975172489893</v>
      </c>
      <c r="AS58" s="137">
        <f t="shared" si="763"/>
        <v>6.4586975172489893</v>
      </c>
      <c r="AT58" s="137">
        <f t="shared" si="763"/>
        <v>6.4586975172489893</v>
      </c>
      <c r="AU58" s="137">
        <f t="shared" si="763"/>
        <v>6.4586975172489893</v>
      </c>
      <c r="AV58" s="137">
        <f t="shared" si="763"/>
        <v>6.4586975172489893</v>
      </c>
      <c r="AW58" s="137">
        <f t="shared" si="763"/>
        <v>6.4586975172489893</v>
      </c>
      <c r="AX58" s="137">
        <f t="shared" si="763"/>
        <v>6.4586975172489893</v>
      </c>
      <c r="AY58" s="137">
        <f t="shared" si="763"/>
        <v>6.4586975172489893</v>
      </c>
      <c r="AZ58" s="137">
        <f t="shared" si="763"/>
        <v>6.4586975172489893</v>
      </c>
      <c r="BA58" s="137">
        <f t="shared" si="763"/>
        <v>6.4586975172489893</v>
      </c>
      <c r="BB58" s="137">
        <f t="shared" si="763"/>
        <v>6.4586975172489893</v>
      </c>
      <c r="BC58" s="137">
        <f t="shared" si="763"/>
        <v>6.4586975172489893</v>
      </c>
      <c r="BD58" s="137">
        <f t="shared" si="763"/>
        <v>6.4586975172489893</v>
      </c>
      <c r="BE58" s="137">
        <f t="shared" si="763"/>
        <v>6.4586975172489893</v>
      </c>
      <c r="BF58" s="137">
        <f t="shared" si="763"/>
        <v>6.4586975172489893</v>
      </c>
      <c r="BG58" s="137">
        <f t="shared" si="763"/>
        <v>6.4586975172489893</v>
      </c>
      <c r="BH58" s="137">
        <f t="shared" si="763"/>
        <v>6.4586975172489893</v>
      </c>
      <c r="BI58" s="137">
        <f t="shared" si="763"/>
        <v>6.4586975172489893</v>
      </c>
      <c r="BJ58" s="137">
        <f t="shared" si="763"/>
        <v>6.4586975172489893</v>
      </c>
      <c r="BK58" s="137">
        <f t="shared" si="763"/>
        <v>6.4586975172489893</v>
      </c>
      <c r="BL58" s="137">
        <f t="shared" si="763"/>
        <v>6.4586975172489893</v>
      </c>
      <c r="BM58" s="137">
        <f t="shared" si="763"/>
        <v>6.4586975172489893</v>
      </c>
      <c r="BN58" s="137">
        <f t="shared" si="763"/>
        <v>6.4586975172489893</v>
      </c>
      <c r="BO58" s="137">
        <f t="shared" si="763"/>
        <v>6.4586975172489893</v>
      </c>
      <c r="BP58" s="137">
        <f t="shared" si="763"/>
        <v>4.5210882620742918</v>
      </c>
      <c r="BQ58" s="137">
        <f t="shared" si="763"/>
        <v>4.5210882620742918</v>
      </c>
      <c r="BR58" s="137">
        <f t="shared" si="763"/>
        <v>4.5210882620742918</v>
      </c>
      <c r="BS58" s="137">
        <f t="shared" si="763"/>
        <v>4.5210882620742918</v>
      </c>
      <c r="BT58" s="137">
        <f t="shared" si="763"/>
        <v>4.5210882620742918</v>
      </c>
      <c r="BU58" s="137">
        <f t="shared" si="763"/>
        <v>4.5210882620742918</v>
      </c>
      <c r="BV58" s="137">
        <f t="shared" ref="BV58:CH58" si="764">IF(BV56&gt;BU56,BV56/$E55,BU58)</f>
        <v>4.5210882620742918</v>
      </c>
      <c r="BW58" s="137">
        <f t="shared" si="764"/>
        <v>4.5210882620742918</v>
      </c>
      <c r="BX58" s="137">
        <f t="shared" si="764"/>
        <v>4.5210882620742918</v>
      </c>
      <c r="BY58" s="137">
        <f t="shared" si="764"/>
        <v>4.5210882620742918</v>
      </c>
      <c r="BZ58" s="137">
        <f t="shared" si="764"/>
        <v>4.5210882620742918</v>
      </c>
      <c r="CA58" s="137">
        <f t="shared" si="764"/>
        <v>4.5210882620742918</v>
      </c>
      <c r="CB58" s="137">
        <f t="shared" si="764"/>
        <v>4.5210882620742918</v>
      </c>
      <c r="CC58" s="137">
        <f t="shared" si="764"/>
        <v>4.5210882620742918</v>
      </c>
      <c r="CD58" s="137">
        <f t="shared" si="764"/>
        <v>4.5210882620742918</v>
      </c>
      <c r="CE58" s="137">
        <f t="shared" si="764"/>
        <v>4.5210882620742918</v>
      </c>
      <c r="CF58" s="137">
        <f t="shared" si="764"/>
        <v>4.5210882620742918</v>
      </c>
      <c r="CG58" s="137">
        <f t="shared" si="764"/>
        <v>4.5210882620742918</v>
      </c>
      <c r="CH58" s="137">
        <f t="shared" si="764"/>
        <v>4.5210882620742918</v>
      </c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</row>
    <row r="59" spans="1:116" ht="15" x14ac:dyDescent="0.2">
      <c r="B59" s="9" t="s">
        <v>233</v>
      </c>
      <c r="C59" s="2"/>
      <c r="D59" s="2"/>
      <c r="E59" s="2"/>
      <c r="F59" s="2"/>
      <c r="G59" s="2"/>
      <c r="H59" s="2"/>
      <c r="I59" s="2"/>
      <c r="J59" s="137">
        <f t="shared" ref="J59:BU59" si="765">IF(J56&gt;2,$G55*$H55*8.76,I59)</f>
        <v>0</v>
      </c>
      <c r="K59" s="137">
        <f t="shared" si="765"/>
        <v>0</v>
      </c>
      <c r="L59" s="137">
        <f t="shared" si="765"/>
        <v>0</v>
      </c>
      <c r="M59" s="137">
        <f t="shared" si="765"/>
        <v>0</v>
      </c>
      <c r="N59" s="137">
        <f t="shared" si="765"/>
        <v>0</v>
      </c>
      <c r="O59" s="137">
        <f t="shared" si="765"/>
        <v>0</v>
      </c>
      <c r="P59" s="137">
        <f t="shared" si="765"/>
        <v>0</v>
      </c>
      <c r="Q59" s="137">
        <f t="shared" si="765"/>
        <v>191.40599999999998</v>
      </c>
      <c r="R59" s="137">
        <f t="shared" si="765"/>
        <v>191.40599999999998</v>
      </c>
      <c r="S59" s="137">
        <f t="shared" si="765"/>
        <v>191.40599999999998</v>
      </c>
      <c r="T59" s="137">
        <f t="shared" si="765"/>
        <v>191.40599999999998</v>
      </c>
      <c r="U59" s="137">
        <f t="shared" si="765"/>
        <v>191.40599999999998</v>
      </c>
      <c r="V59" s="137">
        <f t="shared" si="765"/>
        <v>191.40599999999998</v>
      </c>
      <c r="W59" s="137">
        <f t="shared" si="765"/>
        <v>191.40599999999998</v>
      </c>
      <c r="X59" s="137">
        <f t="shared" si="765"/>
        <v>191.40599999999998</v>
      </c>
      <c r="Y59" s="137">
        <f t="shared" si="765"/>
        <v>191.40599999999998</v>
      </c>
      <c r="Z59" s="137">
        <f t="shared" si="765"/>
        <v>191.40599999999998</v>
      </c>
      <c r="AA59" s="137">
        <f t="shared" si="765"/>
        <v>191.40599999999998</v>
      </c>
      <c r="AB59" s="137">
        <f t="shared" si="765"/>
        <v>191.40599999999998</v>
      </c>
      <c r="AC59" s="137">
        <f t="shared" si="765"/>
        <v>191.40599999999998</v>
      </c>
      <c r="AD59" s="137">
        <f t="shared" si="765"/>
        <v>191.40599999999998</v>
      </c>
      <c r="AE59" s="137">
        <f t="shared" si="765"/>
        <v>191.40599999999998</v>
      </c>
      <c r="AF59" s="137">
        <f t="shared" si="765"/>
        <v>191.40599999999998</v>
      </c>
      <c r="AG59" s="137">
        <f t="shared" si="765"/>
        <v>191.40599999999998</v>
      </c>
      <c r="AH59" s="137">
        <f t="shared" si="765"/>
        <v>191.40599999999998</v>
      </c>
      <c r="AI59" s="137">
        <f t="shared" si="765"/>
        <v>191.40599999999998</v>
      </c>
      <c r="AJ59" s="137">
        <f t="shared" si="765"/>
        <v>191.40599999999998</v>
      </c>
      <c r="AK59" s="137">
        <f t="shared" si="765"/>
        <v>191.40599999999998</v>
      </c>
      <c r="AL59" s="137">
        <f t="shared" si="765"/>
        <v>191.40599999999998</v>
      </c>
      <c r="AM59" s="137">
        <f t="shared" si="765"/>
        <v>191.40599999999998</v>
      </c>
      <c r="AN59" s="137">
        <f t="shared" si="765"/>
        <v>191.40599999999998</v>
      </c>
      <c r="AO59" s="137">
        <f t="shared" si="765"/>
        <v>191.40599999999998</v>
      </c>
      <c r="AP59" s="137">
        <f t="shared" si="765"/>
        <v>191.40599999999998</v>
      </c>
      <c r="AQ59" s="137">
        <f t="shared" si="765"/>
        <v>191.40599999999998</v>
      </c>
      <c r="AR59" s="137">
        <f t="shared" si="765"/>
        <v>191.40599999999998</v>
      </c>
      <c r="AS59" s="137">
        <f t="shared" si="765"/>
        <v>191.40599999999998</v>
      </c>
      <c r="AT59" s="137">
        <f t="shared" si="765"/>
        <v>191.40599999999998</v>
      </c>
      <c r="AU59" s="137">
        <f t="shared" si="765"/>
        <v>191.40599999999998</v>
      </c>
      <c r="AV59" s="137">
        <f t="shared" si="765"/>
        <v>191.40599999999998</v>
      </c>
      <c r="AW59" s="137">
        <f t="shared" si="765"/>
        <v>191.40599999999998</v>
      </c>
      <c r="AX59" s="137">
        <f t="shared" si="765"/>
        <v>191.40599999999998</v>
      </c>
      <c r="AY59" s="137">
        <f t="shared" si="765"/>
        <v>191.40599999999998</v>
      </c>
      <c r="AZ59" s="137">
        <f t="shared" si="765"/>
        <v>191.40599999999998</v>
      </c>
      <c r="BA59" s="137">
        <f t="shared" si="765"/>
        <v>191.40599999999998</v>
      </c>
      <c r="BB59" s="137">
        <f t="shared" si="765"/>
        <v>191.40599999999998</v>
      </c>
      <c r="BC59" s="137">
        <f t="shared" si="765"/>
        <v>191.40599999999998</v>
      </c>
      <c r="BD59" s="137">
        <f t="shared" si="765"/>
        <v>191.40599999999998</v>
      </c>
      <c r="BE59" s="137">
        <f t="shared" si="765"/>
        <v>191.40599999999998</v>
      </c>
      <c r="BF59" s="137">
        <f t="shared" si="765"/>
        <v>191.40599999999998</v>
      </c>
      <c r="BG59" s="137">
        <f t="shared" si="765"/>
        <v>191.40599999999998</v>
      </c>
      <c r="BH59" s="137">
        <f t="shared" si="765"/>
        <v>191.40599999999998</v>
      </c>
      <c r="BI59" s="137">
        <f t="shared" si="765"/>
        <v>191.40599999999998</v>
      </c>
      <c r="BJ59" s="137">
        <f t="shared" si="765"/>
        <v>191.40599999999998</v>
      </c>
      <c r="BK59" s="137">
        <f t="shared" si="765"/>
        <v>191.40599999999998</v>
      </c>
      <c r="BL59" s="137">
        <f t="shared" si="765"/>
        <v>191.40599999999998</v>
      </c>
      <c r="BM59" s="137">
        <f t="shared" si="765"/>
        <v>191.40599999999998</v>
      </c>
      <c r="BN59" s="137">
        <f t="shared" si="765"/>
        <v>191.40599999999998</v>
      </c>
      <c r="BO59" s="137">
        <f t="shared" si="765"/>
        <v>191.40599999999998</v>
      </c>
      <c r="BP59" s="137">
        <f t="shared" si="765"/>
        <v>191.40599999999998</v>
      </c>
      <c r="BQ59" s="137">
        <f t="shared" si="765"/>
        <v>191.40599999999998</v>
      </c>
      <c r="BR59" s="137">
        <f t="shared" si="765"/>
        <v>191.40599999999998</v>
      </c>
      <c r="BS59" s="137">
        <f t="shared" si="765"/>
        <v>191.40599999999998</v>
      </c>
      <c r="BT59" s="137">
        <f t="shared" si="765"/>
        <v>191.40599999999998</v>
      </c>
      <c r="BU59" s="137">
        <f t="shared" si="765"/>
        <v>191.40599999999998</v>
      </c>
      <c r="BV59" s="137">
        <f t="shared" ref="BV59:CH59" si="766">IF(BV56&gt;2,$G55*$H55*8.76,BU59)</f>
        <v>191.40599999999998</v>
      </c>
      <c r="BW59" s="137">
        <f t="shared" si="766"/>
        <v>191.40599999999998</v>
      </c>
      <c r="BX59" s="137">
        <f t="shared" si="766"/>
        <v>191.40599999999998</v>
      </c>
      <c r="BY59" s="137">
        <f t="shared" si="766"/>
        <v>191.40599999999998</v>
      </c>
      <c r="BZ59" s="137">
        <f t="shared" si="766"/>
        <v>191.40599999999998</v>
      </c>
      <c r="CA59" s="137">
        <f t="shared" si="766"/>
        <v>191.40599999999998</v>
      </c>
      <c r="CB59" s="137">
        <f t="shared" si="766"/>
        <v>191.40599999999998</v>
      </c>
      <c r="CC59" s="137">
        <f t="shared" si="766"/>
        <v>191.40599999999998</v>
      </c>
      <c r="CD59" s="137">
        <f t="shared" si="766"/>
        <v>191.40599999999998</v>
      </c>
      <c r="CE59" s="137">
        <f t="shared" si="766"/>
        <v>191.40599999999998</v>
      </c>
      <c r="CF59" s="137">
        <f t="shared" si="766"/>
        <v>191.40599999999998</v>
      </c>
      <c r="CG59" s="137">
        <f t="shared" si="766"/>
        <v>191.40599999999998</v>
      </c>
      <c r="CH59" s="137">
        <f t="shared" si="766"/>
        <v>191.40599999999998</v>
      </c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</row>
    <row r="60" spans="1:116" ht="15" x14ac:dyDescent="0.2">
      <c r="B60" s="9" t="s">
        <v>234</v>
      </c>
      <c r="C60" s="2"/>
      <c r="D60" s="2"/>
      <c r="E60" s="2"/>
      <c r="F60" s="2"/>
      <c r="G60" s="2"/>
      <c r="H60" s="2"/>
      <c r="I60" s="2"/>
      <c r="J60" s="137">
        <f t="shared" ref="J60:BU60" si="767">IF(J56&gt;1,$G55*$I55,I60)</f>
        <v>0</v>
      </c>
      <c r="K60" s="137">
        <f t="shared" si="767"/>
        <v>0</v>
      </c>
      <c r="L60" s="137">
        <f t="shared" si="767"/>
        <v>0</v>
      </c>
      <c r="M60" s="137">
        <f t="shared" si="767"/>
        <v>0</v>
      </c>
      <c r="N60" s="137">
        <f t="shared" si="767"/>
        <v>0</v>
      </c>
      <c r="O60" s="137">
        <f t="shared" si="767"/>
        <v>0</v>
      </c>
      <c r="P60" s="137">
        <f t="shared" si="767"/>
        <v>0</v>
      </c>
      <c r="Q60" s="137">
        <f t="shared" si="767"/>
        <v>23</v>
      </c>
      <c r="R60" s="137">
        <f t="shared" si="767"/>
        <v>23</v>
      </c>
      <c r="S60" s="137">
        <f t="shared" si="767"/>
        <v>23</v>
      </c>
      <c r="T60" s="137">
        <f t="shared" si="767"/>
        <v>23</v>
      </c>
      <c r="U60" s="137">
        <f t="shared" si="767"/>
        <v>23</v>
      </c>
      <c r="V60" s="137">
        <f t="shared" si="767"/>
        <v>23</v>
      </c>
      <c r="W60" s="137">
        <f t="shared" si="767"/>
        <v>23</v>
      </c>
      <c r="X60" s="137">
        <f t="shared" si="767"/>
        <v>23</v>
      </c>
      <c r="Y60" s="137">
        <f t="shared" si="767"/>
        <v>23</v>
      </c>
      <c r="Z60" s="137">
        <f t="shared" si="767"/>
        <v>23</v>
      </c>
      <c r="AA60" s="137">
        <f t="shared" si="767"/>
        <v>23</v>
      </c>
      <c r="AB60" s="137">
        <f t="shared" si="767"/>
        <v>23</v>
      </c>
      <c r="AC60" s="137">
        <f t="shared" si="767"/>
        <v>23</v>
      </c>
      <c r="AD60" s="137">
        <f t="shared" si="767"/>
        <v>23</v>
      </c>
      <c r="AE60" s="137">
        <f t="shared" si="767"/>
        <v>23</v>
      </c>
      <c r="AF60" s="137">
        <f t="shared" si="767"/>
        <v>23</v>
      </c>
      <c r="AG60" s="137">
        <f t="shared" si="767"/>
        <v>23</v>
      </c>
      <c r="AH60" s="137">
        <f t="shared" si="767"/>
        <v>23</v>
      </c>
      <c r="AI60" s="137">
        <f t="shared" si="767"/>
        <v>23</v>
      </c>
      <c r="AJ60" s="137">
        <f t="shared" si="767"/>
        <v>23</v>
      </c>
      <c r="AK60" s="137">
        <f t="shared" si="767"/>
        <v>23</v>
      </c>
      <c r="AL60" s="137">
        <f t="shared" si="767"/>
        <v>23</v>
      </c>
      <c r="AM60" s="137">
        <f t="shared" si="767"/>
        <v>23</v>
      </c>
      <c r="AN60" s="137">
        <f t="shared" si="767"/>
        <v>23</v>
      </c>
      <c r="AO60" s="137">
        <f t="shared" si="767"/>
        <v>23</v>
      </c>
      <c r="AP60" s="137">
        <f t="shared" si="767"/>
        <v>23</v>
      </c>
      <c r="AQ60" s="137">
        <f t="shared" si="767"/>
        <v>23</v>
      </c>
      <c r="AR60" s="137">
        <f t="shared" si="767"/>
        <v>23</v>
      </c>
      <c r="AS60" s="137">
        <f t="shared" si="767"/>
        <v>23</v>
      </c>
      <c r="AT60" s="137">
        <f t="shared" si="767"/>
        <v>23</v>
      </c>
      <c r="AU60" s="137">
        <f t="shared" si="767"/>
        <v>23</v>
      </c>
      <c r="AV60" s="137">
        <f t="shared" si="767"/>
        <v>23</v>
      </c>
      <c r="AW60" s="137">
        <f t="shared" si="767"/>
        <v>23</v>
      </c>
      <c r="AX60" s="137">
        <f t="shared" si="767"/>
        <v>23</v>
      </c>
      <c r="AY60" s="137">
        <f t="shared" si="767"/>
        <v>23</v>
      </c>
      <c r="AZ60" s="137">
        <f t="shared" si="767"/>
        <v>23</v>
      </c>
      <c r="BA60" s="137">
        <f t="shared" si="767"/>
        <v>23</v>
      </c>
      <c r="BB60" s="137">
        <f t="shared" si="767"/>
        <v>23</v>
      </c>
      <c r="BC60" s="137">
        <f t="shared" si="767"/>
        <v>23</v>
      </c>
      <c r="BD60" s="137">
        <f t="shared" si="767"/>
        <v>23</v>
      </c>
      <c r="BE60" s="137">
        <f t="shared" si="767"/>
        <v>23</v>
      </c>
      <c r="BF60" s="137">
        <f t="shared" si="767"/>
        <v>23</v>
      </c>
      <c r="BG60" s="137">
        <f t="shared" si="767"/>
        <v>23</v>
      </c>
      <c r="BH60" s="137">
        <f t="shared" si="767"/>
        <v>23</v>
      </c>
      <c r="BI60" s="137">
        <f t="shared" si="767"/>
        <v>23</v>
      </c>
      <c r="BJ60" s="137">
        <f t="shared" si="767"/>
        <v>23</v>
      </c>
      <c r="BK60" s="137">
        <f t="shared" si="767"/>
        <v>23</v>
      </c>
      <c r="BL60" s="137">
        <f t="shared" si="767"/>
        <v>23</v>
      </c>
      <c r="BM60" s="137">
        <f t="shared" si="767"/>
        <v>23</v>
      </c>
      <c r="BN60" s="137">
        <f t="shared" si="767"/>
        <v>23</v>
      </c>
      <c r="BO60" s="137">
        <f t="shared" si="767"/>
        <v>23</v>
      </c>
      <c r="BP60" s="137">
        <f t="shared" si="767"/>
        <v>23</v>
      </c>
      <c r="BQ60" s="137">
        <f t="shared" si="767"/>
        <v>23</v>
      </c>
      <c r="BR60" s="137">
        <f t="shared" si="767"/>
        <v>23</v>
      </c>
      <c r="BS60" s="137">
        <f t="shared" si="767"/>
        <v>23</v>
      </c>
      <c r="BT60" s="137">
        <f t="shared" si="767"/>
        <v>23</v>
      </c>
      <c r="BU60" s="137">
        <f t="shared" si="767"/>
        <v>23</v>
      </c>
      <c r="BV60" s="137">
        <f t="shared" ref="BV60:CH60" si="768">IF(BV56&gt;1,$G55*$I55,BU60)</f>
        <v>23</v>
      </c>
      <c r="BW60" s="137">
        <f t="shared" si="768"/>
        <v>23</v>
      </c>
      <c r="BX60" s="137">
        <f t="shared" si="768"/>
        <v>23</v>
      </c>
      <c r="BY60" s="137">
        <f t="shared" si="768"/>
        <v>23</v>
      </c>
      <c r="BZ60" s="137">
        <f t="shared" si="768"/>
        <v>23</v>
      </c>
      <c r="CA60" s="137">
        <f t="shared" si="768"/>
        <v>23</v>
      </c>
      <c r="CB60" s="137">
        <f t="shared" si="768"/>
        <v>23</v>
      </c>
      <c r="CC60" s="137">
        <f t="shared" si="768"/>
        <v>23</v>
      </c>
      <c r="CD60" s="137">
        <f t="shared" si="768"/>
        <v>23</v>
      </c>
      <c r="CE60" s="137">
        <f t="shared" si="768"/>
        <v>23</v>
      </c>
      <c r="CF60" s="137">
        <f t="shared" si="768"/>
        <v>23</v>
      </c>
      <c r="CG60" s="137">
        <f t="shared" si="768"/>
        <v>23</v>
      </c>
      <c r="CH60" s="137">
        <f t="shared" si="768"/>
        <v>23</v>
      </c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</row>
    <row r="61" spans="1:116" ht="15" x14ac:dyDescent="0.2">
      <c r="B61" s="64"/>
      <c r="C61" s="48"/>
      <c r="D61" s="48"/>
      <c r="E61" s="48"/>
      <c r="F61" s="48"/>
      <c r="G61" s="48"/>
      <c r="H61" s="48"/>
      <c r="I61" s="48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</row>
    <row r="62" spans="1:116" ht="15" x14ac:dyDescent="0.2">
      <c r="A62" s="3">
        <f>A55+1</f>
        <v>7</v>
      </c>
      <c r="B62" s="3" t="str">
        <f>VLOOKUP($A62,'energy and capacity balance'!$A$3:$F$18,2)</f>
        <v>Solar PV - SE BC or Peace Valley</v>
      </c>
      <c r="C62" s="3">
        <f>VLOOKUP($A62,'energy and capacity balance'!$A$3:$F$18,3)</f>
        <v>2025</v>
      </c>
      <c r="D62" s="82">
        <f>VLOOKUP($A62,'energy and capacity balance'!$A$3:$G$18,6)</f>
        <v>102.89509963654592</v>
      </c>
      <c r="E62" s="82">
        <f>VLOOKUP($A62,'energy and capacity balance'!$A$3:$G$18,7)</f>
        <v>25</v>
      </c>
      <c r="F62" s="82">
        <f>VLOOKUP($A62,'energy and capacity balance'!$A$3:$H$18,8)</f>
        <v>0</v>
      </c>
      <c r="G62" s="82">
        <f>VLOOKUP($A62,'energy and capacity balance'!$A$3:$H$18,4)</f>
        <v>100</v>
      </c>
      <c r="H62" s="83">
        <f>VLOOKUP($A62,'energy and capacity balance'!$A$3:$I$18,9)</f>
        <v>0.17237442922374432</v>
      </c>
      <c r="I62" s="83">
        <f>VLOOKUP($A62,'energy and capacity balance'!$A$3:$J$18,10)</f>
        <v>0.24</v>
      </c>
      <c r="J62" s="137">
        <f t="shared" ref="J62:AO62" si="769">IF($C62=J$11,$D62*J$16,0)</f>
        <v>0</v>
      </c>
      <c r="K62" s="137">
        <f t="shared" si="769"/>
        <v>0</v>
      </c>
      <c r="L62" s="137">
        <f t="shared" si="769"/>
        <v>0</v>
      </c>
      <c r="M62" s="137">
        <f t="shared" si="769"/>
        <v>0</v>
      </c>
      <c r="N62" s="137">
        <f t="shared" si="769"/>
        <v>0</v>
      </c>
      <c r="O62" s="137">
        <f t="shared" si="769"/>
        <v>0</v>
      </c>
      <c r="P62" s="137">
        <f t="shared" si="769"/>
        <v>0</v>
      </c>
      <c r="Q62" s="137">
        <f t="shared" si="769"/>
        <v>118.19412622384492</v>
      </c>
      <c r="R62" s="137">
        <f t="shared" si="769"/>
        <v>0</v>
      </c>
      <c r="S62" s="137">
        <f t="shared" si="769"/>
        <v>0</v>
      </c>
      <c r="T62" s="137">
        <f t="shared" si="769"/>
        <v>0</v>
      </c>
      <c r="U62" s="137">
        <f t="shared" si="769"/>
        <v>0</v>
      </c>
      <c r="V62" s="137">
        <f t="shared" si="769"/>
        <v>0</v>
      </c>
      <c r="W62" s="137">
        <f t="shared" si="769"/>
        <v>0</v>
      </c>
      <c r="X62" s="137">
        <f t="shared" si="769"/>
        <v>0</v>
      </c>
      <c r="Y62" s="137">
        <f t="shared" si="769"/>
        <v>0</v>
      </c>
      <c r="Z62" s="137">
        <f t="shared" si="769"/>
        <v>0</v>
      </c>
      <c r="AA62" s="137">
        <f t="shared" si="769"/>
        <v>0</v>
      </c>
      <c r="AB62" s="137">
        <f t="shared" si="769"/>
        <v>0</v>
      </c>
      <c r="AC62" s="137">
        <f t="shared" si="769"/>
        <v>0</v>
      </c>
      <c r="AD62" s="137">
        <f t="shared" si="769"/>
        <v>0</v>
      </c>
      <c r="AE62" s="137">
        <f t="shared" si="769"/>
        <v>0</v>
      </c>
      <c r="AF62" s="137">
        <f t="shared" si="769"/>
        <v>0</v>
      </c>
      <c r="AG62" s="137">
        <f t="shared" si="769"/>
        <v>0</v>
      </c>
      <c r="AH62" s="137">
        <f t="shared" si="769"/>
        <v>0</v>
      </c>
      <c r="AI62" s="137">
        <f t="shared" si="769"/>
        <v>0</v>
      </c>
      <c r="AJ62" s="137">
        <f t="shared" si="769"/>
        <v>0</v>
      </c>
      <c r="AK62" s="137">
        <f t="shared" si="769"/>
        <v>0</v>
      </c>
      <c r="AL62" s="137">
        <f t="shared" si="769"/>
        <v>0</v>
      </c>
      <c r="AM62" s="137">
        <f t="shared" si="769"/>
        <v>0</v>
      </c>
      <c r="AN62" s="137">
        <f t="shared" si="769"/>
        <v>0</v>
      </c>
      <c r="AO62" s="137">
        <f t="shared" si="769"/>
        <v>0</v>
      </c>
      <c r="AP62" s="137">
        <f t="shared" ref="AP62:BU62" si="770">IF($C62=AP$11,$D62*AP$16,0)</f>
        <v>0</v>
      </c>
      <c r="AQ62" s="137">
        <f t="shared" si="770"/>
        <v>0</v>
      </c>
      <c r="AR62" s="137">
        <f t="shared" si="770"/>
        <v>0</v>
      </c>
      <c r="AS62" s="137">
        <f t="shared" si="770"/>
        <v>0</v>
      </c>
      <c r="AT62" s="137">
        <f t="shared" si="770"/>
        <v>0</v>
      </c>
      <c r="AU62" s="137">
        <f t="shared" si="770"/>
        <v>0</v>
      </c>
      <c r="AV62" s="137">
        <f t="shared" si="770"/>
        <v>0</v>
      </c>
      <c r="AW62" s="137">
        <f t="shared" si="770"/>
        <v>0</v>
      </c>
      <c r="AX62" s="137">
        <f t="shared" si="770"/>
        <v>0</v>
      </c>
      <c r="AY62" s="137">
        <f t="shared" si="770"/>
        <v>0</v>
      </c>
      <c r="AZ62" s="137">
        <f t="shared" si="770"/>
        <v>0</v>
      </c>
      <c r="BA62" s="137">
        <f t="shared" si="770"/>
        <v>0</v>
      </c>
      <c r="BB62" s="137">
        <f t="shared" si="770"/>
        <v>0</v>
      </c>
      <c r="BC62" s="137">
        <f t="shared" si="770"/>
        <v>0</v>
      </c>
      <c r="BD62" s="137">
        <f t="shared" si="770"/>
        <v>0</v>
      </c>
      <c r="BE62" s="137">
        <f t="shared" si="770"/>
        <v>0</v>
      </c>
      <c r="BF62" s="137">
        <f t="shared" si="770"/>
        <v>0</v>
      </c>
      <c r="BG62" s="137">
        <f t="shared" si="770"/>
        <v>0</v>
      </c>
      <c r="BH62" s="137">
        <f t="shared" si="770"/>
        <v>0</v>
      </c>
      <c r="BI62" s="137">
        <f t="shared" si="770"/>
        <v>0</v>
      </c>
      <c r="BJ62" s="137">
        <f t="shared" si="770"/>
        <v>0</v>
      </c>
      <c r="BK62" s="137">
        <f t="shared" si="770"/>
        <v>0</v>
      </c>
      <c r="BL62" s="137">
        <f t="shared" si="770"/>
        <v>0</v>
      </c>
      <c r="BM62" s="137">
        <f t="shared" si="770"/>
        <v>0</v>
      </c>
      <c r="BN62" s="137">
        <f t="shared" si="770"/>
        <v>0</v>
      </c>
      <c r="BO62" s="137">
        <f t="shared" si="770"/>
        <v>0</v>
      </c>
      <c r="BP62" s="137">
        <f t="shared" si="770"/>
        <v>0</v>
      </c>
      <c r="BQ62" s="137">
        <f t="shared" si="770"/>
        <v>0</v>
      </c>
      <c r="BR62" s="137">
        <f t="shared" si="770"/>
        <v>0</v>
      </c>
      <c r="BS62" s="137">
        <f t="shared" si="770"/>
        <v>0</v>
      </c>
      <c r="BT62" s="137">
        <f t="shared" si="770"/>
        <v>0</v>
      </c>
      <c r="BU62" s="137">
        <f t="shared" si="770"/>
        <v>0</v>
      </c>
      <c r="BV62" s="137">
        <f t="shared" ref="BV62:CH62" si="771">IF($C62=BV$11,$D62*BV$16,0)</f>
        <v>0</v>
      </c>
      <c r="BW62" s="137">
        <f t="shared" si="771"/>
        <v>0</v>
      </c>
      <c r="BX62" s="137">
        <f t="shared" si="771"/>
        <v>0</v>
      </c>
      <c r="BY62" s="137">
        <f t="shared" si="771"/>
        <v>0</v>
      </c>
      <c r="BZ62" s="137">
        <f t="shared" si="771"/>
        <v>0</v>
      </c>
      <c r="CA62" s="137">
        <f t="shared" si="771"/>
        <v>0</v>
      </c>
      <c r="CB62" s="137">
        <f t="shared" si="771"/>
        <v>0</v>
      </c>
      <c r="CC62" s="137">
        <f t="shared" si="771"/>
        <v>0</v>
      </c>
      <c r="CD62" s="137">
        <f t="shared" si="771"/>
        <v>0</v>
      </c>
      <c r="CE62" s="137">
        <f t="shared" si="771"/>
        <v>0</v>
      </c>
      <c r="CF62" s="137">
        <f t="shared" si="771"/>
        <v>0</v>
      </c>
      <c r="CG62" s="137">
        <f t="shared" si="771"/>
        <v>0</v>
      </c>
      <c r="CH62" s="137">
        <f t="shared" si="771"/>
        <v>0</v>
      </c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</row>
    <row r="63" spans="1:116" ht="15" x14ac:dyDescent="0.2">
      <c r="B63" s="9" t="s">
        <v>91</v>
      </c>
      <c r="C63" s="2"/>
      <c r="D63" s="2"/>
      <c r="E63" s="2"/>
      <c r="F63" s="2"/>
      <c r="G63" s="2"/>
      <c r="H63" s="2"/>
      <c r="I63" s="2"/>
      <c r="J63" s="137">
        <f>IF(J62&gt;1,J62,IF(I64&gt;0,I64,$D62*J$16*(1-VLOOKUP($A62,'energy and capacity balance'!$A$3:$L$18,11))))</f>
        <v>0.01</v>
      </c>
      <c r="K63" s="137">
        <f>IF(K62&gt;1,K62,IF(J64&gt;0,J64,$D62*K$16*(1-VLOOKUP($A62,'energy and capacity balance'!$A$3:$L$18,11))))</f>
        <v>9.6000000000000009E-3</v>
      </c>
      <c r="L63" s="137">
        <f>IF(L62&gt;1,L62,IF(K64&gt;0,K64,$D62*L$16*(1-VLOOKUP($A62,'energy and capacity balance'!$A$3:$L$18,11))))</f>
        <v>9.2000000000000016E-3</v>
      </c>
      <c r="M63" s="137">
        <f>IF(M62&gt;1,M62,IF(L64&gt;0,L64,$D62*M$16*(1-VLOOKUP($A62,'energy and capacity balance'!$A$3:$L$18,11))))</f>
        <v>8.8000000000000023E-3</v>
      </c>
      <c r="N63" s="137">
        <f>IF(N62&gt;1,N62,IF(M64&gt;0,M64,$D62*N$16*(1-VLOOKUP($A62,'energy and capacity balance'!$A$3:$L$18,11))))</f>
        <v>8.400000000000003E-3</v>
      </c>
      <c r="O63" s="137">
        <f>IF(O62&gt;1,O62,IF(N64&gt;0,N64,$D62*O$16*(1-VLOOKUP($A62,'energy and capacity balance'!$A$3:$L$18,11))))</f>
        <v>8.0000000000000036E-3</v>
      </c>
      <c r="P63" s="137">
        <f>IF(P62&gt;1,P62,IF(O64&gt;0,O64,$D62*P$16*(1-VLOOKUP($A62,'energy and capacity balance'!$A$3:$L$18,11))))</f>
        <v>7.6000000000000035E-3</v>
      </c>
      <c r="Q63" s="137">
        <f>IF(Q62&gt;1,Q62,IF(P64&gt;0,P64,$D62*Q$16*(1-VLOOKUP($A62,'energy and capacity balance'!$A$3:$L$18,11))))</f>
        <v>118.19412622384492</v>
      </c>
      <c r="R63" s="137">
        <f>IF(R62&gt;1,R62,IF(Q64&gt;0,Q64,$D62*R$16*(1-VLOOKUP($A62,'energy and capacity balance'!$A$3:$L$18,11))))</f>
        <v>113.46636117489112</v>
      </c>
      <c r="S63" s="137">
        <f>IF(S62&gt;1,S62,IF(R64&gt;0,R64,$D62*S$16*(1-VLOOKUP($A62,'energy and capacity balance'!$A$3:$L$18,11))))</f>
        <v>108.73859612593732</v>
      </c>
      <c r="T63" s="137">
        <f>IF(T62&gt;1,T62,IF(S64&gt;0,S64,$D62*T$16*(1-VLOOKUP($A62,'energy and capacity balance'!$A$3:$L$18,11))))</f>
        <v>104.01083107698352</v>
      </c>
      <c r="U63" s="137">
        <f>IF(U62&gt;1,U62,IF(T64&gt;0,T64,$D62*U$16*(1-VLOOKUP($A62,'energy and capacity balance'!$A$3:$L$18,11))))</f>
        <v>99.283066028029722</v>
      </c>
      <c r="V63" s="137">
        <f>IF(V62&gt;1,V62,IF(U64&gt;0,U64,$D62*V$16*(1-VLOOKUP($A62,'energy and capacity balance'!$A$3:$L$18,11))))</f>
        <v>94.555300979075923</v>
      </c>
      <c r="W63" s="137">
        <f>IF(W62&gt;1,W62,IF(V64&gt;0,V64,$D62*W$16*(1-VLOOKUP($A62,'energy and capacity balance'!$A$3:$L$18,11))))</f>
        <v>89.827535930122124</v>
      </c>
      <c r="X63" s="137">
        <f>IF(X62&gt;1,X62,IF(W64&gt;0,W64,$D62*X$16*(1-VLOOKUP($A62,'energy and capacity balance'!$A$3:$L$18,11))))</f>
        <v>85.099770881168325</v>
      </c>
      <c r="Y63" s="137">
        <f>IF(Y62&gt;1,Y62,IF(X64&gt;0,X64,$D62*Y$16*(1-VLOOKUP($A62,'energy and capacity balance'!$A$3:$L$18,11))))</f>
        <v>80.372005832214526</v>
      </c>
      <c r="Z63" s="137">
        <f>IF(Z62&gt;1,Z62,IF(Y64&gt;0,Y64,$D62*Z$16*(1-VLOOKUP($A62,'energy and capacity balance'!$A$3:$L$18,11))))</f>
        <v>75.644240783260727</v>
      </c>
      <c r="AA63" s="137">
        <f>IF(AA62&gt;1,AA62,IF(Z64&gt;0,Z64,$D62*AA$16*(1-VLOOKUP($A62,'energy and capacity balance'!$A$3:$L$18,11))))</f>
        <v>70.916475734306928</v>
      </c>
      <c r="AB63" s="137">
        <f>IF(AB62&gt;1,AB62,IF(AA64&gt;0,AA64,$D62*AB$16*(1-VLOOKUP($A62,'energy and capacity balance'!$A$3:$L$18,11))))</f>
        <v>66.188710685353129</v>
      </c>
      <c r="AC63" s="137">
        <f>IF(AC62&gt;1,AC62,IF(AB64&gt;0,AB64,$D62*AC$16*(1-VLOOKUP($A62,'energy and capacity balance'!$A$3:$L$18,11))))</f>
        <v>61.46094563639933</v>
      </c>
      <c r="AD63" s="137">
        <f>IF(AD62&gt;1,AD62,IF(AC64&gt;0,AC64,$D62*AD$16*(1-VLOOKUP($A62,'energy and capacity balance'!$A$3:$L$18,11))))</f>
        <v>56.733180587445531</v>
      </c>
      <c r="AE63" s="137">
        <f>IF(AE62&gt;1,AE62,IF(AD64&gt;0,AD64,$D62*AE$16*(1-VLOOKUP($A62,'energy and capacity balance'!$A$3:$L$18,11))))</f>
        <v>52.005415538491732</v>
      </c>
      <c r="AF63" s="137">
        <f>IF(AF62&gt;1,AF62,IF(AE64&gt;0,AE64,$D62*AF$16*(1-VLOOKUP($A62,'energy and capacity balance'!$A$3:$L$18,11))))</f>
        <v>47.277650489537933</v>
      </c>
      <c r="AG63" s="137">
        <f>IF(AG62&gt;1,AG62,IF(AF64&gt;0,AF64,$D62*AG$16*(1-VLOOKUP($A62,'energy and capacity balance'!$A$3:$L$18,11))))</f>
        <v>42.549885440584134</v>
      </c>
      <c r="AH63" s="137">
        <f>IF(AH62&gt;1,AH62,IF(AG64&gt;0,AG64,$D62*AH$16*(1-VLOOKUP($A62,'energy and capacity balance'!$A$3:$L$18,11))))</f>
        <v>37.822120391630335</v>
      </c>
      <c r="AI63" s="137">
        <f>IF(AI62&gt;1,AI62,IF(AH64&gt;0,AH64,$D62*AI$16*(1-VLOOKUP($A62,'energy and capacity balance'!$A$3:$L$18,11))))</f>
        <v>33.094355342676536</v>
      </c>
      <c r="AJ63" s="137">
        <f>IF(AJ62&gt;1,AJ62,IF(AI64&gt;0,AI64,$D62*AJ$16*(1-VLOOKUP($A62,'energy and capacity balance'!$A$3:$L$18,11))))</f>
        <v>28.366590293722741</v>
      </c>
      <c r="AK63" s="137">
        <f>IF(AK62&gt;1,AK62,IF(AJ64&gt;0,AJ64,$D62*AK$16*(1-VLOOKUP($A62,'energy and capacity balance'!$A$3:$L$18,11))))</f>
        <v>23.638825244768945</v>
      </c>
      <c r="AL63" s="137">
        <f>IF(AL62&gt;1,AL62,IF(AK64&gt;0,AK64,$D62*AL$16*(1-VLOOKUP($A62,'energy and capacity balance'!$A$3:$L$18,11))))</f>
        <v>18.91106019581515</v>
      </c>
      <c r="AM63" s="137">
        <f>IF(AM62&gt;1,AM62,IF(AL64&gt;0,AL64,$D62*AM$16*(1-VLOOKUP($A62,'energy and capacity balance'!$A$3:$L$18,11))))</f>
        <v>14.183295146861354</v>
      </c>
      <c r="AN63" s="137">
        <f>IF(AN62&gt;1,AN62,IF(AM64&gt;0,AM64,$D62*AN$16*(1-VLOOKUP($A62,'energy and capacity balance'!$A$3:$L$18,11))))</f>
        <v>9.4555300979075589</v>
      </c>
      <c r="AO63" s="137">
        <f>IF(AO62&gt;1,AO62,IF(AN64&gt;0,AN64,$D62*AO$16*(1-VLOOKUP($A62,'energy and capacity balance'!$A$3:$L$18,11))))</f>
        <v>4.7277650489537626</v>
      </c>
      <c r="AP63" s="137">
        <f>IF(AP62&gt;1,AP62,IF(AO64&gt;0,AO64,$D62*AP$16*(1-VLOOKUP($A62,'energy and capacity balance'!$A$3:$L$18,11))))</f>
        <v>135.73699439535261</v>
      </c>
      <c r="AQ63" s="137">
        <f>IF(AQ62&gt;1,AQ62,IF(AP64&gt;0,AP64,$D62*AQ$16*(1-VLOOKUP($A62,'energy and capacity balance'!$A$3:$L$18,11))))</f>
        <v>130.30751461953849</v>
      </c>
      <c r="AR63" s="137">
        <f>IF(AR62&gt;1,AR62,IF(AQ64&gt;0,AQ64,$D62*AR$16*(1-VLOOKUP($A62,'energy and capacity balance'!$A$3:$L$18,11))))</f>
        <v>124.87803484372439</v>
      </c>
      <c r="AS63" s="137">
        <f>IF(AS62&gt;1,AS62,IF(AR64&gt;0,AR64,$D62*AS$16*(1-VLOOKUP($A62,'energy and capacity balance'!$A$3:$L$18,11))))</f>
        <v>119.44855506791029</v>
      </c>
      <c r="AT63" s="137">
        <f>IF(AT62&gt;1,AT62,IF(AS64&gt;0,AS64,$D62*AT$16*(1-VLOOKUP($A62,'energy and capacity balance'!$A$3:$L$18,11)*(1-VLOOKUP($A62,'energy and capacity balance'!$A$3:$L$18,12)))))</f>
        <v>114.01907529209619</v>
      </c>
      <c r="AU63" s="137">
        <f>IF(AU62&gt;1,AU62,IF(AT64&gt;0,AT64,V63*(1-VLOOKUP($A62,'energy and capacity balance'!$A$3:$L$18,11))))</f>
        <v>108.58959551628209</v>
      </c>
      <c r="AV63" s="137">
        <f>IF(AV62&gt;1,AV62,IF(AU64&gt;0,AU64,W63*(1-VLOOKUP($A62,'energy and capacity balance'!$A$3:$L$18,11))))</f>
        <v>103.16011574046799</v>
      </c>
      <c r="AW63" s="137">
        <f>IF(AW62&gt;1,AW62,IF(AV64&gt;0,AV64,X63*(1-VLOOKUP($A62,'energy and capacity balance'!$A$3:$L$18,11))))</f>
        <v>97.730635964653885</v>
      </c>
      <c r="AX63" s="137">
        <f>IF(AX62&gt;1,AX62,IF(AW64&gt;0,AW64,Y63*(1-VLOOKUP($A62,'energy and capacity balance'!$A$3:$L$18,11))))</f>
        <v>92.301156188839784</v>
      </c>
      <c r="AY63" s="137">
        <f>IF(AY62&gt;1,AY62,IF(AX64&gt;0,AX64,Z63*(1-VLOOKUP($A62,'energy and capacity balance'!$A$3:$L$18,11))))</f>
        <v>86.871676413025682</v>
      </c>
      <c r="AZ63" s="137">
        <f>IF(AZ62&gt;1,AZ62,IF(AY64&gt;0,AY64,AA63*(1-VLOOKUP($A62,'energy and capacity balance'!$A$3:$L$18,11))))</f>
        <v>81.44219663721158</v>
      </c>
      <c r="BA63" s="137">
        <f>IF(BA62&gt;1,BA62,IF(AZ64&gt;0,AZ64,AB63*(1-VLOOKUP($A62,'energy and capacity balance'!$A$3:$L$18,11))))</f>
        <v>76.012716861397479</v>
      </c>
      <c r="BB63" s="137">
        <f>IF(BB62&gt;1,BB62,IF(BA64&gt;0,BA64,AC63*(1-VLOOKUP($A62,'energy and capacity balance'!$A$3:$L$18,11))))</f>
        <v>70.583237085583377</v>
      </c>
      <c r="BC63" s="137">
        <f>IF(BC62&gt;1,BC62,IF(BB64&gt;0,BB64,AD63*(1-VLOOKUP($A62,'energy and capacity balance'!$A$3:$L$18,11))))</f>
        <v>65.153757309769276</v>
      </c>
      <c r="BD63" s="137">
        <f>IF(BD62&gt;1,BD62,IF(BC64&gt;0,BC64,AE63*(1-VLOOKUP($A62,'energy and capacity balance'!$A$3:$L$18,11))))</f>
        <v>59.724277533955174</v>
      </c>
      <c r="BE63" s="137">
        <f>IF(BE62&gt;1,BE62,IF(BD64&gt;0,BD64,AF63*(1-VLOOKUP($A62,'energy and capacity balance'!$A$3:$L$18,11))))</f>
        <v>54.294797758141073</v>
      </c>
      <c r="BF63" s="137">
        <f>IF(BF62&gt;1,BF62,IF(BE64&gt;0,BE64,AG63*(1-VLOOKUP($A62,'energy and capacity balance'!$A$3:$L$18,11))))</f>
        <v>48.865317982326971</v>
      </c>
      <c r="BG63" s="137">
        <f>IF(BG62&gt;1,BG62,IF(BF64&gt;0,BF64,AH63*(1-VLOOKUP($A62,'energy and capacity balance'!$A$3:$L$18,11))))</f>
        <v>43.435838206512869</v>
      </c>
      <c r="BH63" s="137">
        <f>IF(BH62&gt;1,BH62,IF(BG64&gt;0,BG64,AI63*(1-VLOOKUP($A62,'energy and capacity balance'!$A$3:$L$18,11))))</f>
        <v>38.006358430698768</v>
      </c>
      <c r="BI63" s="137">
        <f>IF(BI62&gt;1,BI62,IF(BH64&gt;0,BH64,AJ63*(1-VLOOKUP($A62,'energy and capacity balance'!$A$3:$L$18,11))))</f>
        <v>32.576878654884666</v>
      </c>
      <c r="BJ63" s="137">
        <f>IF(BJ62&gt;1,BJ62,IF(BI64&gt;0,BI64,AK63*(1-VLOOKUP($A62,'energy and capacity balance'!$A$3:$L$18,11))))</f>
        <v>27.147398879070561</v>
      </c>
      <c r="BK63" s="137">
        <f>IF(BK62&gt;1,BK62,IF(BJ64&gt;0,BJ64,AL63*(1-VLOOKUP($A62,'energy and capacity balance'!$A$3:$L$18,11))))</f>
        <v>21.717919103256456</v>
      </c>
      <c r="BL63" s="137">
        <f>IF(BL62&gt;1,BL62,IF(BK64&gt;0,BK64,AM63*(1-VLOOKUP($A62,'energy and capacity balance'!$A$3:$L$18,11))))</f>
        <v>16.288439327442351</v>
      </c>
      <c r="BM63" s="137">
        <f>IF(BM62&gt;1,BM62,IF(BL64&gt;0,BL64,AN63*(1-VLOOKUP($A62,'energy and capacity balance'!$A$3:$L$18,11))))</f>
        <v>10.858959551628246</v>
      </c>
      <c r="BN63" s="137">
        <f>IF(BN62&gt;1,BN62,IF(BM64&gt;0,BM64,AO63*(1-VLOOKUP($A62,'energy and capacity balance'!$A$3:$L$18,11))))</f>
        <v>5.4294797758141415</v>
      </c>
      <c r="BO63" s="137">
        <f>IF(BO62&gt;1,BO62,IF(BN64&gt;0,BN64,AP63*(1-VLOOKUP($A62,'energy and capacity balance'!$A$3:$L$18,11))))</f>
        <v>3.730349362740526E-14</v>
      </c>
      <c r="BP63" s="137">
        <f>IF(BP62&gt;1,BP62,IF(BO64&gt;0,BO64,AQ63*(1-VLOOKUP($A62,'energy and capacity balance'!$A$3:$L$18,11))))</f>
        <v>91.215260233676943</v>
      </c>
      <c r="BQ63" s="137">
        <f>IF(BQ62&gt;1,BQ62,IF(BP64&gt;0,BP64,AR63*(1-VLOOKUP($A62,'energy and capacity balance'!$A$3:$L$18,11))))</f>
        <v>87.566649824329872</v>
      </c>
      <c r="BR63" s="137">
        <f>IF(BR62&gt;1,BR62,IF(BQ64&gt;0,BQ64,AS63*(1-VLOOKUP($A62,'energy and capacity balance'!$A$3:$L$18,11))))</f>
        <v>83.9180394149828</v>
      </c>
      <c r="BS63" s="137">
        <f>IF(BS62&gt;1,BS62,IF(BR64&gt;0,BR64,AT63*(1-VLOOKUP($A62,'energy and capacity balance'!$A$3:$L$18,11))))</f>
        <v>80.269429005635729</v>
      </c>
      <c r="BT63" s="137">
        <f>IF(BT62&gt;1,BT62,IF(BS64&gt;0,BS64,AU63*(1-VLOOKUP($A62,'energy and capacity balance'!$A$3:$L$18,11))))</f>
        <v>76.620818596288657</v>
      </c>
      <c r="BU63" s="137">
        <f>IF(BU62&gt;1,BU62,IF(BT64&gt;0,BT64,AV63*(1-VLOOKUP($A62,'energy and capacity balance'!$A$3:$L$18,11))))</f>
        <v>72.972208186941586</v>
      </c>
      <c r="BV63" s="137">
        <f>IF(BV62&gt;1,BV62,IF(BU64&gt;0,BU64,AW63*(1-VLOOKUP($A62,'energy and capacity balance'!$A$3:$L$18,11))))</f>
        <v>69.323597777594514</v>
      </c>
      <c r="BW63" s="137">
        <f>IF(BW62&gt;1,BW62,IF(BV64&gt;0,BV64,AX63*(1-VLOOKUP($A62,'energy and capacity balance'!$A$3:$L$18,11))))</f>
        <v>65.674987368247443</v>
      </c>
      <c r="BX63" s="137">
        <f>IF(BX62&gt;1,BX62,IF(BW64&gt;0,BW64,AY63*(1-VLOOKUP($A62,'energy and capacity balance'!$A$3:$L$18,11))))</f>
        <v>62.026376958900364</v>
      </c>
      <c r="BY63" s="137">
        <f>IF(BY62&gt;1,BY62,IF(BX64&gt;0,BX64,AZ63*(1-VLOOKUP($A62,'energy and capacity balance'!$A$3:$L$18,11))))</f>
        <v>58.377766549553286</v>
      </c>
      <c r="BZ63" s="137">
        <f>IF(BZ62&gt;1,BZ62,IF(BY64&gt;0,BY64,BA63*(1-VLOOKUP($A62,'energy and capacity balance'!$A$3:$L$18,11))))</f>
        <v>54.729156140206207</v>
      </c>
      <c r="CA63" s="137">
        <f>IF(CA62&gt;1,CA62,IF(BZ64&gt;0,BZ64,BB63*(1-VLOOKUP($A62,'energy and capacity balance'!$A$3:$L$18,11))))</f>
        <v>51.080545730859129</v>
      </c>
      <c r="CB63" s="137">
        <f>IF(CB62&gt;1,CB62,IF(CA64&gt;0,CA64,BC63*(1-VLOOKUP($A62,'energy and capacity balance'!$A$3:$L$18,11))))</f>
        <v>47.43193532151205</v>
      </c>
      <c r="CC63" s="137">
        <f>IF(CC62&gt;1,CC62,IF(CB64&gt;0,CB64,BD63*(1-VLOOKUP($A62,'energy and capacity balance'!$A$3:$L$18,11))))</f>
        <v>43.783324912164971</v>
      </c>
      <c r="CD63" s="137">
        <f>IF(CD62&gt;1,CD62,IF(CC64&gt;0,CC64,BE63*(1-VLOOKUP($A62,'energy and capacity balance'!$A$3:$L$18,11))))</f>
        <v>40.134714502817893</v>
      </c>
      <c r="CE63" s="137">
        <f>IF(CE62&gt;1,CE62,IF(CD64&gt;0,CD64,BF63*(1-VLOOKUP($A62,'energy and capacity balance'!$A$3:$L$18,11))))</f>
        <v>36.486104093470814</v>
      </c>
      <c r="CF63" s="137">
        <f>IF(CF62&gt;1,CF62,IF(CE64&gt;0,CE64,BG63*(1-VLOOKUP($A62,'energy and capacity balance'!$A$3:$L$18,11))))</f>
        <v>32.837493684123736</v>
      </c>
      <c r="CG63" s="137">
        <f>IF(CG62&gt;1,CG62,IF(CF64&gt;0,CF64,BH63*(1-VLOOKUP($A62,'energy and capacity balance'!$A$3:$L$18,11))))</f>
        <v>29.188883274776657</v>
      </c>
      <c r="CH63" s="137">
        <f>IF(CH62&gt;1,CH62,IF(CG64&gt;0,CG64,BI63*(1-VLOOKUP($A62,'energy and capacity balance'!$A$3:$L$18,11))))</f>
        <v>25.540272865429579</v>
      </c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</row>
    <row r="64" spans="1:116" ht="15" x14ac:dyDescent="0.2">
      <c r="B64" s="9" t="s">
        <v>92</v>
      </c>
      <c r="C64" s="2"/>
      <c r="D64" s="2"/>
      <c r="E64" s="16"/>
      <c r="F64" s="16"/>
      <c r="G64" s="16"/>
      <c r="H64" s="16"/>
      <c r="I64" s="16">
        <v>0.01</v>
      </c>
      <c r="J64" s="137">
        <f>MAX(+J63-J65,0)</f>
        <v>9.6000000000000009E-3</v>
      </c>
      <c r="K64" s="137">
        <f t="shared" ref="K64" si="772">MAX(+K63-K65,0)</f>
        <v>9.2000000000000016E-3</v>
      </c>
      <c r="L64" s="137">
        <f t="shared" ref="L64" si="773">MAX(+L63-L65,0)</f>
        <v>8.8000000000000023E-3</v>
      </c>
      <c r="M64" s="137">
        <f t="shared" ref="M64" si="774">MAX(+M63-M65,0)</f>
        <v>8.400000000000003E-3</v>
      </c>
      <c r="N64" s="137">
        <f t="shared" ref="N64" si="775">MAX(+N63-N65,0)</f>
        <v>8.0000000000000036E-3</v>
      </c>
      <c r="O64" s="137">
        <f t="shared" ref="O64" si="776">MAX(+O63-O65,0)</f>
        <v>7.6000000000000035E-3</v>
      </c>
      <c r="P64" s="137">
        <f t="shared" ref="P64" si="777">MAX(+P63-P65,0)</f>
        <v>7.2000000000000033E-3</v>
      </c>
      <c r="Q64" s="137">
        <f t="shared" ref="Q64" si="778">MAX(+Q63-Q65,0)</f>
        <v>113.46636117489112</v>
      </c>
      <c r="R64" s="137">
        <f t="shared" ref="R64" si="779">MAX(+R63-R65,0)</f>
        <v>108.73859612593732</v>
      </c>
      <c r="S64" s="137">
        <f t="shared" ref="S64" si="780">MAX(+S63-S65,0)</f>
        <v>104.01083107698352</v>
      </c>
      <c r="T64" s="137">
        <f t="shared" ref="T64" si="781">MAX(+T63-T65,0)</f>
        <v>99.283066028029722</v>
      </c>
      <c r="U64" s="137">
        <f t="shared" ref="U64" si="782">MAX(+U63-U65,0)</f>
        <v>94.555300979075923</v>
      </c>
      <c r="V64" s="137">
        <f t="shared" ref="V64" si="783">MAX(+V63-V65,0)</f>
        <v>89.827535930122124</v>
      </c>
      <c r="W64" s="137">
        <f t="shared" ref="W64" si="784">MAX(+W63-W65,0)</f>
        <v>85.099770881168325</v>
      </c>
      <c r="X64" s="137">
        <f t="shared" ref="X64" si="785">MAX(+X63-X65,0)</f>
        <v>80.372005832214526</v>
      </c>
      <c r="Y64" s="137">
        <f t="shared" ref="Y64" si="786">MAX(+Y63-Y65,0)</f>
        <v>75.644240783260727</v>
      </c>
      <c r="Z64" s="137">
        <f t="shared" ref="Z64" si="787">MAX(+Z63-Z65,0)</f>
        <v>70.916475734306928</v>
      </c>
      <c r="AA64" s="137">
        <f t="shared" ref="AA64" si="788">MAX(+AA63-AA65,0)</f>
        <v>66.188710685353129</v>
      </c>
      <c r="AB64" s="137">
        <f t="shared" ref="AB64" si="789">MAX(+AB63-AB65,0)</f>
        <v>61.46094563639933</v>
      </c>
      <c r="AC64" s="137">
        <f t="shared" ref="AC64" si="790">MAX(+AC63-AC65,0)</f>
        <v>56.733180587445531</v>
      </c>
      <c r="AD64" s="137">
        <f t="shared" ref="AD64" si="791">MAX(+AD63-AD65,0)</f>
        <v>52.005415538491732</v>
      </c>
      <c r="AE64" s="137">
        <f t="shared" ref="AE64" si="792">MAX(+AE63-AE65,0)</f>
        <v>47.277650489537933</v>
      </c>
      <c r="AF64" s="137">
        <f t="shared" ref="AF64" si="793">MAX(+AF63-AF65,0)</f>
        <v>42.549885440584134</v>
      </c>
      <c r="AG64" s="137">
        <f t="shared" ref="AG64" si="794">MAX(+AG63-AG65,0)</f>
        <v>37.822120391630335</v>
      </c>
      <c r="AH64" s="137">
        <f t="shared" ref="AH64" si="795">MAX(+AH63-AH65,0)</f>
        <v>33.094355342676536</v>
      </c>
      <c r="AI64" s="137">
        <f t="shared" ref="AI64" si="796">MAX(+AI63-AI65,0)</f>
        <v>28.366590293722741</v>
      </c>
      <c r="AJ64" s="137">
        <f t="shared" ref="AJ64" si="797">MAX(+AJ63-AJ65,0)</f>
        <v>23.638825244768945</v>
      </c>
      <c r="AK64" s="137">
        <f t="shared" ref="AK64" si="798">MAX(+AK63-AK65,0)</f>
        <v>18.91106019581515</v>
      </c>
      <c r="AL64" s="137">
        <f t="shared" ref="AL64" si="799">MAX(+AL63-AL65,0)</f>
        <v>14.183295146861354</v>
      </c>
      <c r="AM64" s="137">
        <f t="shared" ref="AM64" si="800">MAX(+AM63-AM65,0)</f>
        <v>9.4555300979075589</v>
      </c>
      <c r="AN64" s="137">
        <f t="shared" ref="AN64" si="801">MAX(+AN63-AN65,0)</f>
        <v>4.7277650489537626</v>
      </c>
      <c r="AO64" s="137">
        <f t="shared" ref="AO64" si="802">MAX(+AO63-AO65,0)</f>
        <v>0</v>
      </c>
      <c r="AP64" s="137">
        <f t="shared" ref="AP64" si="803">MAX(+AP63-AP65,0)</f>
        <v>130.30751461953849</v>
      </c>
      <c r="AQ64" s="137">
        <f t="shared" ref="AQ64" si="804">MAX(+AQ63-AQ65,0)</f>
        <v>124.87803484372439</v>
      </c>
      <c r="AR64" s="137">
        <f t="shared" ref="AR64" si="805">MAX(+AR63-AR65,0)</f>
        <v>119.44855506791029</v>
      </c>
      <c r="AS64" s="137">
        <f t="shared" ref="AS64" si="806">MAX(+AS63-AS65,0)</f>
        <v>114.01907529209619</v>
      </c>
      <c r="AT64" s="137">
        <f t="shared" ref="AT64" si="807">MAX(+AT63-AT65,0)</f>
        <v>108.58959551628209</v>
      </c>
      <c r="AU64" s="137">
        <f t="shared" ref="AU64" si="808">MAX(+AU63-AU65,0)</f>
        <v>103.16011574046799</v>
      </c>
      <c r="AV64" s="137">
        <f t="shared" ref="AV64" si="809">MAX(+AV63-AV65,0)</f>
        <v>97.730635964653885</v>
      </c>
      <c r="AW64" s="137">
        <f t="shared" ref="AW64" si="810">MAX(+AW63-AW65,0)</f>
        <v>92.301156188839784</v>
      </c>
      <c r="AX64" s="137">
        <f t="shared" ref="AX64" si="811">MAX(+AX63-AX65,0)</f>
        <v>86.871676413025682</v>
      </c>
      <c r="AY64" s="137">
        <f t="shared" ref="AY64" si="812">MAX(+AY63-AY65,0)</f>
        <v>81.44219663721158</v>
      </c>
      <c r="AZ64" s="137">
        <f t="shared" ref="AZ64" si="813">MAX(+AZ63-AZ65,0)</f>
        <v>76.012716861397479</v>
      </c>
      <c r="BA64" s="137">
        <f t="shared" ref="BA64" si="814">MAX(+BA63-BA65,0)</f>
        <v>70.583237085583377</v>
      </c>
      <c r="BB64" s="137">
        <f t="shared" ref="BB64" si="815">MAX(+BB63-BB65,0)</f>
        <v>65.153757309769276</v>
      </c>
      <c r="BC64" s="137">
        <f t="shared" ref="BC64" si="816">MAX(+BC63-BC65,0)</f>
        <v>59.724277533955174</v>
      </c>
      <c r="BD64" s="137">
        <f t="shared" ref="BD64" si="817">MAX(+BD63-BD65,0)</f>
        <v>54.294797758141073</v>
      </c>
      <c r="BE64" s="137">
        <f t="shared" ref="BE64" si="818">MAX(+BE63-BE65,0)</f>
        <v>48.865317982326971</v>
      </c>
      <c r="BF64" s="137">
        <f t="shared" ref="BF64" si="819">MAX(+BF63-BF65,0)</f>
        <v>43.435838206512869</v>
      </c>
      <c r="BG64" s="137">
        <f t="shared" ref="BG64" si="820">MAX(+BG63-BG65,0)</f>
        <v>38.006358430698768</v>
      </c>
      <c r="BH64" s="137">
        <f t="shared" ref="BH64" si="821">MAX(+BH63-BH65,0)</f>
        <v>32.576878654884666</v>
      </c>
      <c r="BI64" s="137">
        <f t="shared" ref="BI64" si="822">MAX(+BI63-BI65,0)</f>
        <v>27.147398879070561</v>
      </c>
      <c r="BJ64" s="137">
        <f t="shared" ref="BJ64" si="823">MAX(+BJ63-BJ65,0)</f>
        <v>21.717919103256456</v>
      </c>
      <c r="BK64" s="137">
        <f t="shared" ref="BK64" si="824">MAX(+BK63-BK65,0)</f>
        <v>16.288439327442351</v>
      </c>
      <c r="BL64" s="137">
        <f t="shared" ref="BL64" si="825">MAX(+BL63-BL65,0)</f>
        <v>10.858959551628246</v>
      </c>
      <c r="BM64" s="137">
        <f t="shared" ref="BM64" si="826">MAX(+BM63-BM65,0)</f>
        <v>5.4294797758141415</v>
      </c>
      <c r="BN64" s="137">
        <f t="shared" ref="BN64" si="827">MAX(+BN63-BN65,0)</f>
        <v>3.730349362740526E-14</v>
      </c>
      <c r="BO64" s="137">
        <f t="shared" ref="BO64" si="828">MAX(+BO63-BO65,0)</f>
        <v>0</v>
      </c>
      <c r="BP64" s="137">
        <f t="shared" ref="BP64" si="829">MAX(+BP63-BP65,0)</f>
        <v>87.566649824329872</v>
      </c>
      <c r="BQ64" s="137">
        <f t="shared" ref="BQ64" si="830">MAX(+BQ63-BQ65,0)</f>
        <v>83.9180394149828</v>
      </c>
      <c r="BR64" s="137">
        <f t="shared" ref="BR64" si="831">MAX(+BR63-BR65,0)</f>
        <v>80.269429005635729</v>
      </c>
      <c r="BS64" s="137">
        <f t="shared" ref="BS64" si="832">MAX(+BS63-BS65,0)</f>
        <v>76.620818596288657</v>
      </c>
      <c r="BT64" s="137">
        <f t="shared" ref="BT64" si="833">MAX(+BT63-BT65,0)</f>
        <v>72.972208186941586</v>
      </c>
      <c r="BU64" s="137">
        <f t="shared" ref="BU64" si="834">MAX(+BU63-BU65,0)</f>
        <v>69.323597777594514</v>
      </c>
      <c r="BV64" s="137">
        <f t="shared" ref="BV64" si="835">MAX(+BV63-BV65,0)</f>
        <v>65.674987368247443</v>
      </c>
      <c r="BW64" s="137">
        <f t="shared" ref="BW64" si="836">MAX(+BW63-BW65,0)</f>
        <v>62.026376958900364</v>
      </c>
      <c r="BX64" s="137">
        <f t="shared" ref="BX64" si="837">MAX(+BX63-BX65,0)</f>
        <v>58.377766549553286</v>
      </c>
      <c r="BY64" s="137">
        <f t="shared" ref="BY64" si="838">MAX(+BY63-BY65,0)</f>
        <v>54.729156140206207</v>
      </c>
      <c r="BZ64" s="137">
        <f t="shared" ref="BZ64" si="839">MAX(+BZ63-BZ65,0)</f>
        <v>51.080545730859129</v>
      </c>
      <c r="CA64" s="137">
        <f t="shared" ref="CA64" si="840">MAX(+CA63-CA65,0)</f>
        <v>47.43193532151205</v>
      </c>
      <c r="CB64" s="137">
        <f t="shared" ref="CB64" si="841">MAX(+CB63-CB65,0)</f>
        <v>43.783324912164971</v>
      </c>
      <c r="CC64" s="137">
        <f t="shared" ref="CC64" si="842">MAX(+CC63-CC65,0)</f>
        <v>40.134714502817893</v>
      </c>
      <c r="CD64" s="137">
        <f t="shared" ref="CD64" si="843">MAX(+CD63-CD65,0)</f>
        <v>36.486104093470814</v>
      </c>
      <c r="CE64" s="137">
        <f t="shared" ref="CE64" si="844">MAX(+CE63-CE65,0)</f>
        <v>32.837493684123736</v>
      </c>
      <c r="CF64" s="137">
        <f t="shared" ref="CF64" si="845">MAX(+CF63-CF65,0)</f>
        <v>29.188883274776657</v>
      </c>
      <c r="CG64" s="137">
        <f t="shared" ref="CG64" si="846">MAX(+CG63-CG65,0)</f>
        <v>25.540272865429579</v>
      </c>
      <c r="CH64" s="137">
        <f t="shared" ref="CH64" si="847">MAX(+CH63-CH65,0)</f>
        <v>21.8916624560825</v>
      </c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</row>
    <row r="65" spans="1:116" ht="15" x14ac:dyDescent="0.2">
      <c r="B65" s="9" t="s">
        <v>93</v>
      </c>
      <c r="C65" s="2"/>
      <c r="D65" s="2"/>
      <c r="E65" s="2"/>
      <c r="F65" s="2"/>
      <c r="G65" s="2"/>
      <c r="H65" s="2"/>
      <c r="I65" s="2"/>
      <c r="J65" s="137">
        <f t="shared" ref="J65:AO65" si="848">IF(J63&gt;I63,J63/$E62,I65)</f>
        <v>4.0000000000000002E-4</v>
      </c>
      <c r="K65" s="137">
        <f t="shared" si="848"/>
        <v>4.0000000000000002E-4</v>
      </c>
      <c r="L65" s="137">
        <f t="shared" si="848"/>
        <v>4.0000000000000002E-4</v>
      </c>
      <c r="M65" s="137">
        <f t="shared" si="848"/>
        <v>4.0000000000000002E-4</v>
      </c>
      <c r="N65" s="137">
        <f t="shared" si="848"/>
        <v>4.0000000000000002E-4</v>
      </c>
      <c r="O65" s="137">
        <f t="shared" si="848"/>
        <v>4.0000000000000002E-4</v>
      </c>
      <c r="P65" s="137">
        <f t="shared" si="848"/>
        <v>4.0000000000000002E-4</v>
      </c>
      <c r="Q65" s="137">
        <f t="shared" si="848"/>
        <v>4.7277650489537963</v>
      </c>
      <c r="R65" s="137">
        <f t="shared" si="848"/>
        <v>4.7277650489537963</v>
      </c>
      <c r="S65" s="137">
        <f t="shared" si="848"/>
        <v>4.7277650489537963</v>
      </c>
      <c r="T65" s="137">
        <f t="shared" si="848"/>
        <v>4.7277650489537963</v>
      </c>
      <c r="U65" s="137">
        <f t="shared" si="848"/>
        <v>4.7277650489537963</v>
      </c>
      <c r="V65" s="137">
        <f t="shared" si="848"/>
        <v>4.7277650489537963</v>
      </c>
      <c r="W65" s="137">
        <f t="shared" si="848"/>
        <v>4.7277650489537963</v>
      </c>
      <c r="X65" s="137">
        <f t="shared" si="848"/>
        <v>4.7277650489537963</v>
      </c>
      <c r="Y65" s="137">
        <f t="shared" si="848"/>
        <v>4.7277650489537963</v>
      </c>
      <c r="Z65" s="137">
        <f t="shared" si="848"/>
        <v>4.7277650489537963</v>
      </c>
      <c r="AA65" s="137">
        <f t="shared" si="848"/>
        <v>4.7277650489537963</v>
      </c>
      <c r="AB65" s="137">
        <f t="shared" si="848"/>
        <v>4.7277650489537963</v>
      </c>
      <c r="AC65" s="137">
        <f t="shared" si="848"/>
        <v>4.7277650489537963</v>
      </c>
      <c r="AD65" s="137">
        <f t="shared" si="848"/>
        <v>4.7277650489537963</v>
      </c>
      <c r="AE65" s="137">
        <f t="shared" si="848"/>
        <v>4.7277650489537963</v>
      </c>
      <c r="AF65" s="137">
        <f t="shared" si="848"/>
        <v>4.7277650489537963</v>
      </c>
      <c r="AG65" s="137">
        <f t="shared" si="848"/>
        <v>4.7277650489537963</v>
      </c>
      <c r="AH65" s="137">
        <f t="shared" si="848"/>
        <v>4.7277650489537963</v>
      </c>
      <c r="AI65" s="137">
        <f t="shared" si="848"/>
        <v>4.7277650489537963</v>
      </c>
      <c r="AJ65" s="137">
        <f t="shared" si="848"/>
        <v>4.7277650489537963</v>
      </c>
      <c r="AK65" s="137">
        <f t="shared" si="848"/>
        <v>4.7277650489537963</v>
      </c>
      <c r="AL65" s="137">
        <f t="shared" si="848"/>
        <v>4.7277650489537963</v>
      </c>
      <c r="AM65" s="137">
        <f t="shared" si="848"/>
        <v>4.7277650489537963</v>
      </c>
      <c r="AN65" s="137">
        <f t="shared" si="848"/>
        <v>4.7277650489537963</v>
      </c>
      <c r="AO65" s="137">
        <f t="shared" si="848"/>
        <v>4.7277650489537963</v>
      </c>
      <c r="AP65" s="137">
        <f t="shared" ref="AP65:BU65" si="849">IF(AP63&gt;AO63,AP63/$E62,AO65)</f>
        <v>5.4294797758141042</v>
      </c>
      <c r="AQ65" s="137">
        <f t="shared" si="849"/>
        <v>5.4294797758141042</v>
      </c>
      <c r="AR65" s="137">
        <f t="shared" si="849"/>
        <v>5.4294797758141042</v>
      </c>
      <c r="AS65" s="137">
        <f t="shared" si="849"/>
        <v>5.4294797758141042</v>
      </c>
      <c r="AT65" s="137">
        <f t="shared" si="849"/>
        <v>5.4294797758141042</v>
      </c>
      <c r="AU65" s="137">
        <f t="shared" si="849"/>
        <v>5.4294797758141042</v>
      </c>
      <c r="AV65" s="137">
        <f t="shared" si="849"/>
        <v>5.4294797758141042</v>
      </c>
      <c r="AW65" s="137">
        <f t="shared" si="849"/>
        <v>5.4294797758141042</v>
      </c>
      <c r="AX65" s="137">
        <f t="shared" si="849"/>
        <v>5.4294797758141042</v>
      </c>
      <c r="AY65" s="137">
        <f t="shared" si="849"/>
        <v>5.4294797758141042</v>
      </c>
      <c r="AZ65" s="137">
        <f t="shared" si="849"/>
        <v>5.4294797758141042</v>
      </c>
      <c r="BA65" s="137">
        <f t="shared" si="849"/>
        <v>5.4294797758141042</v>
      </c>
      <c r="BB65" s="137">
        <f t="shared" si="849"/>
        <v>5.4294797758141042</v>
      </c>
      <c r="BC65" s="137">
        <f t="shared" si="849"/>
        <v>5.4294797758141042</v>
      </c>
      <c r="BD65" s="137">
        <f t="shared" si="849"/>
        <v>5.4294797758141042</v>
      </c>
      <c r="BE65" s="137">
        <f t="shared" si="849"/>
        <v>5.4294797758141042</v>
      </c>
      <c r="BF65" s="137">
        <f t="shared" si="849"/>
        <v>5.4294797758141042</v>
      </c>
      <c r="BG65" s="137">
        <f t="shared" si="849"/>
        <v>5.4294797758141042</v>
      </c>
      <c r="BH65" s="137">
        <f t="shared" si="849"/>
        <v>5.4294797758141042</v>
      </c>
      <c r="BI65" s="137">
        <f t="shared" si="849"/>
        <v>5.4294797758141042</v>
      </c>
      <c r="BJ65" s="137">
        <f t="shared" si="849"/>
        <v>5.4294797758141042</v>
      </c>
      <c r="BK65" s="137">
        <f t="shared" si="849"/>
        <v>5.4294797758141042</v>
      </c>
      <c r="BL65" s="137">
        <f t="shared" si="849"/>
        <v>5.4294797758141042</v>
      </c>
      <c r="BM65" s="137">
        <f t="shared" si="849"/>
        <v>5.4294797758141042</v>
      </c>
      <c r="BN65" s="137">
        <f t="shared" si="849"/>
        <v>5.4294797758141042</v>
      </c>
      <c r="BO65" s="137">
        <f t="shared" si="849"/>
        <v>5.4294797758141042</v>
      </c>
      <c r="BP65" s="137">
        <f t="shared" si="849"/>
        <v>3.6486104093470777</v>
      </c>
      <c r="BQ65" s="137">
        <f t="shared" si="849"/>
        <v>3.6486104093470777</v>
      </c>
      <c r="BR65" s="137">
        <f t="shared" si="849"/>
        <v>3.6486104093470777</v>
      </c>
      <c r="BS65" s="137">
        <f t="shared" si="849"/>
        <v>3.6486104093470777</v>
      </c>
      <c r="BT65" s="137">
        <f t="shared" si="849"/>
        <v>3.6486104093470777</v>
      </c>
      <c r="BU65" s="137">
        <f t="shared" si="849"/>
        <v>3.6486104093470777</v>
      </c>
      <c r="BV65" s="137">
        <f t="shared" ref="BV65:CH65" si="850">IF(BV63&gt;BU63,BV63/$E62,BU65)</f>
        <v>3.6486104093470777</v>
      </c>
      <c r="BW65" s="137">
        <f t="shared" si="850"/>
        <v>3.6486104093470777</v>
      </c>
      <c r="BX65" s="137">
        <f t="shared" si="850"/>
        <v>3.6486104093470777</v>
      </c>
      <c r="BY65" s="137">
        <f t="shared" si="850"/>
        <v>3.6486104093470777</v>
      </c>
      <c r="BZ65" s="137">
        <f t="shared" si="850"/>
        <v>3.6486104093470777</v>
      </c>
      <c r="CA65" s="137">
        <f t="shared" si="850"/>
        <v>3.6486104093470777</v>
      </c>
      <c r="CB65" s="137">
        <f t="shared" si="850"/>
        <v>3.6486104093470777</v>
      </c>
      <c r="CC65" s="137">
        <f t="shared" si="850"/>
        <v>3.6486104093470777</v>
      </c>
      <c r="CD65" s="137">
        <f t="shared" si="850"/>
        <v>3.6486104093470777</v>
      </c>
      <c r="CE65" s="137">
        <f t="shared" si="850"/>
        <v>3.6486104093470777</v>
      </c>
      <c r="CF65" s="137">
        <f t="shared" si="850"/>
        <v>3.6486104093470777</v>
      </c>
      <c r="CG65" s="137">
        <f t="shared" si="850"/>
        <v>3.6486104093470777</v>
      </c>
      <c r="CH65" s="137">
        <f t="shared" si="850"/>
        <v>3.6486104093470777</v>
      </c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</row>
    <row r="66" spans="1:116" ht="15" x14ac:dyDescent="0.2">
      <c r="B66" s="9" t="s">
        <v>233</v>
      </c>
      <c r="C66" s="2"/>
      <c r="D66" s="2"/>
      <c r="E66" s="2"/>
      <c r="F66" s="2"/>
      <c r="G66" s="2"/>
      <c r="H66" s="2"/>
      <c r="I66" s="2"/>
      <c r="J66" s="137">
        <f t="shared" ref="J66:BU66" si="851">IF(J63&gt;2,$G62*$H62*8.76,I66)</f>
        <v>0</v>
      </c>
      <c r="K66" s="137">
        <f t="shared" si="851"/>
        <v>0</v>
      </c>
      <c r="L66" s="137">
        <f t="shared" si="851"/>
        <v>0</v>
      </c>
      <c r="M66" s="137">
        <f t="shared" si="851"/>
        <v>0</v>
      </c>
      <c r="N66" s="137">
        <f t="shared" si="851"/>
        <v>0</v>
      </c>
      <c r="O66" s="137">
        <f t="shared" si="851"/>
        <v>0</v>
      </c>
      <c r="P66" s="137">
        <f t="shared" si="851"/>
        <v>0</v>
      </c>
      <c r="Q66" s="137">
        <f t="shared" si="851"/>
        <v>151</v>
      </c>
      <c r="R66" s="137">
        <f t="shared" si="851"/>
        <v>151</v>
      </c>
      <c r="S66" s="137">
        <f t="shared" si="851"/>
        <v>151</v>
      </c>
      <c r="T66" s="137">
        <f t="shared" si="851"/>
        <v>151</v>
      </c>
      <c r="U66" s="137">
        <f t="shared" si="851"/>
        <v>151</v>
      </c>
      <c r="V66" s="137">
        <f t="shared" si="851"/>
        <v>151</v>
      </c>
      <c r="W66" s="137">
        <f t="shared" si="851"/>
        <v>151</v>
      </c>
      <c r="X66" s="137">
        <f t="shared" si="851"/>
        <v>151</v>
      </c>
      <c r="Y66" s="137">
        <f t="shared" si="851"/>
        <v>151</v>
      </c>
      <c r="Z66" s="137">
        <f t="shared" si="851"/>
        <v>151</v>
      </c>
      <c r="AA66" s="137">
        <f t="shared" si="851"/>
        <v>151</v>
      </c>
      <c r="AB66" s="137">
        <f t="shared" si="851"/>
        <v>151</v>
      </c>
      <c r="AC66" s="137">
        <f t="shared" si="851"/>
        <v>151</v>
      </c>
      <c r="AD66" s="137">
        <f t="shared" si="851"/>
        <v>151</v>
      </c>
      <c r="AE66" s="137">
        <f t="shared" si="851"/>
        <v>151</v>
      </c>
      <c r="AF66" s="137">
        <f t="shared" si="851"/>
        <v>151</v>
      </c>
      <c r="AG66" s="137">
        <f t="shared" si="851"/>
        <v>151</v>
      </c>
      <c r="AH66" s="137">
        <f t="shared" si="851"/>
        <v>151</v>
      </c>
      <c r="AI66" s="137">
        <f t="shared" si="851"/>
        <v>151</v>
      </c>
      <c r="AJ66" s="137">
        <f t="shared" si="851"/>
        <v>151</v>
      </c>
      <c r="AK66" s="137">
        <f t="shared" si="851"/>
        <v>151</v>
      </c>
      <c r="AL66" s="137">
        <f t="shared" si="851"/>
        <v>151</v>
      </c>
      <c r="AM66" s="137">
        <f t="shared" si="851"/>
        <v>151</v>
      </c>
      <c r="AN66" s="137">
        <f t="shared" si="851"/>
        <v>151</v>
      </c>
      <c r="AO66" s="137">
        <f t="shared" si="851"/>
        <v>151</v>
      </c>
      <c r="AP66" s="137">
        <f t="shared" si="851"/>
        <v>151</v>
      </c>
      <c r="AQ66" s="137">
        <f t="shared" si="851"/>
        <v>151</v>
      </c>
      <c r="AR66" s="137">
        <f t="shared" si="851"/>
        <v>151</v>
      </c>
      <c r="AS66" s="137">
        <f t="shared" si="851"/>
        <v>151</v>
      </c>
      <c r="AT66" s="137">
        <f t="shared" si="851"/>
        <v>151</v>
      </c>
      <c r="AU66" s="137">
        <f t="shared" si="851"/>
        <v>151</v>
      </c>
      <c r="AV66" s="137">
        <f t="shared" si="851"/>
        <v>151</v>
      </c>
      <c r="AW66" s="137">
        <f t="shared" si="851"/>
        <v>151</v>
      </c>
      <c r="AX66" s="137">
        <f t="shared" si="851"/>
        <v>151</v>
      </c>
      <c r="AY66" s="137">
        <f t="shared" si="851"/>
        <v>151</v>
      </c>
      <c r="AZ66" s="137">
        <f t="shared" si="851"/>
        <v>151</v>
      </c>
      <c r="BA66" s="137">
        <f t="shared" si="851"/>
        <v>151</v>
      </c>
      <c r="BB66" s="137">
        <f t="shared" si="851"/>
        <v>151</v>
      </c>
      <c r="BC66" s="137">
        <f t="shared" si="851"/>
        <v>151</v>
      </c>
      <c r="BD66" s="137">
        <f t="shared" si="851"/>
        <v>151</v>
      </c>
      <c r="BE66" s="137">
        <f t="shared" si="851"/>
        <v>151</v>
      </c>
      <c r="BF66" s="137">
        <f t="shared" si="851"/>
        <v>151</v>
      </c>
      <c r="BG66" s="137">
        <f t="shared" si="851"/>
        <v>151</v>
      </c>
      <c r="BH66" s="137">
        <f t="shared" si="851"/>
        <v>151</v>
      </c>
      <c r="BI66" s="137">
        <f t="shared" si="851"/>
        <v>151</v>
      </c>
      <c r="BJ66" s="137">
        <f t="shared" si="851"/>
        <v>151</v>
      </c>
      <c r="BK66" s="137">
        <f t="shared" si="851"/>
        <v>151</v>
      </c>
      <c r="BL66" s="137">
        <f t="shared" si="851"/>
        <v>151</v>
      </c>
      <c r="BM66" s="137">
        <f t="shared" si="851"/>
        <v>151</v>
      </c>
      <c r="BN66" s="137">
        <f t="shared" si="851"/>
        <v>151</v>
      </c>
      <c r="BO66" s="137">
        <f t="shared" si="851"/>
        <v>151</v>
      </c>
      <c r="BP66" s="137">
        <f t="shared" si="851"/>
        <v>151</v>
      </c>
      <c r="BQ66" s="137">
        <f t="shared" si="851"/>
        <v>151</v>
      </c>
      <c r="BR66" s="137">
        <f t="shared" si="851"/>
        <v>151</v>
      </c>
      <c r="BS66" s="137">
        <f t="shared" si="851"/>
        <v>151</v>
      </c>
      <c r="BT66" s="137">
        <f t="shared" si="851"/>
        <v>151</v>
      </c>
      <c r="BU66" s="137">
        <f t="shared" si="851"/>
        <v>151</v>
      </c>
      <c r="BV66" s="137">
        <f t="shared" ref="BV66:CH66" si="852">IF(BV63&gt;2,$G62*$H62*8.76,BU66)</f>
        <v>151</v>
      </c>
      <c r="BW66" s="137">
        <f t="shared" si="852"/>
        <v>151</v>
      </c>
      <c r="BX66" s="137">
        <f t="shared" si="852"/>
        <v>151</v>
      </c>
      <c r="BY66" s="137">
        <f t="shared" si="852"/>
        <v>151</v>
      </c>
      <c r="BZ66" s="137">
        <f t="shared" si="852"/>
        <v>151</v>
      </c>
      <c r="CA66" s="137">
        <f t="shared" si="852"/>
        <v>151</v>
      </c>
      <c r="CB66" s="137">
        <f t="shared" si="852"/>
        <v>151</v>
      </c>
      <c r="CC66" s="137">
        <f t="shared" si="852"/>
        <v>151</v>
      </c>
      <c r="CD66" s="137">
        <f t="shared" si="852"/>
        <v>151</v>
      </c>
      <c r="CE66" s="137">
        <f t="shared" si="852"/>
        <v>151</v>
      </c>
      <c r="CF66" s="137">
        <f t="shared" si="852"/>
        <v>151</v>
      </c>
      <c r="CG66" s="137">
        <f t="shared" si="852"/>
        <v>151</v>
      </c>
      <c r="CH66" s="137">
        <f t="shared" si="852"/>
        <v>151</v>
      </c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</row>
    <row r="67" spans="1:116" ht="15" x14ac:dyDescent="0.2">
      <c r="B67" s="9" t="s">
        <v>234</v>
      </c>
      <c r="C67" s="2"/>
      <c r="D67" s="2"/>
      <c r="E67" s="2"/>
      <c r="F67" s="2"/>
      <c r="G67" s="2"/>
      <c r="H67" s="2"/>
      <c r="I67" s="2"/>
      <c r="J67" s="137">
        <f t="shared" ref="J67:BU67" si="853">IF(J63&gt;1,$G62*$I62,I67)</f>
        <v>0</v>
      </c>
      <c r="K67" s="137">
        <f t="shared" si="853"/>
        <v>0</v>
      </c>
      <c r="L67" s="137">
        <f t="shared" si="853"/>
        <v>0</v>
      </c>
      <c r="M67" s="137">
        <f t="shared" si="853"/>
        <v>0</v>
      </c>
      <c r="N67" s="137">
        <f t="shared" si="853"/>
        <v>0</v>
      </c>
      <c r="O67" s="137">
        <f t="shared" si="853"/>
        <v>0</v>
      </c>
      <c r="P67" s="137">
        <f t="shared" si="853"/>
        <v>0</v>
      </c>
      <c r="Q67" s="137">
        <f t="shared" si="853"/>
        <v>24</v>
      </c>
      <c r="R67" s="137">
        <f t="shared" si="853"/>
        <v>24</v>
      </c>
      <c r="S67" s="137">
        <f t="shared" si="853"/>
        <v>24</v>
      </c>
      <c r="T67" s="137">
        <f t="shared" si="853"/>
        <v>24</v>
      </c>
      <c r="U67" s="137">
        <f t="shared" si="853"/>
        <v>24</v>
      </c>
      <c r="V67" s="137">
        <f t="shared" si="853"/>
        <v>24</v>
      </c>
      <c r="W67" s="137">
        <f t="shared" si="853"/>
        <v>24</v>
      </c>
      <c r="X67" s="137">
        <f t="shared" si="853"/>
        <v>24</v>
      </c>
      <c r="Y67" s="137">
        <f t="shared" si="853"/>
        <v>24</v>
      </c>
      <c r="Z67" s="137">
        <f t="shared" si="853"/>
        <v>24</v>
      </c>
      <c r="AA67" s="137">
        <f t="shared" si="853"/>
        <v>24</v>
      </c>
      <c r="AB67" s="137">
        <f t="shared" si="853"/>
        <v>24</v>
      </c>
      <c r="AC67" s="137">
        <f t="shared" si="853"/>
        <v>24</v>
      </c>
      <c r="AD67" s="137">
        <f t="shared" si="853"/>
        <v>24</v>
      </c>
      <c r="AE67" s="137">
        <f t="shared" si="853"/>
        <v>24</v>
      </c>
      <c r="AF67" s="137">
        <f t="shared" si="853"/>
        <v>24</v>
      </c>
      <c r="AG67" s="137">
        <f t="shared" si="853"/>
        <v>24</v>
      </c>
      <c r="AH67" s="137">
        <f t="shared" si="853"/>
        <v>24</v>
      </c>
      <c r="AI67" s="137">
        <f t="shared" si="853"/>
        <v>24</v>
      </c>
      <c r="AJ67" s="137">
        <f t="shared" si="853"/>
        <v>24</v>
      </c>
      <c r="AK67" s="137">
        <f t="shared" si="853"/>
        <v>24</v>
      </c>
      <c r="AL67" s="137">
        <f t="shared" si="853"/>
        <v>24</v>
      </c>
      <c r="AM67" s="137">
        <f t="shared" si="853"/>
        <v>24</v>
      </c>
      <c r="AN67" s="137">
        <f t="shared" si="853"/>
        <v>24</v>
      </c>
      <c r="AO67" s="137">
        <f t="shared" si="853"/>
        <v>24</v>
      </c>
      <c r="AP67" s="137">
        <f t="shared" si="853"/>
        <v>24</v>
      </c>
      <c r="AQ67" s="137">
        <f t="shared" si="853"/>
        <v>24</v>
      </c>
      <c r="AR67" s="137">
        <f t="shared" si="853"/>
        <v>24</v>
      </c>
      <c r="AS67" s="137">
        <f t="shared" si="853"/>
        <v>24</v>
      </c>
      <c r="AT67" s="137">
        <f t="shared" si="853"/>
        <v>24</v>
      </c>
      <c r="AU67" s="137">
        <f t="shared" si="853"/>
        <v>24</v>
      </c>
      <c r="AV67" s="137">
        <f t="shared" si="853"/>
        <v>24</v>
      </c>
      <c r="AW67" s="137">
        <f t="shared" si="853"/>
        <v>24</v>
      </c>
      <c r="AX67" s="137">
        <f t="shared" si="853"/>
        <v>24</v>
      </c>
      <c r="AY67" s="137">
        <f t="shared" si="853"/>
        <v>24</v>
      </c>
      <c r="AZ67" s="137">
        <f t="shared" si="853"/>
        <v>24</v>
      </c>
      <c r="BA67" s="137">
        <f t="shared" si="853"/>
        <v>24</v>
      </c>
      <c r="BB67" s="137">
        <f t="shared" si="853"/>
        <v>24</v>
      </c>
      <c r="BC67" s="137">
        <f t="shared" si="853"/>
        <v>24</v>
      </c>
      <c r="BD67" s="137">
        <f t="shared" si="853"/>
        <v>24</v>
      </c>
      <c r="BE67" s="137">
        <f t="shared" si="853"/>
        <v>24</v>
      </c>
      <c r="BF67" s="137">
        <f t="shared" si="853"/>
        <v>24</v>
      </c>
      <c r="BG67" s="137">
        <f t="shared" si="853"/>
        <v>24</v>
      </c>
      <c r="BH67" s="137">
        <f t="shared" si="853"/>
        <v>24</v>
      </c>
      <c r="BI67" s="137">
        <f t="shared" si="853"/>
        <v>24</v>
      </c>
      <c r="BJ67" s="137">
        <f t="shared" si="853"/>
        <v>24</v>
      </c>
      <c r="BK67" s="137">
        <f t="shared" si="853"/>
        <v>24</v>
      </c>
      <c r="BL67" s="137">
        <f t="shared" si="853"/>
        <v>24</v>
      </c>
      <c r="BM67" s="137">
        <f t="shared" si="853"/>
        <v>24</v>
      </c>
      <c r="BN67" s="137">
        <f t="shared" si="853"/>
        <v>24</v>
      </c>
      <c r="BO67" s="137">
        <f t="shared" si="853"/>
        <v>24</v>
      </c>
      <c r="BP67" s="137">
        <f t="shared" si="853"/>
        <v>24</v>
      </c>
      <c r="BQ67" s="137">
        <f t="shared" si="853"/>
        <v>24</v>
      </c>
      <c r="BR67" s="137">
        <f t="shared" si="853"/>
        <v>24</v>
      </c>
      <c r="BS67" s="137">
        <f t="shared" si="853"/>
        <v>24</v>
      </c>
      <c r="BT67" s="137">
        <f t="shared" si="853"/>
        <v>24</v>
      </c>
      <c r="BU67" s="137">
        <f t="shared" si="853"/>
        <v>24</v>
      </c>
      <c r="BV67" s="137">
        <f t="shared" ref="BV67:CH67" si="854">IF(BV63&gt;1,$G62*$I62,BU67)</f>
        <v>24</v>
      </c>
      <c r="BW67" s="137">
        <f t="shared" si="854"/>
        <v>24</v>
      </c>
      <c r="BX67" s="137">
        <f t="shared" si="854"/>
        <v>24</v>
      </c>
      <c r="BY67" s="137">
        <f t="shared" si="854"/>
        <v>24</v>
      </c>
      <c r="BZ67" s="137">
        <f t="shared" si="854"/>
        <v>24</v>
      </c>
      <c r="CA67" s="137">
        <f t="shared" si="854"/>
        <v>24</v>
      </c>
      <c r="CB67" s="137">
        <f t="shared" si="854"/>
        <v>24</v>
      </c>
      <c r="CC67" s="137">
        <f t="shared" si="854"/>
        <v>24</v>
      </c>
      <c r="CD67" s="137">
        <f t="shared" si="854"/>
        <v>24</v>
      </c>
      <c r="CE67" s="137">
        <f t="shared" si="854"/>
        <v>24</v>
      </c>
      <c r="CF67" s="137">
        <f t="shared" si="854"/>
        <v>24</v>
      </c>
      <c r="CG67" s="137">
        <f t="shared" si="854"/>
        <v>24</v>
      </c>
      <c r="CH67" s="137">
        <f t="shared" si="854"/>
        <v>24</v>
      </c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</row>
    <row r="68" spans="1:116" ht="15" x14ac:dyDescent="0.2">
      <c r="B68" s="9" t="s">
        <v>234</v>
      </c>
      <c r="C68" s="2"/>
      <c r="D68" s="2"/>
      <c r="E68" s="2"/>
      <c r="F68" s="2"/>
      <c r="G68" s="2"/>
      <c r="H68" s="2"/>
      <c r="I68" s="2"/>
      <c r="J68" s="137">
        <f t="shared" ref="J68:BU68" si="855">IF(J64&gt;1,$G63*$I63,I68)</f>
        <v>0</v>
      </c>
      <c r="K68" s="137">
        <f t="shared" si="855"/>
        <v>0</v>
      </c>
      <c r="L68" s="137">
        <f t="shared" si="855"/>
        <v>0</v>
      </c>
      <c r="M68" s="137">
        <f t="shared" si="855"/>
        <v>0</v>
      </c>
      <c r="N68" s="137">
        <f t="shared" si="855"/>
        <v>0</v>
      </c>
      <c r="O68" s="137">
        <f t="shared" si="855"/>
        <v>0</v>
      </c>
      <c r="P68" s="137">
        <f t="shared" si="855"/>
        <v>0</v>
      </c>
      <c r="Q68" s="137">
        <f t="shared" si="855"/>
        <v>0</v>
      </c>
      <c r="R68" s="137">
        <f t="shared" si="855"/>
        <v>0</v>
      </c>
      <c r="S68" s="137">
        <f t="shared" si="855"/>
        <v>0</v>
      </c>
      <c r="T68" s="137">
        <f t="shared" si="855"/>
        <v>0</v>
      </c>
      <c r="U68" s="137">
        <f t="shared" si="855"/>
        <v>0</v>
      </c>
      <c r="V68" s="137">
        <f t="shared" si="855"/>
        <v>0</v>
      </c>
      <c r="W68" s="137">
        <f t="shared" si="855"/>
        <v>0</v>
      </c>
      <c r="X68" s="137">
        <f t="shared" si="855"/>
        <v>0</v>
      </c>
      <c r="Y68" s="137">
        <f t="shared" si="855"/>
        <v>0</v>
      </c>
      <c r="Z68" s="137">
        <f t="shared" si="855"/>
        <v>0</v>
      </c>
      <c r="AA68" s="137">
        <f t="shared" si="855"/>
        <v>0</v>
      </c>
      <c r="AB68" s="137">
        <f t="shared" si="855"/>
        <v>0</v>
      </c>
      <c r="AC68" s="137">
        <f t="shared" si="855"/>
        <v>0</v>
      </c>
      <c r="AD68" s="137">
        <f t="shared" si="855"/>
        <v>0</v>
      </c>
      <c r="AE68" s="137">
        <f t="shared" si="855"/>
        <v>0</v>
      </c>
      <c r="AF68" s="137">
        <f t="shared" si="855"/>
        <v>0</v>
      </c>
      <c r="AG68" s="137">
        <f t="shared" si="855"/>
        <v>0</v>
      </c>
      <c r="AH68" s="137">
        <f t="shared" si="855"/>
        <v>0</v>
      </c>
      <c r="AI68" s="137">
        <f t="shared" si="855"/>
        <v>0</v>
      </c>
      <c r="AJ68" s="137">
        <f t="shared" si="855"/>
        <v>0</v>
      </c>
      <c r="AK68" s="137">
        <f t="shared" si="855"/>
        <v>0</v>
      </c>
      <c r="AL68" s="137">
        <f t="shared" si="855"/>
        <v>0</v>
      </c>
      <c r="AM68" s="137">
        <f t="shared" si="855"/>
        <v>0</v>
      </c>
      <c r="AN68" s="137">
        <f t="shared" si="855"/>
        <v>0</v>
      </c>
      <c r="AO68" s="137">
        <f t="shared" si="855"/>
        <v>0</v>
      </c>
      <c r="AP68" s="137">
        <f t="shared" si="855"/>
        <v>0</v>
      </c>
      <c r="AQ68" s="137">
        <f t="shared" si="855"/>
        <v>0</v>
      </c>
      <c r="AR68" s="137">
        <f t="shared" si="855"/>
        <v>0</v>
      </c>
      <c r="AS68" s="137">
        <f t="shared" si="855"/>
        <v>0</v>
      </c>
      <c r="AT68" s="137">
        <f t="shared" si="855"/>
        <v>0</v>
      </c>
      <c r="AU68" s="137">
        <f t="shared" si="855"/>
        <v>0</v>
      </c>
      <c r="AV68" s="137">
        <f t="shared" si="855"/>
        <v>0</v>
      </c>
      <c r="AW68" s="137">
        <f t="shared" si="855"/>
        <v>0</v>
      </c>
      <c r="AX68" s="137">
        <f t="shared" si="855"/>
        <v>0</v>
      </c>
      <c r="AY68" s="137">
        <f t="shared" si="855"/>
        <v>0</v>
      </c>
      <c r="AZ68" s="137">
        <f t="shared" si="855"/>
        <v>0</v>
      </c>
      <c r="BA68" s="137">
        <f t="shared" si="855"/>
        <v>0</v>
      </c>
      <c r="BB68" s="137">
        <f t="shared" si="855"/>
        <v>0</v>
      </c>
      <c r="BC68" s="137">
        <f t="shared" si="855"/>
        <v>0</v>
      </c>
      <c r="BD68" s="137">
        <f t="shared" si="855"/>
        <v>0</v>
      </c>
      <c r="BE68" s="137">
        <f t="shared" si="855"/>
        <v>0</v>
      </c>
      <c r="BF68" s="137">
        <f t="shared" si="855"/>
        <v>0</v>
      </c>
      <c r="BG68" s="137">
        <f t="shared" si="855"/>
        <v>0</v>
      </c>
      <c r="BH68" s="137">
        <f t="shared" si="855"/>
        <v>0</v>
      </c>
      <c r="BI68" s="137">
        <f t="shared" si="855"/>
        <v>0</v>
      </c>
      <c r="BJ68" s="137">
        <f t="shared" si="855"/>
        <v>0</v>
      </c>
      <c r="BK68" s="137">
        <f t="shared" si="855"/>
        <v>0</v>
      </c>
      <c r="BL68" s="137">
        <f t="shared" si="855"/>
        <v>0</v>
      </c>
      <c r="BM68" s="137">
        <f t="shared" si="855"/>
        <v>0</v>
      </c>
      <c r="BN68" s="137">
        <f t="shared" si="855"/>
        <v>0</v>
      </c>
      <c r="BO68" s="137">
        <f t="shared" si="855"/>
        <v>0</v>
      </c>
      <c r="BP68" s="137">
        <f t="shared" si="855"/>
        <v>0</v>
      </c>
      <c r="BQ68" s="137">
        <f t="shared" si="855"/>
        <v>0</v>
      </c>
      <c r="BR68" s="137">
        <f t="shared" si="855"/>
        <v>0</v>
      </c>
      <c r="BS68" s="137">
        <f t="shared" si="855"/>
        <v>0</v>
      </c>
      <c r="BT68" s="137">
        <f t="shared" si="855"/>
        <v>0</v>
      </c>
      <c r="BU68" s="137">
        <f t="shared" si="855"/>
        <v>0</v>
      </c>
      <c r="BV68" s="137">
        <f t="shared" ref="BV68:CH68" si="856">IF(BV64&gt;1,$G63*$I63,BU68)</f>
        <v>0</v>
      </c>
      <c r="BW68" s="137">
        <f t="shared" si="856"/>
        <v>0</v>
      </c>
      <c r="BX68" s="137">
        <f t="shared" si="856"/>
        <v>0</v>
      </c>
      <c r="BY68" s="137">
        <f t="shared" si="856"/>
        <v>0</v>
      </c>
      <c r="BZ68" s="137">
        <f t="shared" si="856"/>
        <v>0</v>
      </c>
      <c r="CA68" s="137">
        <f t="shared" si="856"/>
        <v>0</v>
      </c>
      <c r="CB68" s="137">
        <f t="shared" si="856"/>
        <v>0</v>
      </c>
      <c r="CC68" s="137">
        <f t="shared" si="856"/>
        <v>0</v>
      </c>
      <c r="CD68" s="137">
        <f t="shared" si="856"/>
        <v>0</v>
      </c>
      <c r="CE68" s="137">
        <f t="shared" si="856"/>
        <v>0</v>
      </c>
      <c r="CF68" s="137">
        <f t="shared" si="856"/>
        <v>0</v>
      </c>
      <c r="CG68" s="137">
        <f t="shared" si="856"/>
        <v>0</v>
      </c>
      <c r="CH68" s="137">
        <f t="shared" si="856"/>
        <v>0</v>
      </c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</row>
    <row r="69" spans="1:116" ht="15" x14ac:dyDescent="0.2">
      <c r="A69" s="3">
        <f>A62+1</f>
        <v>8</v>
      </c>
      <c r="B69" s="3" t="str">
        <f>VLOOKUP($A69,'energy and capacity balance'!$A$3:$F$18,2)</f>
        <v>Solar PV - SE BC or Peace Valley</v>
      </c>
      <c r="C69" s="3">
        <f>VLOOKUP($A69,'energy and capacity balance'!$A$3:$F$18,3)</f>
        <v>2030</v>
      </c>
      <c r="D69" s="82">
        <f>VLOOKUP($A69,'energy and capacity balance'!$A$3:$G$18,6)</f>
        <v>257.23774909136483</v>
      </c>
      <c r="E69" s="82">
        <f>VLOOKUP($A69,'energy and capacity balance'!$A$3:$G$18,7)</f>
        <v>25</v>
      </c>
      <c r="F69" s="82">
        <f>VLOOKUP($A69,'energy and capacity balance'!$A$3:$H$18,8)</f>
        <v>0</v>
      </c>
      <c r="G69" s="82">
        <f>VLOOKUP($A69,'energy and capacity balance'!$A$3:$H$18,4)</f>
        <v>250</v>
      </c>
      <c r="H69" s="83">
        <f>VLOOKUP($A69,'energy and capacity balance'!$A$3:$I$18,9)</f>
        <v>0.17237442922374432</v>
      </c>
      <c r="I69" s="83">
        <f>VLOOKUP($A69,'energy and capacity balance'!$A$3:$J$18,10)</f>
        <v>0.24</v>
      </c>
      <c r="J69" s="137">
        <f t="shared" ref="J69:AO69" si="857">IF($C69=J$11,$D69*J$16,0)</f>
        <v>0</v>
      </c>
      <c r="K69" s="137">
        <f t="shared" si="857"/>
        <v>0</v>
      </c>
      <c r="L69" s="137">
        <f t="shared" si="857"/>
        <v>0</v>
      </c>
      <c r="M69" s="137">
        <f t="shared" si="857"/>
        <v>0</v>
      </c>
      <c r="N69" s="137">
        <f t="shared" si="857"/>
        <v>0</v>
      </c>
      <c r="O69" s="137">
        <f t="shared" si="857"/>
        <v>0</v>
      </c>
      <c r="P69" s="137">
        <f t="shared" si="857"/>
        <v>0</v>
      </c>
      <c r="Q69" s="137">
        <f t="shared" si="857"/>
        <v>0</v>
      </c>
      <c r="R69" s="137">
        <f t="shared" si="857"/>
        <v>0</v>
      </c>
      <c r="S69" s="137">
        <f t="shared" si="857"/>
        <v>0</v>
      </c>
      <c r="T69" s="137">
        <f t="shared" si="857"/>
        <v>0</v>
      </c>
      <c r="U69" s="137">
        <f t="shared" si="857"/>
        <v>0</v>
      </c>
      <c r="V69" s="137">
        <f t="shared" si="857"/>
        <v>326.23966453686228</v>
      </c>
      <c r="W69" s="137">
        <f t="shared" si="857"/>
        <v>0</v>
      </c>
      <c r="X69" s="137">
        <f t="shared" si="857"/>
        <v>0</v>
      </c>
      <c r="Y69" s="137">
        <f t="shared" si="857"/>
        <v>0</v>
      </c>
      <c r="Z69" s="137">
        <f t="shared" si="857"/>
        <v>0</v>
      </c>
      <c r="AA69" s="137">
        <f t="shared" si="857"/>
        <v>0</v>
      </c>
      <c r="AB69" s="137">
        <f t="shared" si="857"/>
        <v>0</v>
      </c>
      <c r="AC69" s="137">
        <f t="shared" si="857"/>
        <v>0</v>
      </c>
      <c r="AD69" s="137">
        <f t="shared" si="857"/>
        <v>0</v>
      </c>
      <c r="AE69" s="137">
        <f t="shared" si="857"/>
        <v>0</v>
      </c>
      <c r="AF69" s="137">
        <f t="shared" si="857"/>
        <v>0</v>
      </c>
      <c r="AG69" s="137">
        <f t="shared" si="857"/>
        <v>0</v>
      </c>
      <c r="AH69" s="137">
        <f t="shared" si="857"/>
        <v>0</v>
      </c>
      <c r="AI69" s="137">
        <f t="shared" si="857"/>
        <v>0</v>
      </c>
      <c r="AJ69" s="137">
        <f t="shared" si="857"/>
        <v>0</v>
      </c>
      <c r="AK69" s="137">
        <f t="shared" si="857"/>
        <v>0</v>
      </c>
      <c r="AL69" s="137">
        <f t="shared" si="857"/>
        <v>0</v>
      </c>
      <c r="AM69" s="137">
        <f t="shared" si="857"/>
        <v>0</v>
      </c>
      <c r="AN69" s="137">
        <f t="shared" si="857"/>
        <v>0</v>
      </c>
      <c r="AO69" s="137">
        <f t="shared" si="857"/>
        <v>0</v>
      </c>
      <c r="AP69" s="137">
        <f t="shared" ref="AP69:BU69" si="858">IF($C69=AP$11,$D69*AP$16,0)</f>
        <v>0</v>
      </c>
      <c r="AQ69" s="137">
        <f t="shared" si="858"/>
        <v>0</v>
      </c>
      <c r="AR69" s="137">
        <f t="shared" si="858"/>
        <v>0</v>
      </c>
      <c r="AS69" s="137">
        <f t="shared" si="858"/>
        <v>0</v>
      </c>
      <c r="AT69" s="137">
        <f t="shared" si="858"/>
        <v>0</v>
      </c>
      <c r="AU69" s="137">
        <f t="shared" si="858"/>
        <v>0</v>
      </c>
      <c r="AV69" s="137">
        <f t="shared" si="858"/>
        <v>0</v>
      </c>
      <c r="AW69" s="137">
        <f t="shared" si="858"/>
        <v>0</v>
      </c>
      <c r="AX69" s="137">
        <f t="shared" si="858"/>
        <v>0</v>
      </c>
      <c r="AY69" s="137">
        <f t="shared" si="858"/>
        <v>0</v>
      </c>
      <c r="AZ69" s="137">
        <f t="shared" si="858"/>
        <v>0</v>
      </c>
      <c r="BA69" s="137">
        <f t="shared" si="858"/>
        <v>0</v>
      </c>
      <c r="BB69" s="137">
        <f t="shared" si="858"/>
        <v>0</v>
      </c>
      <c r="BC69" s="137">
        <f t="shared" si="858"/>
        <v>0</v>
      </c>
      <c r="BD69" s="137">
        <f t="shared" si="858"/>
        <v>0</v>
      </c>
      <c r="BE69" s="137">
        <f t="shared" si="858"/>
        <v>0</v>
      </c>
      <c r="BF69" s="137">
        <f t="shared" si="858"/>
        <v>0</v>
      </c>
      <c r="BG69" s="137">
        <f t="shared" si="858"/>
        <v>0</v>
      </c>
      <c r="BH69" s="137">
        <f t="shared" si="858"/>
        <v>0</v>
      </c>
      <c r="BI69" s="137">
        <f t="shared" si="858"/>
        <v>0</v>
      </c>
      <c r="BJ69" s="137">
        <f t="shared" si="858"/>
        <v>0</v>
      </c>
      <c r="BK69" s="137">
        <f t="shared" si="858"/>
        <v>0</v>
      </c>
      <c r="BL69" s="137">
        <f t="shared" si="858"/>
        <v>0</v>
      </c>
      <c r="BM69" s="137">
        <f t="shared" si="858"/>
        <v>0</v>
      </c>
      <c r="BN69" s="137">
        <f t="shared" si="858"/>
        <v>0</v>
      </c>
      <c r="BO69" s="137">
        <f t="shared" si="858"/>
        <v>0</v>
      </c>
      <c r="BP69" s="137">
        <f t="shared" si="858"/>
        <v>0</v>
      </c>
      <c r="BQ69" s="137">
        <f t="shared" si="858"/>
        <v>0</v>
      </c>
      <c r="BR69" s="137">
        <f t="shared" si="858"/>
        <v>0</v>
      </c>
      <c r="BS69" s="137">
        <f t="shared" si="858"/>
        <v>0</v>
      </c>
      <c r="BT69" s="137">
        <f t="shared" si="858"/>
        <v>0</v>
      </c>
      <c r="BU69" s="137">
        <f t="shared" si="858"/>
        <v>0</v>
      </c>
      <c r="BV69" s="137">
        <f t="shared" ref="BV69:CH69" si="859">IF($C69=BV$11,$D69*BV$16,0)</f>
        <v>0</v>
      </c>
      <c r="BW69" s="137">
        <f t="shared" si="859"/>
        <v>0</v>
      </c>
      <c r="BX69" s="137">
        <f t="shared" si="859"/>
        <v>0</v>
      </c>
      <c r="BY69" s="137">
        <f t="shared" si="859"/>
        <v>0</v>
      </c>
      <c r="BZ69" s="137">
        <f t="shared" si="859"/>
        <v>0</v>
      </c>
      <c r="CA69" s="137">
        <f t="shared" si="859"/>
        <v>0</v>
      </c>
      <c r="CB69" s="137">
        <f t="shared" si="859"/>
        <v>0</v>
      </c>
      <c r="CC69" s="137">
        <f t="shared" si="859"/>
        <v>0</v>
      </c>
      <c r="CD69" s="137">
        <f t="shared" si="859"/>
        <v>0</v>
      </c>
      <c r="CE69" s="137">
        <f t="shared" si="859"/>
        <v>0</v>
      </c>
      <c r="CF69" s="137">
        <f t="shared" si="859"/>
        <v>0</v>
      </c>
      <c r="CG69" s="137">
        <f t="shared" si="859"/>
        <v>0</v>
      </c>
      <c r="CH69" s="137">
        <f t="shared" si="859"/>
        <v>0</v>
      </c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</row>
    <row r="70" spans="1:116" ht="15" x14ac:dyDescent="0.2">
      <c r="B70" s="9" t="s">
        <v>91</v>
      </c>
      <c r="C70" s="2"/>
      <c r="D70" s="2"/>
      <c r="E70" s="2"/>
      <c r="F70" s="2"/>
      <c r="G70" s="2"/>
      <c r="H70" s="2"/>
      <c r="I70" s="2"/>
      <c r="J70" s="137">
        <f>IF(J69&gt;1,J69,IF(I71&gt;0,I71,$D69*J$16*(1-VLOOKUP($A69,'energy and capacity balance'!$A$3:$L$18,11))))</f>
        <v>0.01</v>
      </c>
      <c r="K70" s="137">
        <f>IF(K69&gt;1,K69,IF(J71&gt;0,J71,$D69*K$16*(1-VLOOKUP($A69,'energy and capacity balance'!$A$3:$L$18,11))))</f>
        <v>9.6000000000000009E-3</v>
      </c>
      <c r="L70" s="137">
        <f>IF(L69&gt;1,L69,IF(K71&gt;0,K71,$D69*L$16*(1-VLOOKUP($A69,'energy and capacity balance'!$A$3:$L$18,11))))</f>
        <v>9.2000000000000016E-3</v>
      </c>
      <c r="M70" s="137">
        <f>IF(M69&gt;1,M69,IF(L71&gt;0,L71,$D69*M$16*(1-VLOOKUP($A69,'energy and capacity balance'!$A$3:$L$18,11))))</f>
        <v>8.8000000000000023E-3</v>
      </c>
      <c r="N70" s="137">
        <f>IF(N69&gt;1,N69,IF(M71&gt;0,M71,$D69*N$16*(1-VLOOKUP($A69,'energy and capacity balance'!$A$3:$L$18,11))))</f>
        <v>8.400000000000003E-3</v>
      </c>
      <c r="O70" s="137">
        <f>IF(O69&gt;1,O69,IF(N71&gt;0,N71,$D69*O$16*(1-VLOOKUP($A69,'energy and capacity balance'!$A$3:$L$18,11))))</f>
        <v>8.0000000000000036E-3</v>
      </c>
      <c r="P70" s="137">
        <f>IF(P69&gt;1,P69,IF(O71&gt;0,O71,$D69*P$16*(1-VLOOKUP($A69,'energy and capacity balance'!$A$3:$L$18,11))))</f>
        <v>7.6000000000000035E-3</v>
      </c>
      <c r="Q70" s="137">
        <f>IF(Q69&gt;1,Q69,IF(P71&gt;0,P71,$D69*Q$16*(1-VLOOKUP($A69,'energy and capacity balance'!$A$3:$L$18,11))))</f>
        <v>7.2000000000000033E-3</v>
      </c>
      <c r="R70" s="137">
        <f>IF(R69&gt;1,R69,IF(Q71&gt;0,Q71,$D69*R$16*(1-VLOOKUP($A69,'energy and capacity balance'!$A$3:$L$18,11))))</f>
        <v>6.8000000000000031E-3</v>
      </c>
      <c r="S70" s="137">
        <f>IF(S69&gt;1,S69,IF(R71&gt;0,R71,$D69*S$16*(1-VLOOKUP($A69,'energy and capacity balance'!$A$3:$L$18,11))))</f>
        <v>6.4000000000000029E-3</v>
      </c>
      <c r="T70" s="137">
        <f>IF(T69&gt;1,T69,IF(S71&gt;0,S71,$D69*T$16*(1-VLOOKUP($A69,'energy and capacity balance'!$A$3:$L$18,11))))</f>
        <v>6.0000000000000027E-3</v>
      </c>
      <c r="U70" s="137">
        <f>IF(U69&gt;1,U69,IF(T71&gt;0,T71,$D69*U$16*(1-VLOOKUP($A69,'energy and capacity balance'!$A$3:$L$18,11))))</f>
        <v>5.6000000000000025E-3</v>
      </c>
      <c r="V70" s="137">
        <f>IF(V69&gt;1,V69,IF(U71&gt;0,U71,$D69*V$16*(1-VLOOKUP($A69,'energy and capacity balance'!$A$3:$L$18,11))))</f>
        <v>326.23966453686228</v>
      </c>
      <c r="W70" s="137">
        <f>IF(W69&gt;1,W69,IF(V71&gt;0,V71,$D69*W$16*(1-VLOOKUP($A69,'energy and capacity balance'!$A$3:$L$18,11))))</f>
        <v>313.19007795538778</v>
      </c>
      <c r="X70" s="137">
        <f>IF(X69&gt;1,X69,IF(W71&gt;0,W71,$D69*X$16*(1-VLOOKUP($A69,'energy and capacity balance'!$A$3:$L$18,11))))</f>
        <v>300.14049137391328</v>
      </c>
      <c r="Y70" s="137">
        <f>IF(Y69&gt;1,Y69,IF(X71&gt;0,X71,$D69*Y$16*(1-VLOOKUP($A69,'energy and capacity balance'!$A$3:$L$18,11))))</f>
        <v>287.09090479243878</v>
      </c>
      <c r="Z70" s="137">
        <f>IF(Z69&gt;1,Z69,IF(Y71&gt;0,Y71,$D69*Z$16*(1-VLOOKUP($A69,'energy and capacity balance'!$A$3:$L$18,11))))</f>
        <v>274.04131821096428</v>
      </c>
      <c r="AA70" s="137">
        <f>IF(AA69&gt;1,AA69,IF(Z71&gt;0,Z71,$D69*AA$16*(1-VLOOKUP($A69,'energy and capacity balance'!$A$3:$L$18,11))))</f>
        <v>260.99173162948978</v>
      </c>
      <c r="AB70" s="137">
        <f>IF(AB69&gt;1,AB69,IF(AA71&gt;0,AA71,$D69*AB$16*(1-VLOOKUP($A69,'energy and capacity balance'!$A$3:$L$18,11))))</f>
        <v>247.94214504801528</v>
      </c>
      <c r="AC70" s="137">
        <f>IF(AC69&gt;1,AC69,IF(AB71&gt;0,AB71,$D69*AC$16*(1-VLOOKUP($A69,'energy and capacity balance'!$A$3:$L$18,11))))</f>
        <v>234.89255846654078</v>
      </c>
      <c r="AD70" s="137">
        <f>IF(AD69&gt;1,AD69,IF(AC71&gt;0,AC71,$D69*AD$16*(1-VLOOKUP($A69,'energy and capacity balance'!$A$3:$L$18,11))))</f>
        <v>221.84297188506628</v>
      </c>
      <c r="AE70" s="137">
        <f>IF(AE69&gt;1,AE69,IF(AD71&gt;0,AD71,$D69*AE$16*(1-VLOOKUP($A69,'energy and capacity balance'!$A$3:$L$18,11))))</f>
        <v>208.79338530359178</v>
      </c>
      <c r="AF70" s="137">
        <f>IF(AF69&gt;1,AF69,IF(AE71&gt;0,AE71,$D69*AF$16*(1-VLOOKUP($A69,'energy and capacity balance'!$A$3:$L$18,11))))</f>
        <v>195.74379872211728</v>
      </c>
      <c r="AG70" s="137">
        <f>IF(AG69&gt;1,AG69,IF(AF71&gt;0,AF71,$D69*AG$16*(1-VLOOKUP($A69,'energy and capacity balance'!$A$3:$L$18,11))))</f>
        <v>182.69421214064278</v>
      </c>
      <c r="AH70" s="137">
        <f>IF(AH69&gt;1,AH69,IF(AG71&gt;0,AG71,$D69*AH$16*(1-VLOOKUP($A69,'energy and capacity balance'!$A$3:$L$18,11))))</f>
        <v>169.64462555916828</v>
      </c>
      <c r="AI70" s="137">
        <f>IF(AI69&gt;1,AI69,IF(AH71&gt;0,AH71,$D69*AI$16*(1-VLOOKUP($A69,'energy and capacity balance'!$A$3:$L$18,11))))</f>
        <v>156.59503897769378</v>
      </c>
      <c r="AJ70" s="137">
        <f>IF(AJ69&gt;1,AJ69,IF(AI71&gt;0,AI71,$D69*AJ$16*(1-VLOOKUP($A69,'energy and capacity balance'!$A$3:$L$18,11))))</f>
        <v>143.54545239621928</v>
      </c>
      <c r="AK70" s="137">
        <f>IF(AK69&gt;1,AK69,IF(AJ71&gt;0,AJ71,$D69*AK$16*(1-VLOOKUP($A69,'energy and capacity balance'!$A$3:$L$18,11))))</f>
        <v>130.49586581474477</v>
      </c>
      <c r="AL70" s="137">
        <f>IF(AL69&gt;1,AL69,IF(AK71&gt;0,AK71,$D69*AL$16*(1-VLOOKUP($A69,'energy and capacity balance'!$A$3:$L$18,11))))</f>
        <v>117.44627923327029</v>
      </c>
      <c r="AM70" s="137">
        <f>IF(AM69&gt;1,AM69,IF(AL71&gt;0,AL71,$D69*AM$16*(1-VLOOKUP($A69,'energy and capacity balance'!$A$3:$L$18,11))))</f>
        <v>104.3966926517958</v>
      </c>
      <c r="AN70" s="137">
        <f>IF(AN69&gt;1,AN69,IF(AM71&gt;0,AM71,$D69*AN$16*(1-VLOOKUP($A69,'energy and capacity balance'!$A$3:$L$18,11))))</f>
        <v>91.347106070321317</v>
      </c>
      <c r="AO70" s="137">
        <f>IF(AO69&gt;1,AO69,IF(AN71&gt;0,AN71,$D69*AO$16*(1-VLOOKUP($A69,'energy and capacity balance'!$A$3:$L$18,11))))</f>
        <v>78.297519488846831</v>
      </c>
      <c r="AP70" s="137">
        <f>IF(AP69&gt;1,AP69,IF(AO71&gt;0,AO71,$D69*AP$16*(1-VLOOKUP($A69,'energy and capacity balance'!$A$3:$L$18,11))))</f>
        <v>65.247932907372345</v>
      </c>
      <c r="AQ70" s="137">
        <f>IF(AQ69&gt;1,AQ69,IF(AP71&gt;0,AP71,$D69*AQ$16*(1-VLOOKUP($A69,'energy and capacity balance'!$A$3:$L$18,11))))</f>
        <v>52.198346325897852</v>
      </c>
      <c r="AR70" s="137">
        <f>IF(AR69&gt;1,AR69,IF(AQ71&gt;0,AQ71,$D69*AR$16*(1-VLOOKUP($A69,'energy and capacity balance'!$A$3:$L$18,11))))</f>
        <v>39.148759744423359</v>
      </c>
      <c r="AS70" s="137">
        <f>IF(AS69&gt;1,AS69,IF(AR71&gt;0,AR71,$D69*AS$16*(1-VLOOKUP($A69,'energy and capacity balance'!$A$3:$L$18,11))))</f>
        <v>26.099173162948865</v>
      </c>
      <c r="AT70" s="137">
        <f>IF(AT69&gt;1,AT69,IF(AS71&gt;0,AS71,$D69*AT$16*(1-VLOOKUP($A69,'energy and capacity balance'!$A$3:$L$18,11)*(1-VLOOKUP($A69,'energy and capacity balance'!$A$3:$L$18,12)))))</f>
        <v>13.049586581474374</v>
      </c>
      <c r="AU70" s="137">
        <f>IF(AU69&gt;1,AU69,IF(AT71&gt;0,AT71,V70*(1-VLOOKUP($A69,'energy and capacity balance'!$A$3:$L$18,11))))</f>
        <v>228.36776517580358</v>
      </c>
      <c r="AV70" s="137">
        <f>IF(AV69&gt;1,AV69,IF(AU71&gt;0,AU71,W70*(1-VLOOKUP($A69,'energy and capacity balance'!$A$3:$L$18,11))))</f>
        <v>219.23305456877145</v>
      </c>
      <c r="AW70" s="137">
        <f>IF(AW69&gt;1,AW69,IF(AV71&gt;0,AV71,X70*(1-VLOOKUP($A69,'energy and capacity balance'!$A$3:$L$18,11))))</f>
        <v>210.09834396173932</v>
      </c>
      <c r="AX70" s="137">
        <f>IF(AX69&gt;1,AX69,IF(AW71&gt;0,AW71,Y70*(1-VLOOKUP($A69,'energy and capacity balance'!$A$3:$L$18,11))))</f>
        <v>200.96363335470718</v>
      </c>
      <c r="AY70" s="137">
        <f>IF(AY69&gt;1,AY69,IF(AX71&gt;0,AX71,Z70*(1-VLOOKUP($A69,'energy and capacity balance'!$A$3:$L$18,11))))</f>
        <v>191.82892274767505</v>
      </c>
      <c r="AZ70" s="137">
        <f>IF(AZ69&gt;1,AZ69,IF(AY71&gt;0,AY71,AA70*(1-VLOOKUP($A69,'energy and capacity balance'!$A$3:$L$18,11))))</f>
        <v>182.69421214064292</v>
      </c>
      <c r="BA70" s="137">
        <f>IF(BA69&gt;1,BA69,IF(AZ71&gt;0,AZ71,AB70*(1-VLOOKUP($A69,'energy and capacity balance'!$A$3:$L$18,11))))</f>
        <v>173.55950153361078</v>
      </c>
      <c r="BB70" s="137">
        <f>IF(BB69&gt;1,BB69,IF(BA71&gt;0,BA71,AC70*(1-VLOOKUP($A69,'energy and capacity balance'!$A$3:$L$18,11))))</f>
        <v>164.42479092657865</v>
      </c>
      <c r="BC70" s="137">
        <f>IF(BC69&gt;1,BC69,IF(BB71&gt;0,BB71,AD70*(1-VLOOKUP($A69,'energy and capacity balance'!$A$3:$L$18,11))))</f>
        <v>155.29008031954652</v>
      </c>
      <c r="BD70" s="137">
        <f>IF(BD69&gt;1,BD69,IF(BC71&gt;0,BC71,AE70*(1-VLOOKUP($A69,'energy and capacity balance'!$A$3:$L$18,11))))</f>
        <v>146.15536971251439</v>
      </c>
      <c r="BE70" s="137">
        <f>IF(BE69&gt;1,BE69,IF(BD71&gt;0,BD71,AF70*(1-VLOOKUP($A69,'energy and capacity balance'!$A$3:$L$18,11))))</f>
        <v>137.02065910548225</v>
      </c>
      <c r="BF70" s="137">
        <f>IF(BF69&gt;1,BF69,IF(BE71&gt;0,BE71,AG70*(1-VLOOKUP($A69,'energy and capacity balance'!$A$3:$L$18,11))))</f>
        <v>127.88594849845011</v>
      </c>
      <c r="BG70" s="137">
        <f>IF(BG69&gt;1,BG69,IF(BF71&gt;0,BF71,AH70*(1-VLOOKUP($A69,'energy and capacity balance'!$A$3:$L$18,11))))</f>
        <v>118.75123789141796</v>
      </c>
      <c r="BH70" s="137">
        <f>IF(BH69&gt;1,BH69,IF(BG71&gt;0,BG71,AI70*(1-VLOOKUP($A69,'energy and capacity balance'!$A$3:$L$18,11))))</f>
        <v>109.61652728438581</v>
      </c>
      <c r="BI70" s="137">
        <f>IF(BI69&gt;1,BI69,IF(BH71&gt;0,BH71,AJ70*(1-VLOOKUP($A69,'energy and capacity balance'!$A$3:$L$18,11))))</f>
        <v>100.48181667735366</v>
      </c>
      <c r="BJ70" s="137">
        <f>IF(BJ69&gt;1,BJ69,IF(BI71&gt;0,BI71,AK70*(1-VLOOKUP($A69,'energy and capacity balance'!$A$3:$L$18,11))))</f>
        <v>91.347106070321516</v>
      </c>
      <c r="BK70" s="137">
        <f>IF(BK69&gt;1,BK69,IF(BJ71&gt;0,BJ71,AL70*(1-VLOOKUP($A69,'energy and capacity balance'!$A$3:$L$18,11))))</f>
        <v>82.212395463289369</v>
      </c>
      <c r="BL70" s="137">
        <f>IF(BL69&gt;1,BL69,IF(BK71&gt;0,BK71,AM70*(1-VLOOKUP($A69,'energy and capacity balance'!$A$3:$L$18,11))))</f>
        <v>73.077684856257221</v>
      </c>
      <c r="BM70" s="137">
        <f>IF(BM69&gt;1,BM69,IF(BL71&gt;0,BL71,AN70*(1-VLOOKUP($A69,'energy and capacity balance'!$A$3:$L$18,11))))</f>
        <v>63.942974249225074</v>
      </c>
      <c r="BN70" s="137">
        <f>IF(BN69&gt;1,BN69,IF(BM71&gt;0,BM71,AO70*(1-VLOOKUP($A69,'energy and capacity balance'!$A$3:$L$18,11))))</f>
        <v>54.808263642192927</v>
      </c>
      <c r="BO70" s="137">
        <f>IF(BO69&gt;1,BO69,IF(BN71&gt;0,BN71,AP70*(1-VLOOKUP($A69,'energy and capacity balance'!$A$3:$L$18,11))))</f>
        <v>45.673553035160779</v>
      </c>
      <c r="BP70" s="137">
        <f>IF(BP69&gt;1,BP69,IF(BO71&gt;0,BO71,AQ70*(1-VLOOKUP($A69,'energy and capacity balance'!$A$3:$L$18,11))))</f>
        <v>36.538842428128632</v>
      </c>
      <c r="BQ70" s="137">
        <f>IF(BQ69&gt;1,BQ69,IF(BP71&gt;0,BP71,AR70*(1-VLOOKUP($A69,'energy and capacity balance'!$A$3:$L$18,11))))</f>
        <v>27.404131821096488</v>
      </c>
      <c r="BR70" s="137">
        <f>IF(BR69&gt;1,BR69,IF(BQ71&gt;0,BQ71,AS70*(1-VLOOKUP($A69,'energy and capacity balance'!$A$3:$L$18,11))))</f>
        <v>18.269421214064344</v>
      </c>
      <c r="BS70" s="137">
        <f>IF(BS69&gt;1,BS69,IF(BR71&gt;0,BR71,AT70*(1-VLOOKUP($A69,'energy and capacity balance'!$A$3:$L$18,11))))</f>
        <v>9.1347106070322006</v>
      </c>
      <c r="BT70" s="137">
        <f>IF(BT69&gt;1,BT69,IF(BS71&gt;0,BS71,AU70*(1-VLOOKUP($A69,'energy and capacity balance'!$A$3:$L$18,11))))</f>
        <v>5.6843418860808015E-14</v>
      </c>
      <c r="BU70" s="137">
        <f>IF(BU69&gt;1,BU69,IF(BT71&gt;0,BT71,AV70*(1-VLOOKUP($A69,'energy and capacity balance'!$A$3:$L$18,11))))</f>
        <v>153.46313819814</v>
      </c>
      <c r="BV70" s="137">
        <f>IF(BV69&gt;1,BV69,IF(BU71&gt;0,BU71,AW70*(1-VLOOKUP($A69,'energy and capacity balance'!$A$3:$L$18,11))))</f>
        <v>147.32461267021441</v>
      </c>
      <c r="BW70" s="137">
        <f>IF(BW69&gt;1,BW69,IF(BV71&gt;0,BV71,AX70*(1-VLOOKUP($A69,'energy and capacity balance'!$A$3:$L$18,11))))</f>
        <v>141.18608714228881</v>
      </c>
      <c r="BX70" s="137">
        <f>IF(BX69&gt;1,BX69,IF(BW71&gt;0,BW71,AY70*(1-VLOOKUP($A69,'energy and capacity balance'!$A$3:$L$18,11))))</f>
        <v>135.04756161436322</v>
      </c>
      <c r="BY70" s="137">
        <f>IF(BY69&gt;1,BY69,IF(BX71&gt;0,BX71,AZ70*(1-VLOOKUP($A69,'energy and capacity balance'!$A$3:$L$18,11))))</f>
        <v>128.90903608643762</v>
      </c>
      <c r="BZ70" s="137">
        <f>IF(BZ69&gt;1,BZ69,IF(BY71&gt;0,BY71,BA70*(1-VLOOKUP($A69,'energy and capacity balance'!$A$3:$L$18,11))))</f>
        <v>122.77051055851203</v>
      </c>
      <c r="CA70" s="137">
        <f>IF(CA69&gt;1,CA69,IF(BZ71&gt;0,BZ71,BB70*(1-VLOOKUP($A69,'energy and capacity balance'!$A$3:$L$18,11))))</f>
        <v>116.63198503058643</v>
      </c>
      <c r="CB70" s="137">
        <f>IF(CB69&gt;1,CB69,IF(CA71&gt;0,CA71,BC70*(1-VLOOKUP($A69,'energy and capacity balance'!$A$3:$L$18,11))))</f>
        <v>110.49345950266084</v>
      </c>
      <c r="CC70" s="137">
        <f>IF(CC69&gt;1,CC69,IF(CB71&gt;0,CB71,BD70*(1-VLOOKUP($A69,'energy and capacity balance'!$A$3:$L$18,11))))</f>
        <v>104.35493397473525</v>
      </c>
      <c r="CD70" s="137">
        <f>IF(CD69&gt;1,CD69,IF(CC71&gt;0,CC71,BE70*(1-VLOOKUP($A69,'energy and capacity balance'!$A$3:$L$18,11))))</f>
        <v>98.216408446809652</v>
      </c>
      <c r="CE70" s="137">
        <f>IF(CE69&gt;1,CE69,IF(CD71&gt;0,CD71,BF70*(1-VLOOKUP($A69,'energy and capacity balance'!$A$3:$L$18,11))))</f>
        <v>92.077882918884058</v>
      </c>
      <c r="CF70" s="137">
        <f>IF(CF69&gt;1,CF69,IF(CE71&gt;0,CE71,BG70*(1-VLOOKUP($A69,'energy and capacity balance'!$A$3:$L$18,11))))</f>
        <v>85.939357390958463</v>
      </c>
      <c r="CG70" s="137">
        <f>IF(CG69&gt;1,CG69,IF(CF71&gt;0,CF71,BH70*(1-VLOOKUP($A69,'energy and capacity balance'!$A$3:$L$18,11))))</f>
        <v>79.800831863032869</v>
      </c>
      <c r="CH70" s="137">
        <f>IF(CH69&gt;1,CH69,IF(CG71&gt;0,CG71,BI70*(1-VLOOKUP($A69,'energy and capacity balance'!$A$3:$L$18,11))))</f>
        <v>73.662306335107274</v>
      </c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</row>
    <row r="71" spans="1:116" ht="15" x14ac:dyDescent="0.2">
      <c r="B71" s="9" t="s">
        <v>92</v>
      </c>
      <c r="C71" s="2"/>
      <c r="D71" s="2"/>
      <c r="E71" s="16"/>
      <c r="F71" s="16"/>
      <c r="G71" s="16"/>
      <c r="H71" s="16"/>
      <c r="I71" s="16">
        <v>0.01</v>
      </c>
      <c r="J71" s="137">
        <f>MAX(+J70-J72,0)</f>
        <v>9.6000000000000009E-3</v>
      </c>
      <c r="K71" s="137">
        <f t="shared" ref="K71" si="860">MAX(+K70-K72,0)</f>
        <v>9.2000000000000016E-3</v>
      </c>
      <c r="L71" s="137">
        <f t="shared" ref="L71" si="861">MAX(+L70-L72,0)</f>
        <v>8.8000000000000023E-3</v>
      </c>
      <c r="M71" s="137">
        <f t="shared" ref="M71" si="862">MAX(+M70-M72,0)</f>
        <v>8.400000000000003E-3</v>
      </c>
      <c r="N71" s="137">
        <f t="shared" ref="N71" si="863">MAX(+N70-N72,0)</f>
        <v>8.0000000000000036E-3</v>
      </c>
      <c r="O71" s="137">
        <f t="shared" ref="O71" si="864">MAX(+O70-O72,0)</f>
        <v>7.6000000000000035E-3</v>
      </c>
      <c r="P71" s="137">
        <f t="shared" ref="P71" si="865">MAX(+P70-P72,0)</f>
        <v>7.2000000000000033E-3</v>
      </c>
      <c r="Q71" s="137">
        <f t="shared" ref="Q71" si="866">MAX(+Q70-Q72,0)</f>
        <v>6.8000000000000031E-3</v>
      </c>
      <c r="R71" s="137">
        <f t="shared" ref="R71" si="867">MAX(+R70-R72,0)</f>
        <v>6.4000000000000029E-3</v>
      </c>
      <c r="S71" s="137">
        <f t="shared" ref="S71" si="868">MAX(+S70-S72,0)</f>
        <v>6.0000000000000027E-3</v>
      </c>
      <c r="T71" s="137">
        <f t="shared" ref="T71" si="869">MAX(+T70-T72,0)</f>
        <v>5.6000000000000025E-3</v>
      </c>
      <c r="U71" s="137">
        <f t="shared" ref="U71" si="870">MAX(+U70-U72,0)</f>
        <v>5.2000000000000024E-3</v>
      </c>
      <c r="V71" s="137">
        <f t="shared" ref="V71" si="871">MAX(+V70-V72,0)</f>
        <v>313.19007795538778</v>
      </c>
      <c r="W71" s="137">
        <f t="shared" ref="W71" si="872">MAX(+W70-W72,0)</f>
        <v>300.14049137391328</v>
      </c>
      <c r="X71" s="137">
        <f t="shared" ref="X71" si="873">MAX(+X70-X72,0)</f>
        <v>287.09090479243878</v>
      </c>
      <c r="Y71" s="137">
        <f t="shared" ref="Y71" si="874">MAX(+Y70-Y72,0)</f>
        <v>274.04131821096428</v>
      </c>
      <c r="Z71" s="137">
        <f t="shared" ref="Z71" si="875">MAX(+Z70-Z72,0)</f>
        <v>260.99173162948978</v>
      </c>
      <c r="AA71" s="137">
        <f t="shared" ref="AA71" si="876">MAX(+AA70-AA72,0)</f>
        <v>247.94214504801528</v>
      </c>
      <c r="AB71" s="137">
        <f t="shared" ref="AB71" si="877">MAX(+AB70-AB72,0)</f>
        <v>234.89255846654078</v>
      </c>
      <c r="AC71" s="137">
        <f t="shared" ref="AC71" si="878">MAX(+AC70-AC72,0)</f>
        <v>221.84297188506628</v>
      </c>
      <c r="AD71" s="137">
        <f t="shared" ref="AD71" si="879">MAX(+AD70-AD72,0)</f>
        <v>208.79338530359178</v>
      </c>
      <c r="AE71" s="137">
        <f t="shared" ref="AE71" si="880">MAX(+AE70-AE72,0)</f>
        <v>195.74379872211728</v>
      </c>
      <c r="AF71" s="137">
        <f t="shared" ref="AF71" si="881">MAX(+AF70-AF72,0)</f>
        <v>182.69421214064278</v>
      </c>
      <c r="AG71" s="137">
        <f t="shared" ref="AG71" si="882">MAX(+AG70-AG72,0)</f>
        <v>169.64462555916828</v>
      </c>
      <c r="AH71" s="137">
        <f t="shared" ref="AH71" si="883">MAX(+AH70-AH72,0)</f>
        <v>156.59503897769378</v>
      </c>
      <c r="AI71" s="137">
        <f t="shared" ref="AI71" si="884">MAX(+AI70-AI72,0)</f>
        <v>143.54545239621928</v>
      </c>
      <c r="AJ71" s="137">
        <f t="shared" ref="AJ71" si="885">MAX(+AJ70-AJ72,0)</f>
        <v>130.49586581474477</v>
      </c>
      <c r="AK71" s="137">
        <f t="shared" ref="AK71" si="886">MAX(+AK70-AK72,0)</f>
        <v>117.44627923327029</v>
      </c>
      <c r="AL71" s="137">
        <f t="shared" ref="AL71" si="887">MAX(+AL70-AL72,0)</f>
        <v>104.3966926517958</v>
      </c>
      <c r="AM71" s="137">
        <f t="shared" ref="AM71" si="888">MAX(+AM70-AM72,0)</f>
        <v>91.347106070321317</v>
      </c>
      <c r="AN71" s="137">
        <f t="shared" ref="AN71" si="889">MAX(+AN70-AN72,0)</f>
        <v>78.297519488846831</v>
      </c>
      <c r="AO71" s="137">
        <f t="shared" ref="AO71" si="890">MAX(+AO70-AO72,0)</f>
        <v>65.247932907372345</v>
      </c>
      <c r="AP71" s="137">
        <f t="shared" ref="AP71" si="891">MAX(+AP70-AP72,0)</f>
        <v>52.198346325897852</v>
      </c>
      <c r="AQ71" s="137">
        <f t="shared" ref="AQ71" si="892">MAX(+AQ70-AQ72,0)</f>
        <v>39.148759744423359</v>
      </c>
      <c r="AR71" s="137">
        <f t="shared" ref="AR71" si="893">MAX(+AR70-AR72,0)</f>
        <v>26.099173162948865</v>
      </c>
      <c r="AS71" s="137">
        <f t="shared" ref="AS71" si="894">MAX(+AS70-AS72,0)</f>
        <v>13.049586581474374</v>
      </c>
      <c r="AT71" s="137">
        <f t="shared" ref="AT71" si="895">MAX(+AT70-AT72,0)</f>
        <v>0</v>
      </c>
      <c r="AU71" s="137">
        <f t="shared" ref="AU71" si="896">MAX(+AU70-AU72,0)</f>
        <v>219.23305456877145</v>
      </c>
      <c r="AV71" s="137">
        <f t="shared" ref="AV71" si="897">MAX(+AV70-AV72,0)</f>
        <v>210.09834396173932</v>
      </c>
      <c r="AW71" s="137">
        <f t="shared" ref="AW71" si="898">MAX(+AW70-AW72,0)</f>
        <v>200.96363335470718</v>
      </c>
      <c r="AX71" s="137">
        <f t="shared" ref="AX71" si="899">MAX(+AX70-AX72,0)</f>
        <v>191.82892274767505</v>
      </c>
      <c r="AY71" s="137">
        <f t="shared" ref="AY71" si="900">MAX(+AY70-AY72,0)</f>
        <v>182.69421214064292</v>
      </c>
      <c r="AZ71" s="137">
        <f t="shared" ref="AZ71" si="901">MAX(+AZ70-AZ72,0)</f>
        <v>173.55950153361078</v>
      </c>
      <c r="BA71" s="137">
        <f t="shared" ref="BA71" si="902">MAX(+BA70-BA72,0)</f>
        <v>164.42479092657865</v>
      </c>
      <c r="BB71" s="137">
        <f t="shared" ref="BB71" si="903">MAX(+BB70-BB72,0)</f>
        <v>155.29008031954652</v>
      </c>
      <c r="BC71" s="137">
        <f t="shared" ref="BC71" si="904">MAX(+BC70-BC72,0)</f>
        <v>146.15536971251439</v>
      </c>
      <c r="BD71" s="137">
        <f t="shared" ref="BD71" si="905">MAX(+BD70-BD72,0)</f>
        <v>137.02065910548225</v>
      </c>
      <c r="BE71" s="137">
        <f t="shared" ref="BE71" si="906">MAX(+BE70-BE72,0)</f>
        <v>127.88594849845011</v>
      </c>
      <c r="BF71" s="137">
        <f t="shared" ref="BF71" si="907">MAX(+BF70-BF72,0)</f>
        <v>118.75123789141796</v>
      </c>
      <c r="BG71" s="137">
        <f t="shared" ref="BG71" si="908">MAX(+BG70-BG72,0)</f>
        <v>109.61652728438581</v>
      </c>
      <c r="BH71" s="137">
        <f t="shared" ref="BH71" si="909">MAX(+BH70-BH72,0)</f>
        <v>100.48181667735366</v>
      </c>
      <c r="BI71" s="137">
        <f t="shared" ref="BI71" si="910">MAX(+BI70-BI72,0)</f>
        <v>91.347106070321516</v>
      </c>
      <c r="BJ71" s="137">
        <f t="shared" ref="BJ71" si="911">MAX(+BJ70-BJ72,0)</f>
        <v>82.212395463289369</v>
      </c>
      <c r="BK71" s="137">
        <f t="shared" ref="BK71" si="912">MAX(+BK70-BK72,0)</f>
        <v>73.077684856257221</v>
      </c>
      <c r="BL71" s="137">
        <f t="shared" ref="BL71" si="913">MAX(+BL70-BL72,0)</f>
        <v>63.942974249225074</v>
      </c>
      <c r="BM71" s="137">
        <f t="shared" ref="BM71" si="914">MAX(+BM70-BM72,0)</f>
        <v>54.808263642192927</v>
      </c>
      <c r="BN71" s="137">
        <f t="shared" ref="BN71" si="915">MAX(+BN70-BN72,0)</f>
        <v>45.673553035160779</v>
      </c>
      <c r="BO71" s="137">
        <f t="shared" ref="BO71" si="916">MAX(+BO70-BO72,0)</f>
        <v>36.538842428128632</v>
      </c>
      <c r="BP71" s="137">
        <f t="shared" ref="BP71" si="917">MAX(+BP70-BP72,0)</f>
        <v>27.404131821096488</v>
      </c>
      <c r="BQ71" s="137">
        <f t="shared" ref="BQ71" si="918">MAX(+BQ70-BQ72,0)</f>
        <v>18.269421214064344</v>
      </c>
      <c r="BR71" s="137">
        <f t="shared" ref="BR71" si="919">MAX(+BR70-BR72,0)</f>
        <v>9.1347106070322006</v>
      </c>
      <c r="BS71" s="137">
        <f t="shared" ref="BS71" si="920">MAX(+BS70-BS72,0)</f>
        <v>5.6843418860808015E-14</v>
      </c>
      <c r="BT71" s="137">
        <f t="shared" ref="BT71" si="921">MAX(+BT70-BT72,0)</f>
        <v>0</v>
      </c>
      <c r="BU71" s="137">
        <f t="shared" ref="BU71" si="922">MAX(+BU70-BU72,0)</f>
        <v>147.32461267021441</v>
      </c>
      <c r="BV71" s="137">
        <f t="shared" ref="BV71" si="923">MAX(+BV70-BV72,0)</f>
        <v>141.18608714228881</v>
      </c>
      <c r="BW71" s="137">
        <f t="shared" ref="BW71" si="924">MAX(+BW70-BW72,0)</f>
        <v>135.04756161436322</v>
      </c>
      <c r="BX71" s="137">
        <f t="shared" ref="BX71" si="925">MAX(+BX70-BX72,0)</f>
        <v>128.90903608643762</v>
      </c>
      <c r="BY71" s="137">
        <f t="shared" ref="BY71" si="926">MAX(+BY70-BY72,0)</f>
        <v>122.77051055851203</v>
      </c>
      <c r="BZ71" s="137">
        <f t="shared" ref="BZ71" si="927">MAX(+BZ70-BZ72,0)</f>
        <v>116.63198503058643</v>
      </c>
      <c r="CA71" s="137">
        <f t="shared" ref="CA71" si="928">MAX(+CA70-CA72,0)</f>
        <v>110.49345950266084</v>
      </c>
      <c r="CB71" s="137">
        <f t="shared" ref="CB71" si="929">MAX(+CB70-CB72,0)</f>
        <v>104.35493397473525</v>
      </c>
      <c r="CC71" s="137">
        <f t="shared" ref="CC71" si="930">MAX(+CC70-CC72,0)</f>
        <v>98.216408446809652</v>
      </c>
      <c r="CD71" s="137">
        <f t="shared" ref="CD71" si="931">MAX(+CD70-CD72,0)</f>
        <v>92.077882918884058</v>
      </c>
      <c r="CE71" s="137">
        <f t="shared" ref="CE71" si="932">MAX(+CE70-CE72,0)</f>
        <v>85.939357390958463</v>
      </c>
      <c r="CF71" s="137">
        <f t="shared" ref="CF71" si="933">MAX(+CF70-CF72,0)</f>
        <v>79.800831863032869</v>
      </c>
      <c r="CG71" s="137">
        <f t="shared" ref="CG71" si="934">MAX(+CG70-CG72,0)</f>
        <v>73.662306335107274</v>
      </c>
      <c r="CH71" s="137">
        <f t="shared" ref="CH71" si="935">MAX(+CH70-CH72,0)</f>
        <v>67.52378080718168</v>
      </c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</row>
    <row r="72" spans="1:116" ht="15" x14ac:dyDescent="0.2">
      <c r="B72" s="9" t="s">
        <v>93</v>
      </c>
      <c r="C72" s="2"/>
      <c r="D72" s="2"/>
      <c r="E72" s="2"/>
      <c r="F72" s="2"/>
      <c r="G72" s="2"/>
      <c r="H72" s="2"/>
      <c r="I72" s="2"/>
      <c r="J72" s="137">
        <f t="shared" ref="J72:AO72" si="936">IF(J70&gt;I70,J70/$E69,I72)</f>
        <v>4.0000000000000002E-4</v>
      </c>
      <c r="K72" s="137">
        <f t="shared" si="936"/>
        <v>4.0000000000000002E-4</v>
      </c>
      <c r="L72" s="137">
        <f t="shared" si="936"/>
        <v>4.0000000000000002E-4</v>
      </c>
      <c r="M72" s="137">
        <f t="shared" si="936"/>
        <v>4.0000000000000002E-4</v>
      </c>
      <c r="N72" s="137">
        <f t="shared" si="936"/>
        <v>4.0000000000000002E-4</v>
      </c>
      <c r="O72" s="137">
        <f t="shared" si="936"/>
        <v>4.0000000000000002E-4</v>
      </c>
      <c r="P72" s="137">
        <f t="shared" si="936"/>
        <v>4.0000000000000002E-4</v>
      </c>
      <c r="Q72" s="137">
        <f t="shared" si="936"/>
        <v>4.0000000000000002E-4</v>
      </c>
      <c r="R72" s="137">
        <f t="shared" si="936"/>
        <v>4.0000000000000002E-4</v>
      </c>
      <c r="S72" s="137">
        <f t="shared" si="936"/>
        <v>4.0000000000000002E-4</v>
      </c>
      <c r="T72" s="137">
        <f t="shared" si="936"/>
        <v>4.0000000000000002E-4</v>
      </c>
      <c r="U72" s="137">
        <f t="shared" si="936"/>
        <v>4.0000000000000002E-4</v>
      </c>
      <c r="V72" s="137">
        <f t="shared" si="936"/>
        <v>13.049586581474491</v>
      </c>
      <c r="W72" s="137">
        <f t="shared" si="936"/>
        <v>13.049586581474491</v>
      </c>
      <c r="X72" s="137">
        <f t="shared" si="936"/>
        <v>13.049586581474491</v>
      </c>
      <c r="Y72" s="137">
        <f t="shared" si="936"/>
        <v>13.049586581474491</v>
      </c>
      <c r="Z72" s="137">
        <f t="shared" si="936"/>
        <v>13.049586581474491</v>
      </c>
      <c r="AA72" s="137">
        <f t="shared" si="936"/>
        <v>13.049586581474491</v>
      </c>
      <c r="AB72" s="137">
        <f t="shared" si="936"/>
        <v>13.049586581474491</v>
      </c>
      <c r="AC72" s="137">
        <f t="shared" si="936"/>
        <v>13.049586581474491</v>
      </c>
      <c r="AD72" s="137">
        <f t="shared" si="936"/>
        <v>13.049586581474491</v>
      </c>
      <c r="AE72" s="137">
        <f t="shared" si="936"/>
        <v>13.049586581474491</v>
      </c>
      <c r="AF72" s="137">
        <f t="shared" si="936"/>
        <v>13.049586581474491</v>
      </c>
      <c r="AG72" s="137">
        <f t="shared" si="936"/>
        <v>13.049586581474491</v>
      </c>
      <c r="AH72" s="137">
        <f t="shared" si="936"/>
        <v>13.049586581474491</v>
      </c>
      <c r="AI72" s="137">
        <f t="shared" si="936"/>
        <v>13.049586581474491</v>
      </c>
      <c r="AJ72" s="137">
        <f t="shared" si="936"/>
        <v>13.049586581474491</v>
      </c>
      <c r="AK72" s="137">
        <f t="shared" si="936"/>
        <v>13.049586581474491</v>
      </c>
      <c r="AL72" s="137">
        <f t="shared" si="936"/>
        <v>13.049586581474491</v>
      </c>
      <c r="AM72" s="137">
        <f t="shared" si="936"/>
        <v>13.049586581474491</v>
      </c>
      <c r="AN72" s="137">
        <f t="shared" si="936"/>
        <v>13.049586581474491</v>
      </c>
      <c r="AO72" s="137">
        <f t="shared" si="936"/>
        <v>13.049586581474491</v>
      </c>
      <c r="AP72" s="137">
        <f t="shared" ref="AP72:BU72" si="937">IF(AP70&gt;AO70,AP70/$E69,AO72)</f>
        <v>13.049586581474491</v>
      </c>
      <c r="AQ72" s="137">
        <f t="shared" si="937"/>
        <v>13.049586581474491</v>
      </c>
      <c r="AR72" s="137">
        <f t="shared" si="937"/>
        <v>13.049586581474491</v>
      </c>
      <c r="AS72" s="137">
        <f t="shared" si="937"/>
        <v>13.049586581474491</v>
      </c>
      <c r="AT72" s="137">
        <f t="shared" si="937"/>
        <v>13.049586581474491</v>
      </c>
      <c r="AU72" s="137">
        <f t="shared" si="937"/>
        <v>9.1347106070321438</v>
      </c>
      <c r="AV72" s="137">
        <f t="shared" si="937"/>
        <v>9.1347106070321438</v>
      </c>
      <c r="AW72" s="137">
        <f t="shared" si="937"/>
        <v>9.1347106070321438</v>
      </c>
      <c r="AX72" s="137">
        <f t="shared" si="937"/>
        <v>9.1347106070321438</v>
      </c>
      <c r="AY72" s="137">
        <f t="shared" si="937"/>
        <v>9.1347106070321438</v>
      </c>
      <c r="AZ72" s="137">
        <f t="shared" si="937"/>
        <v>9.1347106070321438</v>
      </c>
      <c r="BA72" s="137">
        <f t="shared" si="937"/>
        <v>9.1347106070321438</v>
      </c>
      <c r="BB72" s="137">
        <f t="shared" si="937"/>
        <v>9.1347106070321438</v>
      </c>
      <c r="BC72" s="137">
        <f t="shared" si="937"/>
        <v>9.1347106070321438</v>
      </c>
      <c r="BD72" s="137">
        <f t="shared" si="937"/>
        <v>9.1347106070321438</v>
      </c>
      <c r="BE72" s="137">
        <f t="shared" si="937"/>
        <v>9.1347106070321438</v>
      </c>
      <c r="BF72" s="137">
        <f t="shared" si="937"/>
        <v>9.1347106070321438</v>
      </c>
      <c r="BG72" s="137">
        <f t="shared" si="937"/>
        <v>9.1347106070321438</v>
      </c>
      <c r="BH72" s="137">
        <f t="shared" si="937"/>
        <v>9.1347106070321438</v>
      </c>
      <c r="BI72" s="137">
        <f t="shared" si="937"/>
        <v>9.1347106070321438</v>
      </c>
      <c r="BJ72" s="137">
        <f t="shared" si="937"/>
        <v>9.1347106070321438</v>
      </c>
      <c r="BK72" s="137">
        <f t="shared" si="937"/>
        <v>9.1347106070321438</v>
      </c>
      <c r="BL72" s="137">
        <f t="shared" si="937"/>
        <v>9.1347106070321438</v>
      </c>
      <c r="BM72" s="137">
        <f t="shared" si="937"/>
        <v>9.1347106070321438</v>
      </c>
      <c r="BN72" s="137">
        <f t="shared" si="937"/>
        <v>9.1347106070321438</v>
      </c>
      <c r="BO72" s="137">
        <f t="shared" si="937"/>
        <v>9.1347106070321438</v>
      </c>
      <c r="BP72" s="137">
        <f t="shared" si="937"/>
        <v>9.1347106070321438</v>
      </c>
      <c r="BQ72" s="137">
        <f t="shared" si="937"/>
        <v>9.1347106070321438</v>
      </c>
      <c r="BR72" s="137">
        <f t="shared" si="937"/>
        <v>9.1347106070321438</v>
      </c>
      <c r="BS72" s="137">
        <f t="shared" si="937"/>
        <v>9.1347106070321438</v>
      </c>
      <c r="BT72" s="137">
        <f t="shared" si="937"/>
        <v>9.1347106070321438</v>
      </c>
      <c r="BU72" s="137">
        <f t="shared" si="937"/>
        <v>6.1385255279255997</v>
      </c>
      <c r="BV72" s="137">
        <f t="shared" ref="BV72:CH72" si="938">IF(BV70&gt;BU70,BV70/$E69,BU72)</f>
        <v>6.1385255279255997</v>
      </c>
      <c r="BW72" s="137">
        <f t="shared" si="938"/>
        <v>6.1385255279255997</v>
      </c>
      <c r="BX72" s="137">
        <f t="shared" si="938"/>
        <v>6.1385255279255997</v>
      </c>
      <c r="BY72" s="137">
        <f t="shared" si="938"/>
        <v>6.1385255279255997</v>
      </c>
      <c r="BZ72" s="137">
        <f t="shared" si="938"/>
        <v>6.1385255279255997</v>
      </c>
      <c r="CA72" s="137">
        <f t="shared" si="938"/>
        <v>6.1385255279255997</v>
      </c>
      <c r="CB72" s="137">
        <f t="shared" si="938"/>
        <v>6.1385255279255997</v>
      </c>
      <c r="CC72" s="137">
        <f t="shared" si="938"/>
        <v>6.1385255279255997</v>
      </c>
      <c r="CD72" s="137">
        <f t="shared" si="938"/>
        <v>6.1385255279255997</v>
      </c>
      <c r="CE72" s="137">
        <f t="shared" si="938"/>
        <v>6.1385255279255997</v>
      </c>
      <c r="CF72" s="137">
        <f t="shared" si="938"/>
        <v>6.1385255279255997</v>
      </c>
      <c r="CG72" s="137">
        <f t="shared" si="938"/>
        <v>6.1385255279255997</v>
      </c>
      <c r="CH72" s="137">
        <f t="shared" si="938"/>
        <v>6.1385255279255997</v>
      </c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</row>
    <row r="73" spans="1:116" ht="15" x14ac:dyDescent="0.2">
      <c r="B73" s="9" t="s">
        <v>233</v>
      </c>
      <c r="C73" s="2"/>
      <c r="D73" s="2"/>
      <c r="E73" s="2"/>
      <c r="F73" s="2"/>
      <c r="G73" s="2"/>
      <c r="H73" s="2"/>
      <c r="I73" s="2"/>
      <c r="J73" s="137">
        <f t="shared" ref="J73:BU73" si="939">IF(J70&gt;2,$G69*$H69*8.76,I73)</f>
        <v>0</v>
      </c>
      <c r="K73" s="137">
        <f t="shared" si="939"/>
        <v>0</v>
      </c>
      <c r="L73" s="137">
        <f t="shared" si="939"/>
        <v>0</v>
      </c>
      <c r="M73" s="137">
        <f t="shared" si="939"/>
        <v>0</v>
      </c>
      <c r="N73" s="137">
        <f t="shared" si="939"/>
        <v>0</v>
      </c>
      <c r="O73" s="137">
        <f t="shared" si="939"/>
        <v>0</v>
      </c>
      <c r="P73" s="137">
        <f t="shared" si="939"/>
        <v>0</v>
      </c>
      <c r="Q73" s="137">
        <f t="shared" si="939"/>
        <v>0</v>
      </c>
      <c r="R73" s="137">
        <f t="shared" si="939"/>
        <v>0</v>
      </c>
      <c r="S73" s="137">
        <f t="shared" si="939"/>
        <v>0</v>
      </c>
      <c r="T73" s="137">
        <f t="shared" si="939"/>
        <v>0</v>
      </c>
      <c r="U73" s="137">
        <f t="shared" si="939"/>
        <v>0</v>
      </c>
      <c r="V73" s="137">
        <f t="shared" si="939"/>
        <v>377.50000000000006</v>
      </c>
      <c r="W73" s="137">
        <f t="shared" si="939"/>
        <v>377.50000000000006</v>
      </c>
      <c r="X73" s="137">
        <f t="shared" si="939"/>
        <v>377.50000000000006</v>
      </c>
      <c r="Y73" s="137">
        <f t="shared" si="939"/>
        <v>377.50000000000006</v>
      </c>
      <c r="Z73" s="137">
        <f t="shared" si="939"/>
        <v>377.50000000000006</v>
      </c>
      <c r="AA73" s="137">
        <f t="shared" si="939"/>
        <v>377.50000000000006</v>
      </c>
      <c r="AB73" s="137">
        <f t="shared" si="939"/>
        <v>377.50000000000006</v>
      </c>
      <c r="AC73" s="137">
        <f t="shared" si="939"/>
        <v>377.50000000000006</v>
      </c>
      <c r="AD73" s="137">
        <f t="shared" si="939"/>
        <v>377.50000000000006</v>
      </c>
      <c r="AE73" s="137">
        <f t="shared" si="939"/>
        <v>377.50000000000006</v>
      </c>
      <c r="AF73" s="137">
        <f t="shared" si="939"/>
        <v>377.50000000000006</v>
      </c>
      <c r="AG73" s="137">
        <f t="shared" si="939"/>
        <v>377.50000000000006</v>
      </c>
      <c r="AH73" s="137">
        <f t="shared" si="939"/>
        <v>377.50000000000006</v>
      </c>
      <c r="AI73" s="137">
        <f t="shared" si="939"/>
        <v>377.50000000000006</v>
      </c>
      <c r="AJ73" s="137">
        <f t="shared" si="939"/>
        <v>377.50000000000006</v>
      </c>
      <c r="AK73" s="137">
        <f t="shared" si="939"/>
        <v>377.50000000000006</v>
      </c>
      <c r="AL73" s="137">
        <f t="shared" si="939"/>
        <v>377.50000000000006</v>
      </c>
      <c r="AM73" s="137">
        <f t="shared" si="939"/>
        <v>377.50000000000006</v>
      </c>
      <c r="AN73" s="137">
        <f t="shared" si="939"/>
        <v>377.50000000000006</v>
      </c>
      <c r="AO73" s="137">
        <f t="shared" si="939"/>
        <v>377.50000000000006</v>
      </c>
      <c r="AP73" s="137">
        <f t="shared" si="939"/>
        <v>377.50000000000006</v>
      </c>
      <c r="AQ73" s="137">
        <f t="shared" si="939"/>
        <v>377.50000000000006</v>
      </c>
      <c r="AR73" s="137">
        <f t="shared" si="939"/>
        <v>377.50000000000006</v>
      </c>
      <c r="AS73" s="137">
        <f t="shared" si="939"/>
        <v>377.50000000000006</v>
      </c>
      <c r="AT73" s="137">
        <f t="shared" si="939"/>
        <v>377.50000000000006</v>
      </c>
      <c r="AU73" s="137">
        <f t="shared" si="939"/>
        <v>377.50000000000006</v>
      </c>
      <c r="AV73" s="137">
        <f t="shared" si="939"/>
        <v>377.50000000000006</v>
      </c>
      <c r="AW73" s="137">
        <f t="shared" si="939"/>
        <v>377.50000000000006</v>
      </c>
      <c r="AX73" s="137">
        <f t="shared" si="939"/>
        <v>377.50000000000006</v>
      </c>
      <c r="AY73" s="137">
        <f t="shared" si="939"/>
        <v>377.50000000000006</v>
      </c>
      <c r="AZ73" s="137">
        <f t="shared" si="939"/>
        <v>377.50000000000006</v>
      </c>
      <c r="BA73" s="137">
        <f t="shared" si="939"/>
        <v>377.50000000000006</v>
      </c>
      <c r="BB73" s="137">
        <f t="shared" si="939"/>
        <v>377.50000000000006</v>
      </c>
      <c r="BC73" s="137">
        <f t="shared" si="939"/>
        <v>377.50000000000006</v>
      </c>
      <c r="BD73" s="137">
        <f t="shared" si="939"/>
        <v>377.50000000000006</v>
      </c>
      <c r="BE73" s="137">
        <f t="shared" si="939"/>
        <v>377.50000000000006</v>
      </c>
      <c r="BF73" s="137">
        <f t="shared" si="939"/>
        <v>377.50000000000006</v>
      </c>
      <c r="BG73" s="137">
        <f t="shared" si="939"/>
        <v>377.50000000000006</v>
      </c>
      <c r="BH73" s="137">
        <f t="shared" si="939"/>
        <v>377.50000000000006</v>
      </c>
      <c r="BI73" s="137">
        <f t="shared" si="939"/>
        <v>377.50000000000006</v>
      </c>
      <c r="BJ73" s="137">
        <f t="shared" si="939"/>
        <v>377.50000000000006</v>
      </c>
      <c r="BK73" s="137">
        <f t="shared" si="939"/>
        <v>377.50000000000006</v>
      </c>
      <c r="BL73" s="137">
        <f t="shared" si="939"/>
        <v>377.50000000000006</v>
      </c>
      <c r="BM73" s="137">
        <f t="shared" si="939"/>
        <v>377.50000000000006</v>
      </c>
      <c r="BN73" s="137">
        <f t="shared" si="939"/>
        <v>377.50000000000006</v>
      </c>
      <c r="BO73" s="137">
        <f t="shared" si="939"/>
        <v>377.50000000000006</v>
      </c>
      <c r="BP73" s="137">
        <f t="shared" si="939"/>
        <v>377.50000000000006</v>
      </c>
      <c r="BQ73" s="137">
        <f t="shared" si="939"/>
        <v>377.50000000000006</v>
      </c>
      <c r="BR73" s="137">
        <f t="shared" si="939"/>
        <v>377.50000000000006</v>
      </c>
      <c r="BS73" s="137">
        <f t="shared" si="939"/>
        <v>377.50000000000006</v>
      </c>
      <c r="BT73" s="137">
        <f t="shared" si="939"/>
        <v>377.50000000000006</v>
      </c>
      <c r="BU73" s="137">
        <f t="shared" si="939"/>
        <v>377.50000000000006</v>
      </c>
      <c r="BV73" s="137">
        <f t="shared" ref="BV73:CH73" si="940">IF(BV70&gt;2,$G69*$H69*8.76,BU73)</f>
        <v>377.50000000000006</v>
      </c>
      <c r="BW73" s="137">
        <f t="shared" si="940"/>
        <v>377.50000000000006</v>
      </c>
      <c r="BX73" s="137">
        <f t="shared" si="940"/>
        <v>377.50000000000006</v>
      </c>
      <c r="BY73" s="137">
        <f t="shared" si="940"/>
        <v>377.50000000000006</v>
      </c>
      <c r="BZ73" s="137">
        <f t="shared" si="940"/>
        <v>377.50000000000006</v>
      </c>
      <c r="CA73" s="137">
        <f t="shared" si="940"/>
        <v>377.50000000000006</v>
      </c>
      <c r="CB73" s="137">
        <f t="shared" si="940"/>
        <v>377.50000000000006</v>
      </c>
      <c r="CC73" s="137">
        <f t="shared" si="940"/>
        <v>377.50000000000006</v>
      </c>
      <c r="CD73" s="137">
        <f t="shared" si="940"/>
        <v>377.50000000000006</v>
      </c>
      <c r="CE73" s="137">
        <f t="shared" si="940"/>
        <v>377.50000000000006</v>
      </c>
      <c r="CF73" s="137">
        <f t="shared" si="940"/>
        <v>377.50000000000006</v>
      </c>
      <c r="CG73" s="137">
        <f t="shared" si="940"/>
        <v>377.50000000000006</v>
      </c>
      <c r="CH73" s="137">
        <f t="shared" si="940"/>
        <v>377.50000000000006</v>
      </c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</row>
    <row r="74" spans="1:116" ht="15" x14ac:dyDescent="0.2">
      <c r="B74" s="9" t="s">
        <v>234</v>
      </c>
      <c r="C74" s="2"/>
      <c r="D74" s="2"/>
      <c r="E74" s="2"/>
      <c r="F74" s="2"/>
      <c r="G74" s="2"/>
      <c r="H74" s="2"/>
      <c r="I74" s="2"/>
      <c r="J74" s="137">
        <f t="shared" ref="J74:BU74" si="941">IF(J70&gt;1,$G69*$I69,I74)</f>
        <v>0</v>
      </c>
      <c r="K74" s="137">
        <f t="shared" si="941"/>
        <v>0</v>
      </c>
      <c r="L74" s="137">
        <f t="shared" si="941"/>
        <v>0</v>
      </c>
      <c r="M74" s="137">
        <f t="shared" si="941"/>
        <v>0</v>
      </c>
      <c r="N74" s="137">
        <f t="shared" si="941"/>
        <v>0</v>
      </c>
      <c r="O74" s="137">
        <f t="shared" si="941"/>
        <v>0</v>
      </c>
      <c r="P74" s="137">
        <f t="shared" si="941"/>
        <v>0</v>
      </c>
      <c r="Q74" s="137">
        <f t="shared" si="941"/>
        <v>0</v>
      </c>
      <c r="R74" s="137">
        <f t="shared" si="941"/>
        <v>0</v>
      </c>
      <c r="S74" s="137">
        <f t="shared" si="941"/>
        <v>0</v>
      </c>
      <c r="T74" s="137">
        <f t="shared" si="941"/>
        <v>0</v>
      </c>
      <c r="U74" s="137">
        <f t="shared" si="941"/>
        <v>0</v>
      </c>
      <c r="V74" s="137">
        <f t="shared" si="941"/>
        <v>60</v>
      </c>
      <c r="W74" s="137">
        <f t="shared" si="941"/>
        <v>60</v>
      </c>
      <c r="X74" s="137">
        <f t="shared" si="941"/>
        <v>60</v>
      </c>
      <c r="Y74" s="137">
        <f t="shared" si="941"/>
        <v>60</v>
      </c>
      <c r="Z74" s="137">
        <f t="shared" si="941"/>
        <v>60</v>
      </c>
      <c r="AA74" s="137">
        <f t="shared" si="941"/>
        <v>60</v>
      </c>
      <c r="AB74" s="137">
        <f t="shared" si="941"/>
        <v>60</v>
      </c>
      <c r="AC74" s="137">
        <f t="shared" si="941"/>
        <v>60</v>
      </c>
      <c r="AD74" s="137">
        <f t="shared" si="941"/>
        <v>60</v>
      </c>
      <c r="AE74" s="137">
        <f t="shared" si="941"/>
        <v>60</v>
      </c>
      <c r="AF74" s="137">
        <f t="shared" si="941"/>
        <v>60</v>
      </c>
      <c r="AG74" s="137">
        <f t="shared" si="941"/>
        <v>60</v>
      </c>
      <c r="AH74" s="137">
        <f t="shared" si="941"/>
        <v>60</v>
      </c>
      <c r="AI74" s="137">
        <f t="shared" si="941"/>
        <v>60</v>
      </c>
      <c r="AJ74" s="137">
        <f t="shared" si="941"/>
        <v>60</v>
      </c>
      <c r="AK74" s="137">
        <f t="shared" si="941"/>
        <v>60</v>
      </c>
      <c r="AL74" s="137">
        <f t="shared" si="941"/>
        <v>60</v>
      </c>
      <c r="AM74" s="137">
        <f t="shared" si="941"/>
        <v>60</v>
      </c>
      <c r="AN74" s="137">
        <f t="shared" si="941"/>
        <v>60</v>
      </c>
      <c r="AO74" s="137">
        <f t="shared" si="941"/>
        <v>60</v>
      </c>
      <c r="AP74" s="137">
        <f t="shared" si="941"/>
        <v>60</v>
      </c>
      <c r="AQ74" s="137">
        <f t="shared" si="941"/>
        <v>60</v>
      </c>
      <c r="AR74" s="137">
        <f t="shared" si="941"/>
        <v>60</v>
      </c>
      <c r="AS74" s="137">
        <f t="shared" si="941"/>
        <v>60</v>
      </c>
      <c r="AT74" s="137">
        <f t="shared" si="941"/>
        <v>60</v>
      </c>
      <c r="AU74" s="137">
        <f t="shared" si="941"/>
        <v>60</v>
      </c>
      <c r="AV74" s="137">
        <f t="shared" si="941"/>
        <v>60</v>
      </c>
      <c r="AW74" s="137">
        <f t="shared" si="941"/>
        <v>60</v>
      </c>
      <c r="AX74" s="137">
        <f t="shared" si="941"/>
        <v>60</v>
      </c>
      <c r="AY74" s="137">
        <f t="shared" si="941"/>
        <v>60</v>
      </c>
      <c r="AZ74" s="137">
        <f t="shared" si="941"/>
        <v>60</v>
      </c>
      <c r="BA74" s="137">
        <f t="shared" si="941"/>
        <v>60</v>
      </c>
      <c r="BB74" s="137">
        <f t="shared" si="941"/>
        <v>60</v>
      </c>
      <c r="BC74" s="137">
        <f t="shared" si="941"/>
        <v>60</v>
      </c>
      <c r="BD74" s="137">
        <f t="shared" si="941"/>
        <v>60</v>
      </c>
      <c r="BE74" s="137">
        <f t="shared" si="941"/>
        <v>60</v>
      </c>
      <c r="BF74" s="137">
        <f t="shared" si="941"/>
        <v>60</v>
      </c>
      <c r="BG74" s="137">
        <f t="shared" si="941"/>
        <v>60</v>
      </c>
      <c r="BH74" s="137">
        <f t="shared" si="941"/>
        <v>60</v>
      </c>
      <c r="BI74" s="137">
        <f t="shared" si="941"/>
        <v>60</v>
      </c>
      <c r="BJ74" s="137">
        <f t="shared" si="941"/>
        <v>60</v>
      </c>
      <c r="BK74" s="137">
        <f t="shared" si="941"/>
        <v>60</v>
      </c>
      <c r="BL74" s="137">
        <f t="shared" si="941"/>
        <v>60</v>
      </c>
      <c r="BM74" s="137">
        <f t="shared" si="941"/>
        <v>60</v>
      </c>
      <c r="BN74" s="137">
        <f t="shared" si="941"/>
        <v>60</v>
      </c>
      <c r="BO74" s="137">
        <f t="shared" si="941"/>
        <v>60</v>
      </c>
      <c r="BP74" s="137">
        <f t="shared" si="941"/>
        <v>60</v>
      </c>
      <c r="BQ74" s="137">
        <f t="shared" si="941"/>
        <v>60</v>
      </c>
      <c r="BR74" s="137">
        <f t="shared" si="941"/>
        <v>60</v>
      </c>
      <c r="BS74" s="137">
        <f t="shared" si="941"/>
        <v>60</v>
      </c>
      <c r="BT74" s="137">
        <f t="shared" si="941"/>
        <v>60</v>
      </c>
      <c r="BU74" s="137">
        <f t="shared" si="941"/>
        <v>60</v>
      </c>
      <c r="BV74" s="137">
        <f t="shared" ref="BV74:CH74" si="942">IF(BV70&gt;1,$G69*$I69,BU74)</f>
        <v>60</v>
      </c>
      <c r="BW74" s="137">
        <f t="shared" si="942"/>
        <v>60</v>
      </c>
      <c r="BX74" s="137">
        <f t="shared" si="942"/>
        <v>60</v>
      </c>
      <c r="BY74" s="137">
        <f t="shared" si="942"/>
        <v>60</v>
      </c>
      <c r="BZ74" s="137">
        <f t="shared" si="942"/>
        <v>60</v>
      </c>
      <c r="CA74" s="137">
        <f t="shared" si="942"/>
        <v>60</v>
      </c>
      <c r="CB74" s="137">
        <f t="shared" si="942"/>
        <v>60</v>
      </c>
      <c r="CC74" s="137">
        <f t="shared" si="942"/>
        <v>60</v>
      </c>
      <c r="CD74" s="137">
        <f t="shared" si="942"/>
        <v>60</v>
      </c>
      <c r="CE74" s="137">
        <f t="shared" si="942"/>
        <v>60</v>
      </c>
      <c r="CF74" s="137">
        <f t="shared" si="942"/>
        <v>60</v>
      </c>
      <c r="CG74" s="137">
        <f t="shared" si="942"/>
        <v>60</v>
      </c>
      <c r="CH74" s="137">
        <f t="shared" si="942"/>
        <v>60</v>
      </c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</row>
    <row r="75" spans="1:116" ht="15" x14ac:dyDescent="0.2">
      <c r="B75" s="64"/>
      <c r="C75" s="52"/>
      <c r="D75" s="82"/>
      <c r="E75" s="52"/>
      <c r="F75" s="48"/>
      <c r="G75" s="48"/>
      <c r="H75" s="48"/>
      <c r="I75" s="48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</row>
    <row r="76" spans="1:116" ht="15" x14ac:dyDescent="0.2">
      <c r="A76" s="3">
        <f>A69+1</f>
        <v>9</v>
      </c>
      <c r="B76" s="3" t="str">
        <f>VLOOKUP($A76,'energy and capacity balance'!$A$3:$F$18,2)</f>
        <v>Solar PV - SE BC or Peace Valley</v>
      </c>
      <c r="C76" s="3">
        <f>VLOOKUP($A76,'energy and capacity balance'!$A$3:$F$18,3)</f>
        <v>2032</v>
      </c>
      <c r="D76" s="82">
        <f>VLOOKUP($A76,'energy and capacity balance'!$A$3:$G$18,6)</f>
        <v>257.23774909136483</v>
      </c>
      <c r="E76" s="82">
        <f>VLOOKUP($A76,'energy and capacity balance'!$A$3:$G$18,7)</f>
        <v>25</v>
      </c>
      <c r="F76" s="82">
        <f>VLOOKUP($A76,'energy and capacity balance'!$A$3:$H$18,8)</f>
        <v>0</v>
      </c>
      <c r="G76" s="82">
        <f>VLOOKUP($A76,'energy and capacity balance'!$A$3:$H$18,4)</f>
        <v>250</v>
      </c>
      <c r="H76" s="83">
        <f>VLOOKUP($A76,'energy and capacity balance'!$A$3:$I$18,9)</f>
        <v>0.17237442922374432</v>
      </c>
      <c r="I76" s="83">
        <f>VLOOKUP($A76,'energy and capacity balance'!$A$3:$J$18,10)</f>
        <v>0.24</v>
      </c>
      <c r="J76" s="137">
        <f t="shared" ref="J76:AO76" si="943">IF($C76=J$11,$D76*J$16,0)</f>
        <v>0</v>
      </c>
      <c r="K76" s="137">
        <f t="shared" si="943"/>
        <v>0</v>
      </c>
      <c r="L76" s="137">
        <f t="shared" si="943"/>
        <v>0</v>
      </c>
      <c r="M76" s="137">
        <f t="shared" si="943"/>
        <v>0</v>
      </c>
      <c r="N76" s="137">
        <f t="shared" si="943"/>
        <v>0</v>
      </c>
      <c r="O76" s="137">
        <f t="shared" si="943"/>
        <v>0</v>
      </c>
      <c r="P76" s="137">
        <f t="shared" si="943"/>
        <v>0</v>
      </c>
      <c r="Q76" s="137">
        <f t="shared" si="943"/>
        <v>0</v>
      </c>
      <c r="R76" s="137">
        <f t="shared" si="943"/>
        <v>0</v>
      </c>
      <c r="S76" s="137">
        <f t="shared" si="943"/>
        <v>0</v>
      </c>
      <c r="T76" s="137">
        <f t="shared" si="943"/>
        <v>0</v>
      </c>
      <c r="U76" s="137">
        <f t="shared" si="943"/>
        <v>0</v>
      </c>
      <c r="V76" s="137">
        <f t="shared" si="943"/>
        <v>0</v>
      </c>
      <c r="W76" s="137">
        <f t="shared" si="943"/>
        <v>0</v>
      </c>
      <c r="X76" s="137">
        <f t="shared" si="943"/>
        <v>339.41974698415152</v>
      </c>
      <c r="Y76" s="137">
        <f t="shared" si="943"/>
        <v>0</v>
      </c>
      <c r="Z76" s="137">
        <f t="shared" si="943"/>
        <v>0</v>
      </c>
      <c r="AA76" s="137">
        <f t="shared" si="943"/>
        <v>0</v>
      </c>
      <c r="AB76" s="137">
        <f t="shared" si="943"/>
        <v>0</v>
      </c>
      <c r="AC76" s="137">
        <f t="shared" si="943"/>
        <v>0</v>
      </c>
      <c r="AD76" s="137">
        <f t="shared" si="943"/>
        <v>0</v>
      </c>
      <c r="AE76" s="137">
        <f t="shared" si="943"/>
        <v>0</v>
      </c>
      <c r="AF76" s="137">
        <f t="shared" si="943"/>
        <v>0</v>
      </c>
      <c r="AG76" s="137">
        <f t="shared" si="943"/>
        <v>0</v>
      </c>
      <c r="AH76" s="137">
        <f t="shared" si="943"/>
        <v>0</v>
      </c>
      <c r="AI76" s="137">
        <f t="shared" si="943"/>
        <v>0</v>
      </c>
      <c r="AJ76" s="137">
        <f t="shared" si="943"/>
        <v>0</v>
      </c>
      <c r="AK76" s="137">
        <f t="shared" si="943"/>
        <v>0</v>
      </c>
      <c r="AL76" s="137">
        <f t="shared" si="943"/>
        <v>0</v>
      </c>
      <c r="AM76" s="137">
        <f t="shared" si="943"/>
        <v>0</v>
      </c>
      <c r="AN76" s="137">
        <f t="shared" si="943"/>
        <v>0</v>
      </c>
      <c r="AO76" s="137">
        <f t="shared" si="943"/>
        <v>0</v>
      </c>
      <c r="AP76" s="137">
        <f t="shared" ref="AP76:BU76" si="944">IF($C76=AP$11,$D76*AP$16,0)</f>
        <v>0</v>
      </c>
      <c r="AQ76" s="137">
        <f t="shared" si="944"/>
        <v>0</v>
      </c>
      <c r="AR76" s="137">
        <f t="shared" si="944"/>
        <v>0</v>
      </c>
      <c r="AS76" s="137">
        <f t="shared" si="944"/>
        <v>0</v>
      </c>
      <c r="AT76" s="137">
        <f t="shared" si="944"/>
        <v>0</v>
      </c>
      <c r="AU76" s="137">
        <f t="shared" si="944"/>
        <v>0</v>
      </c>
      <c r="AV76" s="137">
        <f t="shared" si="944"/>
        <v>0</v>
      </c>
      <c r="AW76" s="137">
        <f t="shared" si="944"/>
        <v>0</v>
      </c>
      <c r="AX76" s="137">
        <f t="shared" si="944"/>
        <v>0</v>
      </c>
      <c r="AY76" s="137">
        <f t="shared" si="944"/>
        <v>0</v>
      </c>
      <c r="AZ76" s="137">
        <f t="shared" si="944"/>
        <v>0</v>
      </c>
      <c r="BA76" s="137">
        <f t="shared" si="944"/>
        <v>0</v>
      </c>
      <c r="BB76" s="137">
        <f t="shared" si="944"/>
        <v>0</v>
      </c>
      <c r="BC76" s="137">
        <f t="shared" si="944"/>
        <v>0</v>
      </c>
      <c r="BD76" s="137">
        <f t="shared" si="944"/>
        <v>0</v>
      </c>
      <c r="BE76" s="137">
        <f t="shared" si="944"/>
        <v>0</v>
      </c>
      <c r="BF76" s="137">
        <f t="shared" si="944"/>
        <v>0</v>
      </c>
      <c r="BG76" s="137">
        <f t="shared" si="944"/>
        <v>0</v>
      </c>
      <c r="BH76" s="137">
        <f t="shared" si="944"/>
        <v>0</v>
      </c>
      <c r="BI76" s="137">
        <f t="shared" si="944"/>
        <v>0</v>
      </c>
      <c r="BJ76" s="137">
        <f t="shared" si="944"/>
        <v>0</v>
      </c>
      <c r="BK76" s="137">
        <f t="shared" si="944"/>
        <v>0</v>
      </c>
      <c r="BL76" s="137">
        <f t="shared" si="944"/>
        <v>0</v>
      </c>
      <c r="BM76" s="137">
        <f t="shared" si="944"/>
        <v>0</v>
      </c>
      <c r="BN76" s="137">
        <f t="shared" si="944"/>
        <v>0</v>
      </c>
      <c r="BO76" s="137">
        <f t="shared" si="944"/>
        <v>0</v>
      </c>
      <c r="BP76" s="137">
        <f t="shared" si="944"/>
        <v>0</v>
      </c>
      <c r="BQ76" s="137">
        <f t="shared" si="944"/>
        <v>0</v>
      </c>
      <c r="BR76" s="137">
        <f t="shared" si="944"/>
        <v>0</v>
      </c>
      <c r="BS76" s="137">
        <f t="shared" si="944"/>
        <v>0</v>
      </c>
      <c r="BT76" s="137">
        <f t="shared" si="944"/>
        <v>0</v>
      </c>
      <c r="BU76" s="137">
        <f t="shared" si="944"/>
        <v>0</v>
      </c>
      <c r="BV76" s="137">
        <f t="shared" ref="BV76:CH76" si="945">IF($C76=BV$11,$D76*BV$16,0)</f>
        <v>0</v>
      </c>
      <c r="BW76" s="137">
        <f t="shared" si="945"/>
        <v>0</v>
      </c>
      <c r="BX76" s="137">
        <f t="shared" si="945"/>
        <v>0</v>
      </c>
      <c r="BY76" s="137">
        <f t="shared" si="945"/>
        <v>0</v>
      </c>
      <c r="BZ76" s="137">
        <f t="shared" si="945"/>
        <v>0</v>
      </c>
      <c r="CA76" s="137">
        <f t="shared" si="945"/>
        <v>0</v>
      </c>
      <c r="CB76" s="137">
        <f t="shared" si="945"/>
        <v>0</v>
      </c>
      <c r="CC76" s="137">
        <f t="shared" si="945"/>
        <v>0</v>
      </c>
      <c r="CD76" s="137">
        <f t="shared" si="945"/>
        <v>0</v>
      </c>
      <c r="CE76" s="137">
        <f t="shared" si="945"/>
        <v>0</v>
      </c>
      <c r="CF76" s="137">
        <f t="shared" si="945"/>
        <v>0</v>
      </c>
      <c r="CG76" s="137">
        <f t="shared" si="945"/>
        <v>0</v>
      </c>
      <c r="CH76" s="137">
        <f t="shared" si="945"/>
        <v>0</v>
      </c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</row>
    <row r="77" spans="1:116" ht="15" x14ac:dyDescent="0.2">
      <c r="B77" s="9" t="s">
        <v>91</v>
      </c>
      <c r="C77" s="2"/>
      <c r="D77" s="2"/>
      <c r="E77" s="2"/>
      <c r="F77" s="2"/>
      <c r="G77" s="2"/>
      <c r="H77" s="2"/>
      <c r="I77" s="2"/>
      <c r="J77" s="137">
        <f>IF(J76&gt;1,J76,IF(I78&gt;0,I78,$D76*J$16*(1-VLOOKUP($A76,'energy and capacity balance'!$A$3:$L$18,11))))</f>
        <v>0.01</v>
      </c>
      <c r="K77" s="137">
        <f>IF(K76&gt;1,K76,IF(J78&gt;0,J78,$D76*K$16*(1-VLOOKUP($A76,'energy and capacity balance'!$A$3:$L$18,11))))</f>
        <v>9.6000000000000009E-3</v>
      </c>
      <c r="L77" s="137">
        <f>IF(L76&gt;1,L76,IF(K78&gt;0,K78,$D76*L$16*(1-VLOOKUP($A76,'energy and capacity balance'!$A$3:$L$18,11))))</f>
        <v>9.2000000000000016E-3</v>
      </c>
      <c r="M77" s="137">
        <f>IF(M76&gt;1,M76,IF(L78&gt;0,L78,$D76*M$16*(1-VLOOKUP($A76,'energy and capacity balance'!$A$3:$L$18,11))))</f>
        <v>8.8000000000000023E-3</v>
      </c>
      <c r="N77" s="137">
        <f>IF(N76&gt;1,N76,IF(M78&gt;0,M78,$D76*N$16*(1-VLOOKUP($A76,'energy and capacity balance'!$A$3:$L$18,11))))</f>
        <v>8.400000000000003E-3</v>
      </c>
      <c r="O77" s="137">
        <f>IF(O76&gt;1,O76,IF(N78&gt;0,N78,$D76*O$16*(1-VLOOKUP($A76,'energy and capacity balance'!$A$3:$L$18,11))))</f>
        <v>8.0000000000000036E-3</v>
      </c>
      <c r="P77" s="137">
        <f>IF(P76&gt;1,P76,IF(O78&gt;0,O78,$D76*P$16*(1-VLOOKUP($A76,'energy and capacity balance'!$A$3:$L$18,11))))</f>
        <v>7.6000000000000035E-3</v>
      </c>
      <c r="Q77" s="137">
        <f>IF(Q76&gt;1,Q76,IF(P78&gt;0,P78,$D76*Q$16*(1-VLOOKUP($A76,'energy and capacity balance'!$A$3:$L$18,11))))</f>
        <v>7.2000000000000033E-3</v>
      </c>
      <c r="R77" s="137">
        <f>IF(R76&gt;1,R76,IF(Q78&gt;0,Q78,$D76*R$16*(1-VLOOKUP($A76,'energy and capacity balance'!$A$3:$L$18,11))))</f>
        <v>6.8000000000000031E-3</v>
      </c>
      <c r="S77" s="137">
        <f>IF(S76&gt;1,S76,IF(R78&gt;0,R78,$D76*S$16*(1-VLOOKUP($A76,'energy and capacity balance'!$A$3:$L$18,11))))</f>
        <v>6.4000000000000029E-3</v>
      </c>
      <c r="T77" s="137">
        <f>IF(T76&gt;1,T76,IF(S78&gt;0,S78,$D76*T$16*(1-VLOOKUP($A76,'energy and capacity balance'!$A$3:$L$18,11))))</f>
        <v>6.0000000000000027E-3</v>
      </c>
      <c r="U77" s="137">
        <f>IF(U76&gt;1,U76,IF(T78&gt;0,T78,$D76*U$16*(1-VLOOKUP($A76,'energy and capacity balance'!$A$3:$L$18,11))))</f>
        <v>5.6000000000000025E-3</v>
      </c>
      <c r="V77" s="137">
        <f>IF(V76&gt;1,V76,IF(U78&gt;0,U78,$D76*V$16*(1-VLOOKUP($A76,'energy and capacity balance'!$A$3:$L$18,11))))</f>
        <v>5.2000000000000024E-3</v>
      </c>
      <c r="W77" s="137">
        <f>IF(W76&gt;1,W76,IF(V78&gt;0,V78,$D76*W$16*(1-VLOOKUP($A76,'energy and capacity balance'!$A$3:$L$18,11))))</f>
        <v>4.8000000000000022E-3</v>
      </c>
      <c r="X77" s="137">
        <f>IF(X76&gt;1,X76,IF(W78&gt;0,W78,$D76*X$16*(1-VLOOKUP($A76,'energy and capacity balance'!$A$3:$L$18,11))))</f>
        <v>339.41974698415152</v>
      </c>
      <c r="Y77" s="137">
        <f>IF(Y76&gt;1,Y76,IF(X78&gt;0,X78,$D76*Y$16*(1-VLOOKUP($A76,'energy and capacity balance'!$A$3:$L$18,11))))</f>
        <v>325.84295710478546</v>
      </c>
      <c r="Z77" s="137">
        <f>IF(Z76&gt;1,Z76,IF(Y78&gt;0,Y78,$D76*Z$16*(1-VLOOKUP($A76,'energy and capacity balance'!$A$3:$L$18,11))))</f>
        <v>312.26616722541939</v>
      </c>
      <c r="AA77" s="137">
        <f>IF(AA76&gt;1,AA76,IF(Z78&gt;0,Z78,$D76*AA$16*(1-VLOOKUP($A76,'energy and capacity balance'!$A$3:$L$18,11))))</f>
        <v>298.68937734605333</v>
      </c>
      <c r="AB77" s="137">
        <f>IF(AB76&gt;1,AB76,IF(AA78&gt;0,AA78,$D76*AB$16*(1-VLOOKUP($A76,'energy and capacity balance'!$A$3:$L$18,11))))</f>
        <v>285.11258746668727</v>
      </c>
      <c r="AC77" s="137">
        <f>IF(AC76&gt;1,AC76,IF(AB78&gt;0,AB78,$D76*AC$16*(1-VLOOKUP($A76,'energy and capacity balance'!$A$3:$L$18,11))))</f>
        <v>271.53579758732121</v>
      </c>
      <c r="AD77" s="137">
        <f>IF(AD76&gt;1,AD76,IF(AC78&gt;0,AC78,$D76*AD$16*(1-VLOOKUP($A76,'energy and capacity balance'!$A$3:$L$18,11))))</f>
        <v>257.95900770795515</v>
      </c>
      <c r="AE77" s="137">
        <f>IF(AE76&gt;1,AE76,IF(AD78&gt;0,AD78,$D76*AE$16*(1-VLOOKUP($A76,'energy and capacity balance'!$A$3:$L$18,11))))</f>
        <v>244.38221782858909</v>
      </c>
      <c r="AF77" s="137">
        <f>IF(AF76&gt;1,AF76,IF(AE78&gt;0,AE78,$D76*AF$16*(1-VLOOKUP($A76,'energy and capacity balance'!$A$3:$L$18,11))))</f>
        <v>230.80542794922303</v>
      </c>
      <c r="AG77" s="137">
        <f>IF(AG76&gt;1,AG76,IF(AF78&gt;0,AF78,$D76*AG$16*(1-VLOOKUP($A76,'energy and capacity balance'!$A$3:$L$18,11))))</f>
        <v>217.22863806985697</v>
      </c>
      <c r="AH77" s="137">
        <f>IF(AH76&gt;1,AH76,IF(AG78&gt;0,AG78,$D76*AH$16*(1-VLOOKUP($A76,'energy and capacity balance'!$A$3:$L$18,11))))</f>
        <v>203.65184819049091</v>
      </c>
      <c r="AI77" s="137">
        <f>IF(AI76&gt;1,AI76,IF(AH78&gt;0,AH78,$D76*AI$16*(1-VLOOKUP($A76,'energy and capacity balance'!$A$3:$L$18,11))))</f>
        <v>190.07505831112485</v>
      </c>
      <c r="AJ77" s="137">
        <f>IF(AJ76&gt;1,AJ76,IF(AI78&gt;0,AI78,$D76*AJ$16*(1-VLOOKUP($A76,'energy and capacity balance'!$A$3:$L$18,11))))</f>
        <v>176.49826843175879</v>
      </c>
      <c r="AK77" s="137">
        <f>IF(AK76&gt;1,AK76,IF(AJ78&gt;0,AJ78,$D76*AK$16*(1-VLOOKUP($A76,'energy and capacity balance'!$A$3:$L$18,11))))</f>
        <v>162.92147855239273</v>
      </c>
      <c r="AL77" s="137">
        <f>IF(AL76&gt;1,AL76,IF(AK78&gt;0,AK78,$D76*AL$16*(1-VLOOKUP($A76,'energy and capacity balance'!$A$3:$L$18,11))))</f>
        <v>149.34468867302667</v>
      </c>
      <c r="AM77" s="137">
        <f>IF(AM76&gt;1,AM76,IF(AL78&gt;0,AL78,$D76*AM$16*(1-VLOOKUP($A76,'energy and capacity balance'!$A$3:$L$18,11))))</f>
        <v>135.76789879366061</v>
      </c>
      <c r="AN77" s="137">
        <f>IF(AN76&gt;1,AN76,IF(AM78&gt;0,AM78,$D76*AN$16*(1-VLOOKUP($A76,'energy and capacity balance'!$A$3:$L$18,11))))</f>
        <v>122.19110891429455</v>
      </c>
      <c r="AO77" s="137">
        <f>IF(AO76&gt;1,AO76,IF(AN78&gt;0,AN78,$D76*AO$16*(1-VLOOKUP($A76,'energy and capacity balance'!$A$3:$L$18,11))))</f>
        <v>108.61431903492849</v>
      </c>
      <c r="AP77" s="137">
        <f>IF(AP76&gt;1,AP76,IF(AO78&gt;0,AO78,$D76*AP$16*(1-VLOOKUP($A76,'energy and capacity balance'!$A$3:$L$18,11))))</f>
        <v>95.037529155562424</v>
      </c>
      <c r="AQ77" s="137">
        <f>IF(AQ76&gt;1,AQ76,IF(AP78&gt;0,AP78,$D76*AQ$16*(1-VLOOKUP($A76,'energy and capacity balance'!$A$3:$L$18,11))))</f>
        <v>81.460739276196364</v>
      </c>
      <c r="AR77" s="137">
        <f>IF(AR76&gt;1,AR76,IF(AQ78&gt;0,AQ78,$D76*AR$16*(1-VLOOKUP($A76,'energy and capacity balance'!$A$3:$L$18,11))))</f>
        <v>67.883949396830303</v>
      </c>
      <c r="AS77" s="137">
        <f>IF(AS76&gt;1,AS76,IF(AR78&gt;0,AR78,$D76*AS$16*(1-VLOOKUP($A76,'energy and capacity balance'!$A$3:$L$18,11))))</f>
        <v>54.307159517464243</v>
      </c>
      <c r="AT77" s="137">
        <f>IF(AT76&gt;1,AT76,IF(AS78&gt;0,AS78,$D76*AT$16*(1-VLOOKUP($A76,'energy and capacity balance'!$A$3:$L$18,11)*(1-VLOOKUP($A76,'energy and capacity balance'!$A$3:$L$18,12)))))</f>
        <v>40.730369638098182</v>
      </c>
      <c r="AU77" s="137">
        <f>IF(AU76&gt;1,AU76,IF(AT78&gt;0,AT78,V77*(1-VLOOKUP($A76,'energy and capacity balance'!$A$3:$L$18,11))))</f>
        <v>27.153579758732121</v>
      </c>
      <c r="AV77" s="137">
        <f>IF(AV76&gt;1,AV76,IF(AU78&gt;0,AU78,W77*(1-VLOOKUP($A76,'energy and capacity balance'!$A$3:$L$18,11))))</f>
        <v>13.576789879366061</v>
      </c>
      <c r="AW77" s="137">
        <f>IF(AW76&gt;1,AW76,IF(AV78&gt;0,AV78,X77*(1-VLOOKUP($A76,'energy and capacity balance'!$A$3:$L$18,11))))</f>
        <v>237.59382288890603</v>
      </c>
      <c r="AX77" s="137">
        <f>IF(AX76&gt;1,AX76,IF(AW78&gt;0,AW78,Y77*(1-VLOOKUP($A76,'energy and capacity balance'!$A$3:$L$18,11))))</f>
        <v>228.09006997334978</v>
      </c>
      <c r="AY77" s="137">
        <f>IF(AY76&gt;1,AY76,IF(AX78&gt;0,AX78,Z77*(1-VLOOKUP($A76,'energy and capacity balance'!$A$3:$L$18,11))))</f>
        <v>218.58631705779354</v>
      </c>
      <c r="AZ77" s="137">
        <f>IF(AZ76&gt;1,AZ76,IF(AY78&gt;0,AY78,AA77*(1-VLOOKUP($A76,'energy and capacity balance'!$A$3:$L$18,11))))</f>
        <v>209.08256414223729</v>
      </c>
      <c r="BA77" s="137">
        <f>IF(BA76&gt;1,BA76,IF(AZ78&gt;0,AZ78,AB77*(1-VLOOKUP($A76,'energy and capacity balance'!$A$3:$L$18,11))))</f>
        <v>199.57881122668104</v>
      </c>
      <c r="BB77" s="137">
        <f>IF(BB76&gt;1,BB76,IF(BA78&gt;0,BA78,AC77*(1-VLOOKUP($A76,'energy and capacity balance'!$A$3:$L$18,11))))</f>
        <v>190.07505831112479</v>
      </c>
      <c r="BC77" s="137">
        <f>IF(BC76&gt;1,BC76,IF(BB78&gt;0,BB78,AD77*(1-VLOOKUP($A76,'energy and capacity balance'!$A$3:$L$18,11))))</f>
        <v>180.57130539556854</v>
      </c>
      <c r="BD77" s="137">
        <f>IF(BD76&gt;1,BD76,IF(BC78&gt;0,BC78,AE77*(1-VLOOKUP($A76,'energy and capacity balance'!$A$3:$L$18,11))))</f>
        <v>171.0675524800123</v>
      </c>
      <c r="BE77" s="137">
        <f>IF(BE76&gt;1,BE76,IF(BD78&gt;0,BD78,AF77*(1-VLOOKUP($A76,'energy and capacity balance'!$A$3:$L$18,11))))</f>
        <v>161.56379956445605</v>
      </c>
      <c r="BF77" s="137">
        <f>IF(BF76&gt;1,BF76,IF(BE78&gt;0,BE78,AG77*(1-VLOOKUP($A76,'energy and capacity balance'!$A$3:$L$18,11))))</f>
        <v>152.0600466488998</v>
      </c>
      <c r="BG77" s="137">
        <f>IF(BG76&gt;1,BG76,IF(BF78&gt;0,BF78,AH77*(1-VLOOKUP($A76,'energy and capacity balance'!$A$3:$L$18,11))))</f>
        <v>142.55629373334355</v>
      </c>
      <c r="BH77" s="137">
        <f>IF(BH76&gt;1,BH76,IF(BG78&gt;0,BG78,AI77*(1-VLOOKUP($A76,'energy and capacity balance'!$A$3:$L$18,11))))</f>
        <v>133.0525408177873</v>
      </c>
      <c r="BI77" s="137">
        <f>IF(BI76&gt;1,BI76,IF(BH78&gt;0,BH78,AJ77*(1-VLOOKUP($A76,'energy and capacity balance'!$A$3:$L$18,11))))</f>
        <v>123.54878790223106</v>
      </c>
      <c r="BJ77" s="137">
        <f>IF(BJ76&gt;1,BJ76,IF(BI78&gt;0,BI78,AK77*(1-VLOOKUP($A76,'energy and capacity balance'!$A$3:$L$18,11))))</f>
        <v>114.04503498667481</v>
      </c>
      <c r="BK77" s="137">
        <f>IF(BK76&gt;1,BK76,IF(BJ78&gt;0,BJ78,AL77*(1-VLOOKUP($A76,'energy and capacity balance'!$A$3:$L$18,11))))</f>
        <v>104.54128207111856</v>
      </c>
      <c r="BL77" s="137">
        <f>IF(BL76&gt;1,BL76,IF(BK78&gt;0,BK78,AM77*(1-VLOOKUP($A76,'energy and capacity balance'!$A$3:$L$18,11))))</f>
        <v>95.037529155562311</v>
      </c>
      <c r="BM77" s="137">
        <f>IF(BM76&gt;1,BM76,IF(BL78&gt;0,BL78,AN77*(1-VLOOKUP($A76,'energy and capacity balance'!$A$3:$L$18,11))))</f>
        <v>85.533776240006063</v>
      </c>
      <c r="BN77" s="137">
        <f>IF(BN76&gt;1,BN76,IF(BM78&gt;0,BM78,AO77*(1-VLOOKUP($A76,'energy and capacity balance'!$A$3:$L$18,11))))</f>
        <v>76.030023324449814</v>
      </c>
      <c r="BO77" s="137">
        <f>IF(BO76&gt;1,BO76,IF(BN78&gt;0,BN78,AP77*(1-VLOOKUP($A76,'energy and capacity balance'!$A$3:$L$18,11))))</f>
        <v>66.526270408893566</v>
      </c>
      <c r="BP77" s="137">
        <f>IF(BP76&gt;1,BP76,IF(BO78&gt;0,BO78,AQ77*(1-VLOOKUP($A76,'energy and capacity balance'!$A$3:$L$18,11))))</f>
        <v>57.022517493337325</v>
      </c>
      <c r="BQ77" s="137">
        <f>IF(BQ76&gt;1,BQ76,IF(BP78&gt;0,BP78,AR77*(1-VLOOKUP($A76,'energy and capacity balance'!$A$3:$L$18,11))))</f>
        <v>47.518764577781084</v>
      </c>
      <c r="BR77" s="137">
        <f>IF(BR76&gt;1,BR76,IF(BQ78&gt;0,BQ78,AS77*(1-VLOOKUP($A76,'energy and capacity balance'!$A$3:$L$18,11))))</f>
        <v>38.015011662224843</v>
      </c>
      <c r="BS77" s="137">
        <f>IF(BS76&gt;1,BS76,IF(BR78&gt;0,BR78,AT77*(1-VLOOKUP($A76,'energy and capacity balance'!$A$3:$L$18,11))))</f>
        <v>28.511258746668602</v>
      </c>
      <c r="BT77" s="137">
        <f>IF(BT76&gt;1,BT76,IF(BS78&gt;0,BS78,AU77*(1-VLOOKUP($A76,'energy and capacity balance'!$A$3:$L$18,11))))</f>
        <v>19.007505831112361</v>
      </c>
      <c r="BU77" s="137">
        <f>IF(BU76&gt;1,BU76,IF(BT78&gt;0,BT78,AV77*(1-VLOOKUP($A76,'energy and capacity balance'!$A$3:$L$18,11))))</f>
        <v>9.5037529155561202</v>
      </c>
      <c r="BV77" s="137">
        <f>IF(BV76&gt;1,BV76,IF(BU78&gt;0,BU78,AW77*(1-VLOOKUP($A76,'energy and capacity balance'!$A$3:$L$18,11))))</f>
        <v>166.31567602223421</v>
      </c>
      <c r="BW77" s="137">
        <f>IF(BW76&gt;1,BW76,IF(BV78&gt;0,BV78,AX77*(1-VLOOKUP($A76,'energy and capacity balance'!$A$3:$L$18,11))))</f>
        <v>159.66304898134484</v>
      </c>
      <c r="BX77" s="137">
        <f>IF(BX76&gt;1,BX76,IF(BW78&gt;0,BW78,AY77*(1-VLOOKUP($A76,'energy and capacity balance'!$A$3:$L$18,11))))</f>
        <v>153.01042194045547</v>
      </c>
      <c r="BY77" s="137">
        <f>IF(BY76&gt;1,BY76,IF(BX78&gt;0,BX78,AZ77*(1-VLOOKUP($A76,'energy and capacity balance'!$A$3:$L$18,11))))</f>
        <v>146.3577948995661</v>
      </c>
      <c r="BZ77" s="137">
        <f>IF(BZ76&gt;1,BZ76,IF(BY78&gt;0,BY78,BA77*(1-VLOOKUP($A76,'energy and capacity balance'!$A$3:$L$18,11))))</f>
        <v>139.70516785867673</v>
      </c>
      <c r="CA77" s="137">
        <f>IF(CA76&gt;1,CA76,IF(BZ78&gt;0,BZ78,BB77*(1-VLOOKUP($A76,'energy and capacity balance'!$A$3:$L$18,11))))</f>
        <v>133.05254081778736</v>
      </c>
      <c r="CB77" s="137">
        <f>IF(CB76&gt;1,CB76,IF(CA78&gt;0,CA78,BC77*(1-VLOOKUP($A76,'energy and capacity balance'!$A$3:$L$18,11))))</f>
        <v>126.39991377689799</v>
      </c>
      <c r="CC77" s="137">
        <f>IF(CC76&gt;1,CC76,IF(CB78&gt;0,CB78,BD77*(1-VLOOKUP($A76,'energy and capacity balance'!$A$3:$L$18,11))))</f>
        <v>119.74728673600862</v>
      </c>
      <c r="CD77" s="137">
        <f>IF(CD76&gt;1,CD76,IF(CC78&gt;0,CC78,BE77*(1-VLOOKUP($A76,'energy and capacity balance'!$A$3:$L$18,11))))</f>
        <v>113.09465969511925</v>
      </c>
      <c r="CE77" s="137">
        <f>IF(CE76&gt;1,CE76,IF(CD78&gt;0,CD78,BF77*(1-VLOOKUP($A76,'energy and capacity balance'!$A$3:$L$18,11))))</f>
        <v>106.44203265422988</v>
      </c>
      <c r="CF77" s="137">
        <f>IF(CF76&gt;1,CF76,IF(CE78&gt;0,CE78,BG77*(1-VLOOKUP($A76,'energy and capacity balance'!$A$3:$L$18,11))))</f>
        <v>99.789405613340506</v>
      </c>
      <c r="CG77" s="137">
        <f>IF(CG76&gt;1,CG76,IF(CF78&gt;0,CF78,BH77*(1-VLOOKUP($A76,'energy and capacity balance'!$A$3:$L$18,11))))</f>
        <v>93.136778572451135</v>
      </c>
      <c r="CH77" s="137">
        <f>IF(CH76&gt;1,CH76,IF(CG78&gt;0,CG78,BI77*(1-VLOOKUP($A76,'energy and capacity balance'!$A$3:$L$18,11))))</f>
        <v>86.484151531561764</v>
      </c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</row>
    <row r="78" spans="1:116" ht="15" x14ac:dyDescent="0.2">
      <c r="B78" s="9" t="s">
        <v>92</v>
      </c>
      <c r="C78" s="2"/>
      <c r="D78" s="2"/>
      <c r="E78" s="16"/>
      <c r="F78" s="16"/>
      <c r="G78" s="16"/>
      <c r="H78" s="16"/>
      <c r="I78" s="16">
        <v>0.01</v>
      </c>
      <c r="J78" s="137">
        <f>MAX(+J77-J79,0)</f>
        <v>9.6000000000000009E-3</v>
      </c>
      <c r="K78" s="137">
        <f t="shared" ref="K78" si="946">MAX(+K77-K79,0)</f>
        <v>9.2000000000000016E-3</v>
      </c>
      <c r="L78" s="137">
        <f t="shared" ref="L78" si="947">MAX(+L77-L79,0)</f>
        <v>8.8000000000000023E-3</v>
      </c>
      <c r="M78" s="137">
        <f t="shared" ref="M78" si="948">MAX(+M77-M79,0)</f>
        <v>8.400000000000003E-3</v>
      </c>
      <c r="N78" s="137">
        <f t="shared" ref="N78" si="949">MAX(+N77-N79,0)</f>
        <v>8.0000000000000036E-3</v>
      </c>
      <c r="O78" s="137">
        <f t="shared" ref="O78" si="950">MAX(+O77-O79,0)</f>
        <v>7.6000000000000035E-3</v>
      </c>
      <c r="P78" s="137">
        <f t="shared" ref="P78" si="951">MAX(+P77-P79,0)</f>
        <v>7.2000000000000033E-3</v>
      </c>
      <c r="Q78" s="137">
        <f t="shared" ref="Q78" si="952">MAX(+Q77-Q79,0)</f>
        <v>6.8000000000000031E-3</v>
      </c>
      <c r="R78" s="137">
        <f t="shared" ref="R78" si="953">MAX(+R77-R79,0)</f>
        <v>6.4000000000000029E-3</v>
      </c>
      <c r="S78" s="137">
        <f t="shared" ref="S78" si="954">MAX(+S77-S79,0)</f>
        <v>6.0000000000000027E-3</v>
      </c>
      <c r="T78" s="137">
        <f t="shared" ref="T78" si="955">MAX(+T77-T79,0)</f>
        <v>5.6000000000000025E-3</v>
      </c>
      <c r="U78" s="137">
        <f t="shared" ref="U78" si="956">MAX(+U77-U79,0)</f>
        <v>5.2000000000000024E-3</v>
      </c>
      <c r="V78" s="137">
        <f t="shared" ref="V78" si="957">MAX(+V77-V79,0)</f>
        <v>4.8000000000000022E-3</v>
      </c>
      <c r="W78" s="137">
        <f t="shared" ref="W78" si="958">MAX(+W77-W79,0)</f>
        <v>4.400000000000002E-3</v>
      </c>
      <c r="X78" s="137">
        <f t="shared" ref="X78" si="959">MAX(+X77-X79,0)</f>
        <v>325.84295710478546</v>
      </c>
      <c r="Y78" s="137">
        <f t="shared" ref="Y78" si="960">MAX(+Y77-Y79,0)</f>
        <v>312.26616722541939</v>
      </c>
      <c r="Z78" s="137">
        <f t="shared" ref="Z78" si="961">MAX(+Z77-Z79,0)</f>
        <v>298.68937734605333</v>
      </c>
      <c r="AA78" s="137">
        <f t="shared" ref="AA78" si="962">MAX(+AA77-AA79,0)</f>
        <v>285.11258746668727</v>
      </c>
      <c r="AB78" s="137">
        <f t="shared" ref="AB78" si="963">MAX(+AB77-AB79,0)</f>
        <v>271.53579758732121</v>
      </c>
      <c r="AC78" s="137">
        <f t="shared" ref="AC78" si="964">MAX(+AC77-AC79,0)</f>
        <v>257.95900770795515</v>
      </c>
      <c r="AD78" s="137">
        <f t="shared" ref="AD78" si="965">MAX(+AD77-AD79,0)</f>
        <v>244.38221782858909</v>
      </c>
      <c r="AE78" s="137">
        <f t="shared" ref="AE78" si="966">MAX(+AE77-AE79,0)</f>
        <v>230.80542794922303</v>
      </c>
      <c r="AF78" s="137">
        <f t="shared" ref="AF78" si="967">MAX(+AF77-AF79,0)</f>
        <v>217.22863806985697</v>
      </c>
      <c r="AG78" s="137">
        <f t="shared" ref="AG78" si="968">MAX(+AG77-AG79,0)</f>
        <v>203.65184819049091</v>
      </c>
      <c r="AH78" s="137">
        <f t="shared" ref="AH78" si="969">MAX(+AH77-AH79,0)</f>
        <v>190.07505831112485</v>
      </c>
      <c r="AI78" s="137">
        <f t="shared" ref="AI78" si="970">MAX(+AI77-AI79,0)</f>
        <v>176.49826843175879</v>
      </c>
      <c r="AJ78" s="137">
        <f t="shared" ref="AJ78" si="971">MAX(+AJ77-AJ79,0)</f>
        <v>162.92147855239273</v>
      </c>
      <c r="AK78" s="137">
        <f t="shared" ref="AK78" si="972">MAX(+AK77-AK79,0)</f>
        <v>149.34468867302667</v>
      </c>
      <c r="AL78" s="137">
        <f t="shared" ref="AL78" si="973">MAX(+AL77-AL79,0)</f>
        <v>135.76789879366061</v>
      </c>
      <c r="AM78" s="137">
        <f t="shared" ref="AM78" si="974">MAX(+AM77-AM79,0)</f>
        <v>122.19110891429455</v>
      </c>
      <c r="AN78" s="137">
        <f t="shared" ref="AN78" si="975">MAX(+AN77-AN79,0)</f>
        <v>108.61431903492849</v>
      </c>
      <c r="AO78" s="137">
        <f t="shared" ref="AO78" si="976">MAX(+AO77-AO79,0)</f>
        <v>95.037529155562424</v>
      </c>
      <c r="AP78" s="137">
        <f t="shared" ref="AP78" si="977">MAX(+AP77-AP79,0)</f>
        <v>81.460739276196364</v>
      </c>
      <c r="AQ78" s="137">
        <f t="shared" ref="AQ78" si="978">MAX(+AQ77-AQ79,0)</f>
        <v>67.883949396830303</v>
      </c>
      <c r="AR78" s="137">
        <f t="shared" ref="AR78" si="979">MAX(+AR77-AR79,0)</f>
        <v>54.307159517464243</v>
      </c>
      <c r="AS78" s="137">
        <f t="shared" ref="AS78" si="980">MAX(+AS77-AS79,0)</f>
        <v>40.730369638098182</v>
      </c>
      <c r="AT78" s="137">
        <f t="shared" ref="AT78" si="981">MAX(+AT77-AT79,0)</f>
        <v>27.153579758732121</v>
      </c>
      <c r="AU78" s="137">
        <f t="shared" ref="AU78" si="982">MAX(+AU77-AU79,0)</f>
        <v>13.576789879366061</v>
      </c>
      <c r="AV78" s="137">
        <f t="shared" ref="AV78" si="983">MAX(+AV77-AV79,0)</f>
        <v>0</v>
      </c>
      <c r="AW78" s="137">
        <f t="shared" ref="AW78" si="984">MAX(+AW77-AW79,0)</f>
        <v>228.09006997334978</v>
      </c>
      <c r="AX78" s="137">
        <f t="shared" ref="AX78" si="985">MAX(+AX77-AX79,0)</f>
        <v>218.58631705779354</v>
      </c>
      <c r="AY78" s="137">
        <f t="shared" ref="AY78" si="986">MAX(+AY77-AY79,0)</f>
        <v>209.08256414223729</v>
      </c>
      <c r="AZ78" s="137">
        <f t="shared" ref="AZ78" si="987">MAX(+AZ77-AZ79,0)</f>
        <v>199.57881122668104</v>
      </c>
      <c r="BA78" s="137">
        <f t="shared" ref="BA78" si="988">MAX(+BA77-BA79,0)</f>
        <v>190.07505831112479</v>
      </c>
      <c r="BB78" s="137">
        <f t="shared" ref="BB78" si="989">MAX(+BB77-BB79,0)</f>
        <v>180.57130539556854</v>
      </c>
      <c r="BC78" s="137">
        <f t="shared" ref="BC78" si="990">MAX(+BC77-BC79,0)</f>
        <v>171.0675524800123</v>
      </c>
      <c r="BD78" s="137">
        <f t="shared" ref="BD78" si="991">MAX(+BD77-BD79,0)</f>
        <v>161.56379956445605</v>
      </c>
      <c r="BE78" s="137">
        <f t="shared" ref="BE78" si="992">MAX(+BE77-BE79,0)</f>
        <v>152.0600466488998</v>
      </c>
      <c r="BF78" s="137">
        <f t="shared" ref="BF78" si="993">MAX(+BF77-BF79,0)</f>
        <v>142.55629373334355</v>
      </c>
      <c r="BG78" s="137">
        <f t="shared" ref="BG78" si="994">MAX(+BG77-BG79,0)</f>
        <v>133.0525408177873</v>
      </c>
      <c r="BH78" s="137">
        <f t="shared" ref="BH78" si="995">MAX(+BH77-BH79,0)</f>
        <v>123.54878790223106</v>
      </c>
      <c r="BI78" s="137">
        <f t="shared" ref="BI78" si="996">MAX(+BI77-BI79,0)</f>
        <v>114.04503498667481</v>
      </c>
      <c r="BJ78" s="137">
        <f t="shared" ref="BJ78" si="997">MAX(+BJ77-BJ79,0)</f>
        <v>104.54128207111856</v>
      </c>
      <c r="BK78" s="137">
        <f t="shared" ref="BK78" si="998">MAX(+BK77-BK79,0)</f>
        <v>95.037529155562311</v>
      </c>
      <c r="BL78" s="137">
        <f t="shared" ref="BL78" si="999">MAX(+BL77-BL79,0)</f>
        <v>85.533776240006063</v>
      </c>
      <c r="BM78" s="137">
        <f t="shared" ref="BM78" si="1000">MAX(+BM77-BM79,0)</f>
        <v>76.030023324449814</v>
      </c>
      <c r="BN78" s="137">
        <f t="shared" ref="BN78" si="1001">MAX(+BN77-BN79,0)</f>
        <v>66.526270408893566</v>
      </c>
      <c r="BO78" s="137">
        <f t="shared" ref="BO78" si="1002">MAX(+BO77-BO79,0)</f>
        <v>57.022517493337325</v>
      </c>
      <c r="BP78" s="137">
        <f t="shared" ref="BP78" si="1003">MAX(+BP77-BP79,0)</f>
        <v>47.518764577781084</v>
      </c>
      <c r="BQ78" s="137">
        <f t="shared" ref="BQ78" si="1004">MAX(+BQ77-BQ79,0)</f>
        <v>38.015011662224843</v>
      </c>
      <c r="BR78" s="137">
        <f t="shared" ref="BR78" si="1005">MAX(+BR77-BR79,0)</f>
        <v>28.511258746668602</v>
      </c>
      <c r="BS78" s="137">
        <f t="shared" ref="BS78" si="1006">MAX(+BS77-BS79,0)</f>
        <v>19.007505831112361</v>
      </c>
      <c r="BT78" s="137">
        <f t="shared" ref="BT78" si="1007">MAX(+BT77-BT79,0)</f>
        <v>9.5037529155561202</v>
      </c>
      <c r="BU78" s="137">
        <f t="shared" ref="BU78" si="1008">MAX(+BU77-BU79,0)</f>
        <v>0</v>
      </c>
      <c r="BV78" s="137">
        <f t="shared" ref="BV78" si="1009">MAX(+BV77-BV79,0)</f>
        <v>159.66304898134484</v>
      </c>
      <c r="BW78" s="137">
        <f t="shared" ref="BW78" si="1010">MAX(+BW77-BW79,0)</f>
        <v>153.01042194045547</v>
      </c>
      <c r="BX78" s="137">
        <f t="shared" ref="BX78" si="1011">MAX(+BX77-BX79,0)</f>
        <v>146.3577948995661</v>
      </c>
      <c r="BY78" s="137">
        <f t="shared" ref="BY78" si="1012">MAX(+BY77-BY79,0)</f>
        <v>139.70516785867673</v>
      </c>
      <c r="BZ78" s="137">
        <f t="shared" ref="BZ78" si="1013">MAX(+BZ77-BZ79,0)</f>
        <v>133.05254081778736</v>
      </c>
      <c r="CA78" s="137">
        <f t="shared" ref="CA78" si="1014">MAX(+CA77-CA79,0)</f>
        <v>126.39991377689799</v>
      </c>
      <c r="CB78" s="137">
        <f t="shared" ref="CB78" si="1015">MAX(+CB77-CB79,0)</f>
        <v>119.74728673600862</v>
      </c>
      <c r="CC78" s="137">
        <f t="shared" ref="CC78" si="1016">MAX(+CC77-CC79,0)</f>
        <v>113.09465969511925</v>
      </c>
      <c r="CD78" s="137">
        <f t="shared" ref="CD78" si="1017">MAX(+CD77-CD79,0)</f>
        <v>106.44203265422988</v>
      </c>
      <c r="CE78" s="137">
        <f t="shared" ref="CE78" si="1018">MAX(+CE77-CE79,0)</f>
        <v>99.789405613340506</v>
      </c>
      <c r="CF78" s="137">
        <f t="shared" ref="CF78" si="1019">MAX(+CF77-CF79,0)</f>
        <v>93.136778572451135</v>
      </c>
      <c r="CG78" s="137">
        <f t="shared" ref="CG78" si="1020">MAX(+CG77-CG79,0)</f>
        <v>86.484151531561764</v>
      </c>
      <c r="CH78" s="137">
        <f t="shared" ref="CH78" si="1021">MAX(+CH77-CH79,0)</f>
        <v>79.831524490672393</v>
      </c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</row>
    <row r="79" spans="1:116" ht="15" x14ac:dyDescent="0.2">
      <c r="B79" s="9" t="s">
        <v>93</v>
      </c>
      <c r="C79" s="2"/>
      <c r="D79" s="2"/>
      <c r="E79" s="2"/>
      <c r="F79" s="2"/>
      <c r="G79" s="2"/>
      <c r="H79" s="2"/>
      <c r="I79" s="2"/>
      <c r="J79" s="137">
        <f t="shared" ref="J79:AO79" si="1022">IF(J77&gt;I77,J77/$E76,I79)</f>
        <v>4.0000000000000002E-4</v>
      </c>
      <c r="K79" s="137">
        <f t="shared" si="1022"/>
        <v>4.0000000000000002E-4</v>
      </c>
      <c r="L79" s="137">
        <f t="shared" si="1022"/>
        <v>4.0000000000000002E-4</v>
      </c>
      <c r="M79" s="137">
        <f t="shared" si="1022"/>
        <v>4.0000000000000002E-4</v>
      </c>
      <c r="N79" s="137">
        <f t="shared" si="1022"/>
        <v>4.0000000000000002E-4</v>
      </c>
      <c r="O79" s="137">
        <f t="shared" si="1022"/>
        <v>4.0000000000000002E-4</v>
      </c>
      <c r="P79" s="137">
        <f t="shared" si="1022"/>
        <v>4.0000000000000002E-4</v>
      </c>
      <c r="Q79" s="137">
        <f t="shared" si="1022"/>
        <v>4.0000000000000002E-4</v>
      </c>
      <c r="R79" s="137">
        <f t="shared" si="1022"/>
        <v>4.0000000000000002E-4</v>
      </c>
      <c r="S79" s="137">
        <f t="shared" si="1022"/>
        <v>4.0000000000000002E-4</v>
      </c>
      <c r="T79" s="137">
        <f t="shared" si="1022"/>
        <v>4.0000000000000002E-4</v>
      </c>
      <c r="U79" s="137">
        <f t="shared" si="1022"/>
        <v>4.0000000000000002E-4</v>
      </c>
      <c r="V79" s="137">
        <f t="shared" si="1022"/>
        <v>4.0000000000000002E-4</v>
      </c>
      <c r="W79" s="137">
        <f t="shared" si="1022"/>
        <v>4.0000000000000002E-4</v>
      </c>
      <c r="X79" s="137">
        <f t="shared" si="1022"/>
        <v>13.576789879366061</v>
      </c>
      <c r="Y79" s="137">
        <f t="shared" si="1022"/>
        <v>13.576789879366061</v>
      </c>
      <c r="Z79" s="137">
        <f t="shared" si="1022"/>
        <v>13.576789879366061</v>
      </c>
      <c r="AA79" s="137">
        <f t="shared" si="1022"/>
        <v>13.576789879366061</v>
      </c>
      <c r="AB79" s="137">
        <f t="shared" si="1022"/>
        <v>13.576789879366061</v>
      </c>
      <c r="AC79" s="137">
        <f t="shared" si="1022"/>
        <v>13.576789879366061</v>
      </c>
      <c r="AD79" s="137">
        <f t="shared" si="1022"/>
        <v>13.576789879366061</v>
      </c>
      <c r="AE79" s="137">
        <f t="shared" si="1022"/>
        <v>13.576789879366061</v>
      </c>
      <c r="AF79" s="137">
        <f t="shared" si="1022"/>
        <v>13.576789879366061</v>
      </c>
      <c r="AG79" s="137">
        <f t="shared" si="1022"/>
        <v>13.576789879366061</v>
      </c>
      <c r="AH79" s="137">
        <f t="shared" si="1022"/>
        <v>13.576789879366061</v>
      </c>
      <c r="AI79" s="137">
        <f t="shared" si="1022"/>
        <v>13.576789879366061</v>
      </c>
      <c r="AJ79" s="137">
        <f t="shared" si="1022"/>
        <v>13.576789879366061</v>
      </c>
      <c r="AK79" s="137">
        <f t="shared" si="1022"/>
        <v>13.576789879366061</v>
      </c>
      <c r="AL79" s="137">
        <f t="shared" si="1022"/>
        <v>13.576789879366061</v>
      </c>
      <c r="AM79" s="137">
        <f t="shared" si="1022"/>
        <v>13.576789879366061</v>
      </c>
      <c r="AN79" s="137">
        <f t="shared" si="1022"/>
        <v>13.576789879366061</v>
      </c>
      <c r="AO79" s="137">
        <f t="shared" si="1022"/>
        <v>13.576789879366061</v>
      </c>
      <c r="AP79" s="137">
        <f t="shared" ref="AP79:BU79" si="1023">IF(AP77&gt;AO77,AP77/$E76,AO79)</f>
        <v>13.576789879366061</v>
      </c>
      <c r="AQ79" s="137">
        <f t="shared" si="1023"/>
        <v>13.576789879366061</v>
      </c>
      <c r="AR79" s="137">
        <f t="shared" si="1023"/>
        <v>13.576789879366061</v>
      </c>
      <c r="AS79" s="137">
        <f t="shared" si="1023"/>
        <v>13.576789879366061</v>
      </c>
      <c r="AT79" s="137">
        <f t="shared" si="1023"/>
        <v>13.576789879366061</v>
      </c>
      <c r="AU79" s="137">
        <f t="shared" si="1023"/>
        <v>13.576789879366061</v>
      </c>
      <c r="AV79" s="137">
        <f t="shared" si="1023"/>
        <v>13.576789879366061</v>
      </c>
      <c r="AW79" s="137">
        <f t="shared" si="1023"/>
        <v>9.503752915556241</v>
      </c>
      <c r="AX79" s="137">
        <f t="shared" si="1023"/>
        <v>9.503752915556241</v>
      </c>
      <c r="AY79" s="137">
        <f t="shared" si="1023"/>
        <v>9.503752915556241</v>
      </c>
      <c r="AZ79" s="137">
        <f t="shared" si="1023"/>
        <v>9.503752915556241</v>
      </c>
      <c r="BA79" s="137">
        <f t="shared" si="1023"/>
        <v>9.503752915556241</v>
      </c>
      <c r="BB79" s="137">
        <f t="shared" si="1023"/>
        <v>9.503752915556241</v>
      </c>
      <c r="BC79" s="137">
        <f t="shared" si="1023"/>
        <v>9.503752915556241</v>
      </c>
      <c r="BD79" s="137">
        <f t="shared" si="1023"/>
        <v>9.503752915556241</v>
      </c>
      <c r="BE79" s="137">
        <f t="shared" si="1023"/>
        <v>9.503752915556241</v>
      </c>
      <c r="BF79" s="137">
        <f t="shared" si="1023"/>
        <v>9.503752915556241</v>
      </c>
      <c r="BG79" s="137">
        <f t="shared" si="1023"/>
        <v>9.503752915556241</v>
      </c>
      <c r="BH79" s="137">
        <f t="shared" si="1023"/>
        <v>9.503752915556241</v>
      </c>
      <c r="BI79" s="137">
        <f t="shared" si="1023"/>
        <v>9.503752915556241</v>
      </c>
      <c r="BJ79" s="137">
        <f t="shared" si="1023"/>
        <v>9.503752915556241</v>
      </c>
      <c r="BK79" s="137">
        <f t="shared" si="1023"/>
        <v>9.503752915556241</v>
      </c>
      <c r="BL79" s="137">
        <f t="shared" si="1023"/>
        <v>9.503752915556241</v>
      </c>
      <c r="BM79" s="137">
        <f t="shared" si="1023"/>
        <v>9.503752915556241</v>
      </c>
      <c r="BN79" s="137">
        <f t="shared" si="1023"/>
        <v>9.503752915556241</v>
      </c>
      <c r="BO79" s="137">
        <f t="shared" si="1023"/>
        <v>9.503752915556241</v>
      </c>
      <c r="BP79" s="137">
        <f t="shared" si="1023"/>
        <v>9.503752915556241</v>
      </c>
      <c r="BQ79" s="137">
        <f t="shared" si="1023"/>
        <v>9.503752915556241</v>
      </c>
      <c r="BR79" s="137">
        <f t="shared" si="1023"/>
        <v>9.503752915556241</v>
      </c>
      <c r="BS79" s="137">
        <f t="shared" si="1023"/>
        <v>9.503752915556241</v>
      </c>
      <c r="BT79" s="137">
        <f t="shared" si="1023"/>
        <v>9.503752915556241</v>
      </c>
      <c r="BU79" s="137">
        <f t="shared" si="1023"/>
        <v>9.503752915556241</v>
      </c>
      <c r="BV79" s="137">
        <f t="shared" ref="BV79:CH79" si="1024">IF(BV77&gt;BU77,BV77/$E76,BU79)</f>
        <v>6.6526270408893682</v>
      </c>
      <c r="BW79" s="137">
        <f t="shared" si="1024"/>
        <v>6.6526270408893682</v>
      </c>
      <c r="BX79" s="137">
        <f t="shared" si="1024"/>
        <v>6.6526270408893682</v>
      </c>
      <c r="BY79" s="137">
        <f t="shared" si="1024"/>
        <v>6.6526270408893682</v>
      </c>
      <c r="BZ79" s="137">
        <f t="shared" si="1024"/>
        <v>6.6526270408893682</v>
      </c>
      <c r="CA79" s="137">
        <f t="shared" si="1024"/>
        <v>6.6526270408893682</v>
      </c>
      <c r="CB79" s="137">
        <f t="shared" si="1024"/>
        <v>6.6526270408893682</v>
      </c>
      <c r="CC79" s="137">
        <f t="shared" si="1024"/>
        <v>6.6526270408893682</v>
      </c>
      <c r="CD79" s="137">
        <f t="shared" si="1024"/>
        <v>6.6526270408893682</v>
      </c>
      <c r="CE79" s="137">
        <f t="shared" si="1024"/>
        <v>6.6526270408893682</v>
      </c>
      <c r="CF79" s="137">
        <f t="shared" si="1024"/>
        <v>6.6526270408893682</v>
      </c>
      <c r="CG79" s="137">
        <f t="shared" si="1024"/>
        <v>6.6526270408893682</v>
      </c>
      <c r="CH79" s="137">
        <f t="shared" si="1024"/>
        <v>6.6526270408893682</v>
      </c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</row>
    <row r="80" spans="1:116" ht="15" x14ac:dyDescent="0.2">
      <c r="B80" s="9" t="s">
        <v>233</v>
      </c>
      <c r="C80" s="2"/>
      <c r="D80" s="2"/>
      <c r="E80" s="2"/>
      <c r="F80" s="2"/>
      <c r="G80" s="2"/>
      <c r="H80" s="2"/>
      <c r="I80" s="2"/>
      <c r="J80" s="137">
        <f t="shared" ref="J80:BU80" si="1025">IF(J77&gt;2,$G76*$H76*8.76,I80)</f>
        <v>0</v>
      </c>
      <c r="K80" s="137">
        <f t="shared" si="1025"/>
        <v>0</v>
      </c>
      <c r="L80" s="137">
        <f t="shared" si="1025"/>
        <v>0</v>
      </c>
      <c r="M80" s="137">
        <f t="shared" si="1025"/>
        <v>0</v>
      </c>
      <c r="N80" s="137">
        <f t="shared" si="1025"/>
        <v>0</v>
      </c>
      <c r="O80" s="137">
        <f t="shared" si="1025"/>
        <v>0</v>
      </c>
      <c r="P80" s="137">
        <f t="shared" si="1025"/>
        <v>0</v>
      </c>
      <c r="Q80" s="137">
        <f t="shared" si="1025"/>
        <v>0</v>
      </c>
      <c r="R80" s="137">
        <f t="shared" si="1025"/>
        <v>0</v>
      </c>
      <c r="S80" s="137">
        <f t="shared" si="1025"/>
        <v>0</v>
      </c>
      <c r="T80" s="137">
        <f t="shared" si="1025"/>
        <v>0</v>
      </c>
      <c r="U80" s="137">
        <f t="shared" si="1025"/>
        <v>0</v>
      </c>
      <c r="V80" s="137">
        <f t="shared" si="1025"/>
        <v>0</v>
      </c>
      <c r="W80" s="137">
        <f t="shared" si="1025"/>
        <v>0</v>
      </c>
      <c r="X80" s="137">
        <f t="shared" si="1025"/>
        <v>377.50000000000006</v>
      </c>
      <c r="Y80" s="137">
        <f t="shared" si="1025"/>
        <v>377.50000000000006</v>
      </c>
      <c r="Z80" s="137">
        <f t="shared" si="1025"/>
        <v>377.50000000000006</v>
      </c>
      <c r="AA80" s="137">
        <f t="shared" si="1025"/>
        <v>377.50000000000006</v>
      </c>
      <c r="AB80" s="137">
        <f t="shared" si="1025"/>
        <v>377.50000000000006</v>
      </c>
      <c r="AC80" s="137">
        <f t="shared" si="1025"/>
        <v>377.50000000000006</v>
      </c>
      <c r="AD80" s="137">
        <f t="shared" si="1025"/>
        <v>377.50000000000006</v>
      </c>
      <c r="AE80" s="137">
        <f t="shared" si="1025"/>
        <v>377.50000000000006</v>
      </c>
      <c r="AF80" s="137">
        <f t="shared" si="1025"/>
        <v>377.50000000000006</v>
      </c>
      <c r="AG80" s="137">
        <f t="shared" si="1025"/>
        <v>377.50000000000006</v>
      </c>
      <c r="AH80" s="137">
        <f t="shared" si="1025"/>
        <v>377.50000000000006</v>
      </c>
      <c r="AI80" s="137">
        <f t="shared" si="1025"/>
        <v>377.50000000000006</v>
      </c>
      <c r="AJ80" s="137">
        <f t="shared" si="1025"/>
        <v>377.50000000000006</v>
      </c>
      <c r="AK80" s="137">
        <f t="shared" si="1025"/>
        <v>377.50000000000006</v>
      </c>
      <c r="AL80" s="137">
        <f t="shared" si="1025"/>
        <v>377.50000000000006</v>
      </c>
      <c r="AM80" s="137">
        <f t="shared" si="1025"/>
        <v>377.50000000000006</v>
      </c>
      <c r="AN80" s="137">
        <f t="shared" si="1025"/>
        <v>377.50000000000006</v>
      </c>
      <c r="AO80" s="137">
        <f t="shared" si="1025"/>
        <v>377.50000000000006</v>
      </c>
      <c r="AP80" s="137">
        <f t="shared" si="1025"/>
        <v>377.50000000000006</v>
      </c>
      <c r="AQ80" s="137">
        <f t="shared" si="1025"/>
        <v>377.50000000000006</v>
      </c>
      <c r="AR80" s="137">
        <f t="shared" si="1025"/>
        <v>377.50000000000006</v>
      </c>
      <c r="AS80" s="137">
        <f t="shared" si="1025"/>
        <v>377.50000000000006</v>
      </c>
      <c r="AT80" s="137">
        <f t="shared" si="1025"/>
        <v>377.50000000000006</v>
      </c>
      <c r="AU80" s="137">
        <f t="shared" si="1025"/>
        <v>377.50000000000006</v>
      </c>
      <c r="AV80" s="137">
        <f t="shared" si="1025"/>
        <v>377.50000000000006</v>
      </c>
      <c r="AW80" s="137">
        <f t="shared" si="1025"/>
        <v>377.50000000000006</v>
      </c>
      <c r="AX80" s="137">
        <f t="shared" si="1025"/>
        <v>377.50000000000006</v>
      </c>
      <c r="AY80" s="137">
        <f t="shared" si="1025"/>
        <v>377.50000000000006</v>
      </c>
      <c r="AZ80" s="137">
        <f t="shared" si="1025"/>
        <v>377.50000000000006</v>
      </c>
      <c r="BA80" s="137">
        <f t="shared" si="1025"/>
        <v>377.50000000000006</v>
      </c>
      <c r="BB80" s="137">
        <f t="shared" si="1025"/>
        <v>377.50000000000006</v>
      </c>
      <c r="BC80" s="137">
        <f t="shared" si="1025"/>
        <v>377.50000000000006</v>
      </c>
      <c r="BD80" s="137">
        <f t="shared" si="1025"/>
        <v>377.50000000000006</v>
      </c>
      <c r="BE80" s="137">
        <f t="shared" si="1025"/>
        <v>377.50000000000006</v>
      </c>
      <c r="BF80" s="137">
        <f t="shared" si="1025"/>
        <v>377.50000000000006</v>
      </c>
      <c r="BG80" s="137">
        <f t="shared" si="1025"/>
        <v>377.50000000000006</v>
      </c>
      <c r="BH80" s="137">
        <f t="shared" si="1025"/>
        <v>377.50000000000006</v>
      </c>
      <c r="BI80" s="137">
        <f t="shared" si="1025"/>
        <v>377.50000000000006</v>
      </c>
      <c r="BJ80" s="137">
        <f t="shared" si="1025"/>
        <v>377.50000000000006</v>
      </c>
      <c r="BK80" s="137">
        <f t="shared" si="1025"/>
        <v>377.50000000000006</v>
      </c>
      <c r="BL80" s="137">
        <f t="shared" si="1025"/>
        <v>377.50000000000006</v>
      </c>
      <c r="BM80" s="137">
        <f t="shared" si="1025"/>
        <v>377.50000000000006</v>
      </c>
      <c r="BN80" s="137">
        <f t="shared" si="1025"/>
        <v>377.50000000000006</v>
      </c>
      <c r="BO80" s="137">
        <f t="shared" si="1025"/>
        <v>377.50000000000006</v>
      </c>
      <c r="BP80" s="137">
        <f t="shared" si="1025"/>
        <v>377.50000000000006</v>
      </c>
      <c r="BQ80" s="137">
        <f t="shared" si="1025"/>
        <v>377.50000000000006</v>
      </c>
      <c r="BR80" s="137">
        <f t="shared" si="1025"/>
        <v>377.50000000000006</v>
      </c>
      <c r="BS80" s="137">
        <f t="shared" si="1025"/>
        <v>377.50000000000006</v>
      </c>
      <c r="BT80" s="137">
        <f t="shared" si="1025"/>
        <v>377.50000000000006</v>
      </c>
      <c r="BU80" s="137">
        <f t="shared" si="1025"/>
        <v>377.50000000000006</v>
      </c>
      <c r="BV80" s="137">
        <f t="shared" ref="BV80:CH80" si="1026">IF(BV77&gt;2,$G76*$H76*8.76,BU80)</f>
        <v>377.50000000000006</v>
      </c>
      <c r="BW80" s="137">
        <f t="shared" si="1026"/>
        <v>377.50000000000006</v>
      </c>
      <c r="BX80" s="137">
        <f t="shared" si="1026"/>
        <v>377.50000000000006</v>
      </c>
      <c r="BY80" s="137">
        <f t="shared" si="1026"/>
        <v>377.50000000000006</v>
      </c>
      <c r="BZ80" s="137">
        <f t="shared" si="1026"/>
        <v>377.50000000000006</v>
      </c>
      <c r="CA80" s="137">
        <f t="shared" si="1026"/>
        <v>377.50000000000006</v>
      </c>
      <c r="CB80" s="137">
        <f t="shared" si="1026"/>
        <v>377.50000000000006</v>
      </c>
      <c r="CC80" s="137">
        <f t="shared" si="1026"/>
        <v>377.50000000000006</v>
      </c>
      <c r="CD80" s="137">
        <f t="shared" si="1026"/>
        <v>377.50000000000006</v>
      </c>
      <c r="CE80" s="137">
        <f t="shared" si="1026"/>
        <v>377.50000000000006</v>
      </c>
      <c r="CF80" s="137">
        <f t="shared" si="1026"/>
        <v>377.50000000000006</v>
      </c>
      <c r="CG80" s="137">
        <f t="shared" si="1026"/>
        <v>377.50000000000006</v>
      </c>
      <c r="CH80" s="137">
        <f t="shared" si="1026"/>
        <v>377.50000000000006</v>
      </c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</row>
    <row r="81" spans="1:116" ht="15" x14ac:dyDescent="0.2">
      <c r="B81" s="9" t="s">
        <v>234</v>
      </c>
      <c r="C81" s="2"/>
      <c r="D81" s="2"/>
      <c r="E81" s="2"/>
      <c r="F81" s="2"/>
      <c r="G81" s="2"/>
      <c r="H81" s="2"/>
      <c r="I81" s="2"/>
      <c r="J81" s="137">
        <f t="shared" ref="J81:BU81" si="1027">IF(J77&gt;1,$G76*$I76,I81)</f>
        <v>0</v>
      </c>
      <c r="K81" s="137">
        <f t="shared" si="1027"/>
        <v>0</v>
      </c>
      <c r="L81" s="137">
        <f t="shared" si="1027"/>
        <v>0</v>
      </c>
      <c r="M81" s="137">
        <f t="shared" si="1027"/>
        <v>0</v>
      </c>
      <c r="N81" s="137">
        <f t="shared" si="1027"/>
        <v>0</v>
      </c>
      <c r="O81" s="137">
        <f t="shared" si="1027"/>
        <v>0</v>
      </c>
      <c r="P81" s="137">
        <f t="shared" si="1027"/>
        <v>0</v>
      </c>
      <c r="Q81" s="137">
        <f t="shared" si="1027"/>
        <v>0</v>
      </c>
      <c r="R81" s="137">
        <f t="shared" si="1027"/>
        <v>0</v>
      </c>
      <c r="S81" s="137">
        <f t="shared" si="1027"/>
        <v>0</v>
      </c>
      <c r="T81" s="137">
        <f t="shared" si="1027"/>
        <v>0</v>
      </c>
      <c r="U81" s="137">
        <f t="shared" si="1027"/>
        <v>0</v>
      </c>
      <c r="V81" s="137">
        <f t="shared" si="1027"/>
        <v>0</v>
      </c>
      <c r="W81" s="137">
        <f t="shared" si="1027"/>
        <v>0</v>
      </c>
      <c r="X81" s="137">
        <f t="shared" si="1027"/>
        <v>60</v>
      </c>
      <c r="Y81" s="137">
        <f t="shared" si="1027"/>
        <v>60</v>
      </c>
      <c r="Z81" s="137">
        <f t="shared" si="1027"/>
        <v>60</v>
      </c>
      <c r="AA81" s="137">
        <f t="shared" si="1027"/>
        <v>60</v>
      </c>
      <c r="AB81" s="137">
        <f t="shared" si="1027"/>
        <v>60</v>
      </c>
      <c r="AC81" s="137">
        <f t="shared" si="1027"/>
        <v>60</v>
      </c>
      <c r="AD81" s="137">
        <f t="shared" si="1027"/>
        <v>60</v>
      </c>
      <c r="AE81" s="137">
        <f t="shared" si="1027"/>
        <v>60</v>
      </c>
      <c r="AF81" s="137">
        <f t="shared" si="1027"/>
        <v>60</v>
      </c>
      <c r="AG81" s="137">
        <f t="shared" si="1027"/>
        <v>60</v>
      </c>
      <c r="AH81" s="137">
        <f t="shared" si="1027"/>
        <v>60</v>
      </c>
      <c r="AI81" s="137">
        <f t="shared" si="1027"/>
        <v>60</v>
      </c>
      <c r="AJ81" s="137">
        <f t="shared" si="1027"/>
        <v>60</v>
      </c>
      <c r="AK81" s="137">
        <f t="shared" si="1027"/>
        <v>60</v>
      </c>
      <c r="AL81" s="137">
        <f t="shared" si="1027"/>
        <v>60</v>
      </c>
      <c r="AM81" s="137">
        <f t="shared" si="1027"/>
        <v>60</v>
      </c>
      <c r="AN81" s="137">
        <f t="shared" si="1027"/>
        <v>60</v>
      </c>
      <c r="AO81" s="137">
        <f t="shared" si="1027"/>
        <v>60</v>
      </c>
      <c r="AP81" s="137">
        <f t="shared" si="1027"/>
        <v>60</v>
      </c>
      <c r="AQ81" s="137">
        <f t="shared" si="1027"/>
        <v>60</v>
      </c>
      <c r="AR81" s="137">
        <f t="shared" si="1027"/>
        <v>60</v>
      </c>
      <c r="AS81" s="137">
        <f t="shared" si="1027"/>
        <v>60</v>
      </c>
      <c r="AT81" s="137">
        <f t="shared" si="1027"/>
        <v>60</v>
      </c>
      <c r="AU81" s="137">
        <f t="shared" si="1027"/>
        <v>60</v>
      </c>
      <c r="AV81" s="137">
        <f t="shared" si="1027"/>
        <v>60</v>
      </c>
      <c r="AW81" s="137">
        <f t="shared" si="1027"/>
        <v>60</v>
      </c>
      <c r="AX81" s="137">
        <f t="shared" si="1027"/>
        <v>60</v>
      </c>
      <c r="AY81" s="137">
        <f t="shared" si="1027"/>
        <v>60</v>
      </c>
      <c r="AZ81" s="137">
        <f t="shared" si="1027"/>
        <v>60</v>
      </c>
      <c r="BA81" s="137">
        <f t="shared" si="1027"/>
        <v>60</v>
      </c>
      <c r="BB81" s="137">
        <f t="shared" si="1027"/>
        <v>60</v>
      </c>
      <c r="BC81" s="137">
        <f t="shared" si="1027"/>
        <v>60</v>
      </c>
      <c r="BD81" s="137">
        <f t="shared" si="1027"/>
        <v>60</v>
      </c>
      <c r="BE81" s="137">
        <f t="shared" si="1027"/>
        <v>60</v>
      </c>
      <c r="BF81" s="137">
        <f t="shared" si="1027"/>
        <v>60</v>
      </c>
      <c r="BG81" s="137">
        <f t="shared" si="1027"/>
        <v>60</v>
      </c>
      <c r="BH81" s="137">
        <f t="shared" si="1027"/>
        <v>60</v>
      </c>
      <c r="BI81" s="137">
        <f t="shared" si="1027"/>
        <v>60</v>
      </c>
      <c r="BJ81" s="137">
        <f t="shared" si="1027"/>
        <v>60</v>
      </c>
      <c r="BK81" s="137">
        <f t="shared" si="1027"/>
        <v>60</v>
      </c>
      <c r="BL81" s="137">
        <f t="shared" si="1027"/>
        <v>60</v>
      </c>
      <c r="BM81" s="137">
        <f t="shared" si="1027"/>
        <v>60</v>
      </c>
      <c r="BN81" s="137">
        <f t="shared" si="1027"/>
        <v>60</v>
      </c>
      <c r="BO81" s="137">
        <f t="shared" si="1027"/>
        <v>60</v>
      </c>
      <c r="BP81" s="137">
        <f t="shared" si="1027"/>
        <v>60</v>
      </c>
      <c r="BQ81" s="137">
        <f t="shared" si="1027"/>
        <v>60</v>
      </c>
      <c r="BR81" s="137">
        <f t="shared" si="1027"/>
        <v>60</v>
      </c>
      <c r="BS81" s="137">
        <f t="shared" si="1027"/>
        <v>60</v>
      </c>
      <c r="BT81" s="137">
        <f t="shared" si="1027"/>
        <v>60</v>
      </c>
      <c r="BU81" s="137">
        <f t="shared" si="1027"/>
        <v>60</v>
      </c>
      <c r="BV81" s="137">
        <f t="shared" ref="BV81:CH81" si="1028">IF(BV77&gt;1,$G76*$I76,BU81)</f>
        <v>60</v>
      </c>
      <c r="BW81" s="137">
        <f t="shared" si="1028"/>
        <v>60</v>
      </c>
      <c r="BX81" s="137">
        <f t="shared" si="1028"/>
        <v>60</v>
      </c>
      <c r="BY81" s="137">
        <f t="shared" si="1028"/>
        <v>60</v>
      </c>
      <c r="BZ81" s="137">
        <f t="shared" si="1028"/>
        <v>60</v>
      </c>
      <c r="CA81" s="137">
        <f t="shared" si="1028"/>
        <v>60</v>
      </c>
      <c r="CB81" s="137">
        <f t="shared" si="1028"/>
        <v>60</v>
      </c>
      <c r="CC81" s="137">
        <f t="shared" si="1028"/>
        <v>60</v>
      </c>
      <c r="CD81" s="137">
        <f t="shared" si="1028"/>
        <v>60</v>
      </c>
      <c r="CE81" s="137">
        <f t="shared" si="1028"/>
        <v>60</v>
      </c>
      <c r="CF81" s="137">
        <f t="shared" si="1028"/>
        <v>60</v>
      </c>
      <c r="CG81" s="137">
        <f t="shared" si="1028"/>
        <v>60</v>
      </c>
      <c r="CH81" s="137">
        <f t="shared" si="1028"/>
        <v>60</v>
      </c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</row>
    <row r="82" spans="1:116" ht="15" x14ac:dyDescent="0.2">
      <c r="B82" s="64"/>
      <c r="C82" s="48"/>
      <c r="D82" s="48"/>
      <c r="E82" s="48"/>
      <c r="F82" s="48"/>
      <c r="G82" s="48"/>
      <c r="H82" s="48"/>
      <c r="I82" s="48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</row>
    <row r="83" spans="1:116" ht="15" x14ac:dyDescent="0.2">
      <c r="A83" s="3">
        <f>A76+1</f>
        <v>10</v>
      </c>
      <c r="B83" s="3">
        <f>VLOOKUP($A83,'energy and capacity balance'!$A$3:$F$18,2)</f>
        <v>0</v>
      </c>
      <c r="C83" s="3">
        <f>VLOOKUP($A83,'energy and capacity balance'!$A$3:$F$18,3)</f>
        <v>0</v>
      </c>
      <c r="D83" s="82">
        <f>VLOOKUP($A83,'energy and capacity balance'!$A$3:$G$18,6)</f>
        <v>0</v>
      </c>
      <c r="E83" s="82">
        <f>VLOOKUP($A83,'energy and capacity balance'!$A$3:$G$18,7)</f>
        <v>25</v>
      </c>
      <c r="F83" s="82">
        <f>VLOOKUP($A83,'energy and capacity balance'!$A$3:$H$18,8)</f>
        <v>0</v>
      </c>
      <c r="G83" s="82">
        <f>VLOOKUP($A83,'energy and capacity balance'!$A$3:$H$18,4)</f>
        <v>0</v>
      </c>
      <c r="H83" s="83">
        <f>VLOOKUP($A83,'energy and capacity balance'!$A$3:$I$18,9)</f>
        <v>0</v>
      </c>
      <c r="I83" s="83">
        <f>VLOOKUP($A83,'energy and capacity balance'!$A$3:$J$18,10)</f>
        <v>0</v>
      </c>
      <c r="J83" s="137">
        <f t="shared" ref="J83:AO83" si="1029">IF($C83=J$11,$D83*J$16,0)</f>
        <v>0</v>
      </c>
      <c r="K83" s="137">
        <f t="shared" si="1029"/>
        <v>0</v>
      </c>
      <c r="L83" s="137">
        <f t="shared" si="1029"/>
        <v>0</v>
      </c>
      <c r="M83" s="137">
        <f t="shared" si="1029"/>
        <v>0</v>
      </c>
      <c r="N83" s="137">
        <f t="shared" si="1029"/>
        <v>0</v>
      </c>
      <c r="O83" s="137">
        <f t="shared" si="1029"/>
        <v>0</v>
      </c>
      <c r="P83" s="137">
        <f t="shared" si="1029"/>
        <v>0</v>
      </c>
      <c r="Q83" s="137">
        <f t="shared" si="1029"/>
        <v>0</v>
      </c>
      <c r="R83" s="137">
        <f t="shared" si="1029"/>
        <v>0</v>
      </c>
      <c r="S83" s="137">
        <f t="shared" si="1029"/>
        <v>0</v>
      </c>
      <c r="T83" s="137">
        <f t="shared" si="1029"/>
        <v>0</v>
      </c>
      <c r="U83" s="137">
        <f t="shared" si="1029"/>
        <v>0</v>
      </c>
      <c r="V83" s="137">
        <f t="shared" si="1029"/>
        <v>0</v>
      </c>
      <c r="W83" s="137">
        <f t="shared" si="1029"/>
        <v>0</v>
      </c>
      <c r="X83" s="137">
        <f t="shared" si="1029"/>
        <v>0</v>
      </c>
      <c r="Y83" s="137">
        <f t="shared" si="1029"/>
        <v>0</v>
      </c>
      <c r="Z83" s="137">
        <f t="shared" si="1029"/>
        <v>0</v>
      </c>
      <c r="AA83" s="137">
        <f t="shared" si="1029"/>
        <v>0</v>
      </c>
      <c r="AB83" s="137">
        <f t="shared" si="1029"/>
        <v>0</v>
      </c>
      <c r="AC83" s="137">
        <f t="shared" si="1029"/>
        <v>0</v>
      </c>
      <c r="AD83" s="137">
        <f t="shared" si="1029"/>
        <v>0</v>
      </c>
      <c r="AE83" s="137">
        <f t="shared" si="1029"/>
        <v>0</v>
      </c>
      <c r="AF83" s="137">
        <f t="shared" si="1029"/>
        <v>0</v>
      </c>
      <c r="AG83" s="137">
        <f t="shared" si="1029"/>
        <v>0</v>
      </c>
      <c r="AH83" s="137">
        <f t="shared" si="1029"/>
        <v>0</v>
      </c>
      <c r="AI83" s="137">
        <f t="shared" si="1029"/>
        <v>0</v>
      </c>
      <c r="AJ83" s="137">
        <f t="shared" si="1029"/>
        <v>0</v>
      </c>
      <c r="AK83" s="137">
        <f t="shared" si="1029"/>
        <v>0</v>
      </c>
      <c r="AL83" s="137">
        <f t="shared" si="1029"/>
        <v>0</v>
      </c>
      <c r="AM83" s="137">
        <f t="shared" si="1029"/>
        <v>0</v>
      </c>
      <c r="AN83" s="137">
        <f t="shared" si="1029"/>
        <v>0</v>
      </c>
      <c r="AO83" s="137">
        <f t="shared" si="1029"/>
        <v>0</v>
      </c>
      <c r="AP83" s="137">
        <f t="shared" ref="AP83:BU83" si="1030">IF($C83=AP$11,$D83*AP$16,0)</f>
        <v>0</v>
      </c>
      <c r="AQ83" s="137">
        <f t="shared" si="1030"/>
        <v>0</v>
      </c>
      <c r="AR83" s="137">
        <f t="shared" si="1030"/>
        <v>0</v>
      </c>
      <c r="AS83" s="137">
        <f t="shared" si="1030"/>
        <v>0</v>
      </c>
      <c r="AT83" s="137">
        <f t="shared" si="1030"/>
        <v>0</v>
      </c>
      <c r="AU83" s="137">
        <f t="shared" si="1030"/>
        <v>0</v>
      </c>
      <c r="AV83" s="137">
        <f t="shared" si="1030"/>
        <v>0</v>
      </c>
      <c r="AW83" s="137">
        <f t="shared" si="1030"/>
        <v>0</v>
      </c>
      <c r="AX83" s="137">
        <f t="shared" si="1030"/>
        <v>0</v>
      </c>
      <c r="AY83" s="137">
        <f t="shared" si="1030"/>
        <v>0</v>
      </c>
      <c r="AZ83" s="137">
        <f t="shared" si="1030"/>
        <v>0</v>
      </c>
      <c r="BA83" s="137">
        <f t="shared" si="1030"/>
        <v>0</v>
      </c>
      <c r="BB83" s="137">
        <f t="shared" si="1030"/>
        <v>0</v>
      </c>
      <c r="BC83" s="137">
        <f t="shared" si="1030"/>
        <v>0</v>
      </c>
      <c r="BD83" s="137">
        <f t="shared" si="1030"/>
        <v>0</v>
      </c>
      <c r="BE83" s="137">
        <f t="shared" si="1030"/>
        <v>0</v>
      </c>
      <c r="BF83" s="137">
        <f t="shared" si="1030"/>
        <v>0</v>
      </c>
      <c r="BG83" s="137">
        <f t="shared" si="1030"/>
        <v>0</v>
      </c>
      <c r="BH83" s="137">
        <f t="shared" si="1030"/>
        <v>0</v>
      </c>
      <c r="BI83" s="137">
        <f t="shared" si="1030"/>
        <v>0</v>
      </c>
      <c r="BJ83" s="137">
        <f t="shared" si="1030"/>
        <v>0</v>
      </c>
      <c r="BK83" s="137">
        <f t="shared" si="1030"/>
        <v>0</v>
      </c>
      <c r="BL83" s="137">
        <f t="shared" si="1030"/>
        <v>0</v>
      </c>
      <c r="BM83" s="137">
        <f t="shared" si="1030"/>
        <v>0</v>
      </c>
      <c r="BN83" s="137">
        <f t="shared" si="1030"/>
        <v>0</v>
      </c>
      <c r="BO83" s="137">
        <f t="shared" si="1030"/>
        <v>0</v>
      </c>
      <c r="BP83" s="137">
        <f t="shared" si="1030"/>
        <v>0</v>
      </c>
      <c r="BQ83" s="137">
        <f t="shared" si="1030"/>
        <v>0</v>
      </c>
      <c r="BR83" s="137">
        <f t="shared" si="1030"/>
        <v>0</v>
      </c>
      <c r="BS83" s="137">
        <f t="shared" si="1030"/>
        <v>0</v>
      </c>
      <c r="BT83" s="137">
        <f t="shared" si="1030"/>
        <v>0</v>
      </c>
      <c r="BU83" s="137">
        <f t="shared" si="1030"/>
        <v>0</v>
      </c>
      <c r="BV83" s="137">
        <f t="shared" ref="BV83:CH83" si="1031">IF($C83=BV$11,$D83*BV$16,0)</f>
        <v>0</v>
      </c>
      <c r="BW83" s="137">
        <f t="shared" si="1031"/>
        <v>0</v>
      </c>
      <c r="BX83" s="137">
        <f t="shared" si="1031"/>
        <v>0</v>
      </c>
      <c r="BY83" s="137">
        <f t="shared" si="1031"/>
        <v>0</v>
      </c>
      <c r="BZ83" s="137">
        <f t="shared" si="1031"/>
        <v>0</v>
      </c>
      <c r="CA83" s="137">
        <f t="shared" si="1031"/>
        <v>0</v>
      </c>
      <c r="CB83" s="137">
        <f t="shared" si="1031"/>
        <v>0</v>
      </c>
      <c r="CC83" s="137">
        <f t="shared" si="1031"/>
        <v>0</v>
      </c>
      <c r="CD83" s="137">
        <f t="shared" si="1031"/>
        <v>0</v>
      </c>
      <c r="CE83" s="137">
        <f t="shared" si="1031"/>
        <v>0</v>
      </c>
      <c r="CF83" s="137">
        <f t="shared" si="1031"/>
        <v>0</v>
      </c>
      <c r="CG83" s="137">
        <f t="shared" si="1031"/>
        <v>0</v>
      </c>
      <c r="CH83" s="137">
        <f t="shared" si="1031"/>
        <v>0</v>
      </c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</row>
    <row r="84" spans="1:116" ht="15" x14ac:dyDescent="0.2">
      <c r="B84" s="9" t="s">
        <v>91</v>
      </c>
      <c r="C84" s="2"/>
      <c r="D84" s="2"/>
      <c r="E84" s="2"/>
      <c r="F84" s="2"/>
      <c r="G84" s="2"/>
      <c r="H84" s="2"/>
      <c r="I84" s="2"/>
      <c r="J84" s="137">
        <f>IF(J83&gt;1,J83,IF(I85&gt;0,I85,$D83*J$16*(1-VLOOKUP($A83,'energy and capacity balance'!$A$3:$L$18,11))))</f>
        <v>0.01</v>
      </c>
      <c r="K84" s="137">
        <f>IF(K83&gt;1,K83,IF(J85&gt;0,J85,$D83*K$16*(1-VLOOKUP($A83,'energy and capacity balance'!$A$3:$L$18,11))))</f>
        <v>9.6000000000000009E-3</v>
      </c>
      <c r="L84" s="137">
        <f>IF(L83&gt;1,L83,IF(K85&gt;0,K85,$D83*L$16*(1-VLOOKUP($A83,'energy and capacity balance'!$A$3:$L$18,11))))</f>
        <v>9.2000000000000016E-3</v>
      </c>
      <c r="M84" s="137">
        <f>IF(M83&gt;1,M83,IF(L85&gt;0,L85,$D83*M$16*(1-VLOOKUP($A83,'energy and capacity balance'!$A$3:$L$18,11))))</f>
        <v>8.8000000000000023E-3</v>
      </c>
      <c r="N84" s="137">
        <f>IF(N83&gt;1,N83,IF(M85&gt;0,M85,$D83*N$16*(1-VLOOKUP($A83,'energy and capacity balance'!$A$3:$L$18,11))))</f>
        <v>8.400000000000003E-3</v>
      </c>
      <c r="O84" s="137">
        <f>IF(O83&gt;1,O83,IF(N85&gt;0,N85,$D83*O$16*(1-VLOOKUP($A83,'energy and capacity balance'!$A$3:$L$18,11))))</f>
        <v>8.0000000000000036E-3</v>
      </c>
      <c r="P84" s="137">
        <f>IF(P83&gt;1,P83,IF(O85&gt;0,O85,$D83*P$16*(1-VLOOKUP($A83,'energy and capacity balance'!$A$3:$L$18,11))))</f>
        <v>7.6000000000000035E-3</v>
      </c>
      <c r="Q84" s="137">
        <f>IF(Q83&gt;1,Q83,IF(P85&gt;0,P85,$D83*Q$16*(1-VLOOKUP($A83,'energy and capacity balance'!$A$3:$L$18,11))))</f>
        <v>7.2000000000000033E-3</v>
      </c>
      <c r="R84" s="137">
        <f>IF(R83&gt;1,R83,IF(Q85&gt;0,Q85,$D83*R$16*(1-VLOOKUP($A83,'energy and capacity balance'!$A$3:$L$18,11))))</f>
        <v>6.8000000000000031E-3</v>
      </c>
      <c r="S84" s="137">
        <f>IF(S83&gt;1,S83,IF(R85&gt;0,R85,$D83*S$16*(1-VLOOKUP($A83,'energy and capacity balance'!$A$3:$L$18,11))))</f>
        <v>6.4000000000000029E-3</v>
      </c>
      <c r="T84" s="137">
        <f>IF(T83&gt;1,T83,IF(S85&gt;0,S85,$D83*T$16*(1-VLOOKUP($A83,'energy and capacity balance'!$A$3:$L$18,11))))</f>
        <v>6.0000000000000027E-3</v>
      </c>
      <c r="U84" s="137">
        <f>IF(U83&gt;1,U83,IF(T85&gt;0,T85,$D83*U$16*(1-VLOOKUP($A83,'energy and capacity balance'!$A$3:$L$18,11))))</f>
        <v>5.6000000000000025E-3</v>
      </c>
      <c r="V84" s="137">
        <f>IF(V83&gt;1,V83,IF(U85&gt;0,U85,$D83*V$16*(1-VLOOKUP($A83,'energy and capacity balance'!$A$3:$L$18,11))))</f>
        <v>5.2000000000000024E-3</v>
      </c>
      <c r="W84" s="137">
        <f>IF(W83&gt;1,W83,IF(V85&gt;0,V85,$D83*W$16*(1-VLOOKUP($A83,'energy and capacity balance'!$A$3:$L$18,11))))</f>
        <v>4.8000000000000022E-3</v>
      </c>
      <c r="X84" s="137">
        <f>IF(X83&gt;1,X83,IF(W85&gt;0,W85,$D83*X$16*(1-VLOOKUP($A83,'energy and capacity balance'!$A$3:$L$18,11))))</f>
        <v>4.400000000000002E-3</v>
      </c>
      <c r="Y84" s="137">
        <f>IF(Y83&gt;1,Y83,IF(X85&gt;0,X85,$D83*Y$16*(1-VLOOKUP($A83,'energy and capacity balance'!$A$3:$L$18,11))))</f>
        <v>4.0000000000000018E-3</v>
      </c>
      <c r="Z84" s="137">
        <f>IF(Z83&gt;1,Z83,IF(Y85&gt;0,Y85,$D83*Z$16*(1-VLOOKUP($A83,'energy and capacity balance'!$A$3:$L$18,11))))</f>
        <v>3.6000000000000016E-3</v>
      </c>
      <c r="AA84" s="137">
        <f>IF(AA83&gt;1,AA83,IF(Z85&gt;0,Z85,$D83*AA$16*(1-VLOOKUP($A83,'energy and capacity balance'!$A$3:$L$18,11))))</f>
        <v>3.2000000000000015E-3</v>
      </c>
      <c r="AB84" s="137">
        <f>IF(AB83&gt;1,AB83,IF(AA85&gt;0,AA85,$D83*AB$16*(1-VLOOKUP($A83,'energy and capacity balance'!$A$3:$L$18,11))))</f>
        <v>2.8000000000000013E-3</v>
      </c>
      <c r="AC84" s="137">
        <f>IF(AC83&gt;1,AC83,IF(AB85&gt;0,AB85,$D83*AC$16*(1-VLOOKUP($A83,'energy and capacity balance'!$A$3:$L$18,11))))</f>
        <v>2.4000000000000011E-3</v>
      </c>
      <c r="AD84" s="137">
        <f>IF(AD83&gt;1,AD83,IF(AC85&gt;0,AC85,$D83*AD$16*(1-VLOOKUP($A83,'energy and capacity balance'!$A$3:$L$18,11))))</f>
        <v>2.0000000000000009E-3</v>
      </c>
      <c r="AE84" s="137">
        <f>IF(AE83&gt;1,AE83,IF(AD85&gt;0,AD85,$D83*AE$16*(1-VLOOKUP($A83,'energy and capacity balance'!$A$3:$L$18,11))))</f>
        <v>1.6000000000000009E-3</v>
      </c>
      <c r="AF84" s="137">
        <f>IF(AF83&gt;1,AF83,IF(AE85&gt;0,AE85,$D83*AF$16*(1-VLOOKUP($A83,'energy and capacity balance'!$A$3:$L$18,11))))</f>
        <v>1.200000000000001E-3</v>
      </c>
      <c r="AG84" s="137">
        <f>IF(AG83&gt;1,AG83,IF(AF85&gt;0,AF85,$D83*AG$16*(1-VLOOKUP($A83,'energy and capacity balance'!$A$3:$L$18,11))))</f>
        <v>8.0000000000000101E-4</v>
      </c>
      <c r="AH84" s="137">
        <f>IF(AH83&gt;1,AH83,IF(AG85&gt;0,AG85,$D83*AH$16*(1-VLOOKUP($A83,'energy and capacity balance'!$A$3:$L$18,11))))</f>
        <v>4.0000000000000099E-4</v>
      </c>
      <c r="AI84" s="137">
        <f>IF(AI83&gt;1,AI83,IF(AH85&gt;0,AH85,$D83*AI$16*(1-VLOOKUP($A83,'energy and capacity balance'!$A$3:$L$18,11))))</f>
        <v>9.7578195523695399E-19</v>
      </c>
      <c r="AJ84" s="137">
        <f>IF(AJ83&gt;1,AJ83,IF(AI85&gt;0,AI85,$D83*AJ$16*(1-VLOOKUP($A83,'energy and capacity balance'!$A$3:$L$18,11))))</f>
        <v>0</v>
      </c>
      <c r="AK84" s="137">
        <f>IF(AK83&gt;1,AK83,IF(AJ85&gt;0,AJ85,$D83*AK$16*(1-VLOOKUP($A83,'energy and capacity balance'!$A$3:$L$18,11))))</f>
        <v>0</v>
      </c>
      <c r="AL84" s="137">
        <f>IF(AL83&gt;1,AL83,IF(AK85&gt;0,AK85,$D83*AL$16*(1-VLOOKUP($A83,'energy and capacity balance'!$A$3:$L$18,11))))</f>
        <v>0</v>
      </c>
      <c r="AM84" s="137">
        <f>IF(AM83&gt;1,AM83,IF(AL85&gt;0,AL85,$D83*AM$16*(1-VLOOKUP($A83,'energy and capacity balance'!$A$3:$L$18,11))))</f>
        <v>0</v>
      </c>
      <c r="AN84" s="137">
        <f>IF(AN83&gt;1,AN83,IF(AM85&gt;0,AM85,$D83*AN$16*(1-VLOOKUP($A83,'energy and capacity balance'!$A$3:$L$18,11))))</f>
        <v>0</v>
      </c>
      <c r="AO84" s="137">
        <f>IF(AO83&gt;1,AO83,IF(AN85&gt;0,AN85,$D83*AO$16*(1-VLOOKUP($A83,'energy and capacity balance'!$A$3:$L$18,11))))</f>
        <v>0</v>
      </c>
      <c r="AP84" s="137">
        <f>IF(AP83&gt;1,AP83,IF(AO85&gt;0,AO85,$D83*AP$16*(1-VLOOKUP($A83,'energy and capacity balance'!$A$3:$L$18,11))))</f>
        <v>0</v>
      </c>
      <c r="AQ84" s="137">
        <f>IF(AQ83&gt;1,AQ83,IF(AP85&gt;0,AP85,$D83*AQ$16*(1-VLOOKUP($A83,'energy and capacity balance'!$A$3:$L$18,11))))</f>
        <v>0</v>
      </c>
      <c r="AR84" s="137">
        <f>IF(AR83&gt;1,AR83,IF(AQ85&gt;0,AQ85,$D83*AR$16*(1-VLOOKUP($A83,'energy and capacity balance'!$A$3:$L$18,11))))</f>
        <v>0</v>
      </c>
      <c r="AS84" s="137">
        <f>IF(AS83&gt;1,AS83,IF(AR85&gt;0,AR85,$D83*AS$16*(1-VLOOKUP($A83,'energy and capacity balance'!$A$3:$L$18,11))))</f>
        <v>0</v>
      </c>
      <c r="AT84" s="137">
        <f>IF(AT83&gt;1,AT83,IF(AS85&gt;0,AS85,$D83*AT$16*(1-VLOOKUP($A83,'energy and capacity balance'!$A$3:$L$18,11)*(1-VLOOKUP($A83,'energy and capacity balance'!$A$3:$L$18,12)))))</f>
        <v>0</v>
      </c>
      <c r="AU84" s="137">
        <f>IF(AU83&gt;1,AU83,IF(AT85&gt;0,AT85,V84*(1-VLOOKUP($A83,'energy and capacity balance'!$A$3:$L$18,11))))</f>
        <v>5.2000000000000024E-3</v>
      </c>
      <c r="AV84" s="137">
        <f>IF(AV83&gt;1,AV83,IF(AU85&gt;0,AU85,W84*(1-VLOOKUP($A83,'energy and capacity balance'!$A$3:$L$18,11))))</f>
        <v>4.9920000000000025E-3</v>
      </c>
      <c r="AW84" s="137">
        <f>IF(AW83&gt;1,AW83,IF(AV85&gt;0,AV85,X84*(1-VLOOKUP($A83,'energy and capacity balance'!$A$3:$L$18,11))))</f>
        <v>4.7840000000000027E-3</v>
      </c>
      <c r="AX84" s="137">
        <f>IF(AX83&gt;1,AX83,IF(AW85&gt;0,AW85,Y84*(1-VLOOKUP($A83,'energy and capacity balance'!$A$3:$L$18,11))))</f>
        <v>4.5760000000000028E-3</v>
      </c>
      <c r="AY84" s="137">
        <f>IF(AY83&gt;1,AY83,IF(AX85&gt;0,AX85,Z84*(1-VLOOKUP($A83,'energy and capacity balance'!$A$3:$L$18,11))))</f>
        <v>4.368000000000003E-3</v>
      </c>
      <c r="AZ84" s="137">
        <f>IF(AZ83&gt;1,AZ83,IF(AY85&gt;0,AY85,AA84*(1-VLOOKUP($A83,'energy and capacity balance'!$A$3:$L$18,11))))</f>
        <v>4.1600000000000031E-3</v>
      </c>
      <c r="BA84" s="137">
        <f>IF(BA83&gt;1,BA83,IF(AZ85&gt;0,AZ85,AB84*(1-VLOOKUP($A83,'energy and capacity balance'!$A$3:$L$18,11))))</f>
        <v>3.9520000000000033E-3</v>
      </c>
      <c r="BB84" s="137">
        <f>IF(BB83&gt;1,BB83,IF(BA85&gt;0,BA85,AC84*(1-VLOOKUP($A83,'energy and capacity balance'!$A$3:$L$18,11))))</f>
        <v>3.744000000000003E-3</v>
      </c>
      <c r="BC84" s="137">
        <f>IF(BC83&gt;1,BC83,IF(BB85&gt;0,BB85,AD84*(1-VLOOKUP($A83,'energy and capacity balance'!$A$3:$L$18,11))))</f>
        <v>3.5360000000000027E-3</v>
      </c>
      <c r="BD84" s="137">
        <f>IF(BD83&gt;1,BD83,IF(BC85&gt;0,BC85,AE84*(1-VLOOKUP($A83,'energy and capacity balance'!$A$3:$L$18,11))))</f>
        <v>3.3280000000000024E-3</v>
      </c>
      <c r="BE84" s="137">
        <f>IF(BE83&gt;1,BE83,IF(BD85&gt;0,BD85,AF84*(1-VLOOKUP($A83,'energy and capacity balance'!$A$3:$L$18,11))))</f>
        <v>3.1200000000000021E-3</v>
      </c>
      <c r="BF84" s="137">
        <f>IF(BF83&gt;1,BF83,IF(BE85&gt;0,BE85,AG84*(1-VLOOKUP($A83,'energy and capacity balance'!$A$3:$L$18,11))))</f>
        <v>2.9120000000000018E-3</v>
      </c>
      <c r="BG84" s="137">
        <f>IF(BG83&gt;1,BG83,IF(BF85&gt;0,BF85,AH84*(1-VLOOKUP($A83,'energy and capacity balance'!$A$3:$L$18,11))))</f>
        <v>2.7040000000000015E-3</v>
      </c>
      <c r="BH84" s="137">
        <f>IF(BH83&gt;1,BH83,IF(BG85&gt;0,BG85,AI84*(1-VLOOKUP($A83,'energy and capacity balance'!$A$3:$L$18,11))))</f>
        <v>2.4960000000000013E-3</v>
      </c>
      <c r="BI84" s="137">
        <f>IF(BI83&gt;1,BI83,IF(BH85&gt;0,BH85,AJ84*(1-VLOOKUP($A83,'energy and capacity balance'!$A$3:$L$18,11))))</f>
        <v>2.288000000000001E-3</v>
      </c>
      <c r="BJ84" s="137">
        <f>IF(BJ83&gt;1,BJ83,IF(BI85&gt;0,BI85,AK84*(1-VLOOKUP($A83,'energy and capacity balance'!$A$3:$L$18,11))))</f>
        <v>2.0800000000000007E-3</v>
      </c>
      <c r="BK84" s="137">
        <f>IF(BK83&gt;1,BK83,IF(BJ85&gt;0,BJ85,AL84*(1-VLOOKUP($A83,'energy and capacity balance'!$A$3:$L$18,11))))</f>
        <v>1.8720000000000006E-3</v>
      </c>
      <c r="BL84" s="137">
        <f>IF(BL83&gt;1,BL83,IF(BK85&gt;0,BK85,AM84*(1-VLOOKUP($A83,'energy and capacity balance'!$A$3:$L$18,11))))</f>
        <v>1.6640000000000005E-3</v>
      </c>
      <c r="BM84" s="137">
        <f>IF(BM83&gt;1,BM83,IF(BL85&gt;0,BL85,AN84*(1-VLOOKUP($A83,'energy and capacity balance'!$A$3:$L$18,11))))</f>
        <v>1.4560000000000005E-3</v>
      </c>
      <c r="BN84" s="137">
        <f>IF(BN83&gt;1,BN83,IF(BM85&gt;0,BM85,AO84*(1-VLOOKUP($A83,'energy and capacity balance'!$A$3:$L$18,11))))</f>
        <v>1.2480000000000004E-3</v>
      </c>
      <c r="BO84" s="137">
        <f>IF(BO83&gt;1,BO83,IF(BN85&gt;0,BN85,AP84*(1-VLOOKUP($A83,'energy and capacity balance'!$A$3:$L$18,11))))</f>
        <v>1.0400000000000003E-3</v>
      </c>
      <c r="BP84" s="137">
        <f>IF(BP83&gt;1,BP83,IF(BO85&gt;0,BO85,AQ84*(1-VLOOKUP($A83,'energy and capacity balance'!$A$3:$L$18,11))))</f>
        <v>8.3200000000000027E-4</v>
      </c>
      <c r="BQ84" s="137">
        <f>IF(BQ83&gt;1,BQ83,IF(BP85&gt;0,BP85,AR84*(1-VLOOKUP($A83,'energy and capacity balance'!$A$3:$L$18,11))))</f>
        <v>6.2400000000000021E-4</v>
      </c>
      <c r="BR84" s="137">
        <f>IF(BR83&gt;1,BR83,IF(BQ85&gt;0,BQ85,AS84*(1-VLOOKUP($A83,'energy and capacity balance'!$A$3:$L$18,11))))</f>
        <v>4.1600000000000014E-4</v>
      </c>
      <c r="BS84" s="137">
        <f>IF(BS83&gt;1,BS83,IF(BR85&gt;0,BR85,AT84*(1-VLOOKUP($A83,'energy and capacity balance'!$A$3:$L$18,11))))</f>
        <v>2.0800000000000004E-4</v>
      </c>
      <c r="BT84" s="137">
        <f>IF(BT83&gt;1,BT83,IF(BS85&gt;0,BS85,AU84*(1-VLOOKUP($A83,'energy and capacity balance'!$A$3:$L$18,11))))</f>
        <v>5.2000000000000024E-3</v>
      </c>
      <c r="BU84" s="137">
        <f>IF(BU83&gt;1,BU83,IF(BT85&gt;0,BT85,AV84*(1-VLOOKUP($A83,'energy and capacity balance'!$A$3:$L$18,11))))</f>
        <v>4.9920000000000025E-3</v>
      </c>
      <c r="BV84" s="137">
        <f>IF(BV83&gt;1,BV83,IF(BU85&gt;0,BU85,AW84*(1-VLOOKUP($A83,'energy and capacity balance'!$A$3:$L$18,11))))</f>
        <v>4.7840000000000027E-3</v>
      </c>
      <c r="BW84" s="137">
        <f>IF(BW83&gt;1,BW83,IF(BV85&gt;0,BV85,AX84*(1-VLOOKUP($A83,'energy and capacity balance'!$A$3:$L$18,11))))</f>
        <v>4.5760000000000028E-3</v>
      </c>
      <c r="BX84" s="137">
        <f>IF(BX83&gt;1,BX83,IF(BW85&gt;0,BW85,AY84*(1-VLOOKUP($A83,'energy and capacity balance'!$A$3:$L$18,11))))</f>
        <v>4.368000000000003E-3</v>
      </c>
      <c r="BY84" s="137">
        <f>IF(BY83&gt;1,BY83,IF(BX85&gt;0,BX85,AZ84*(1-VLOOKUP($A83,'energy and capacity balance'!$A$3:$L$18,11))))</f>
        <v>4.1600000000000031E-3</v>
      </c>
      <c r="BZ84" s="137">
        <f>IF(BZ83&gt;1,BZ83,IF(BY85&gt;0,BY85,BA84*(1-VLOOKUP($A83,'energy and capacity balance'!$A$3:$L$18,11))))</f>
        <v>3.9520000000000033E-3</v>
      </c>
      <c r="CA84" s="137">
        <f>IF(CA83&gt;1,CA83,IF(BZ85&gt;0,BZ85,BB84*(1-VLOOKUP($A83,'energy and capacity balance'!$A$3:$L$18,11))))</f>
        <v>3.744000000000003E-3</v>
      </c>
      <c r="CB84" s="137">
        <f>IF(CB83&gt;1,CB83,IF(CA85&gt;0,CA85,BC84*(1-VLOOKUP($A83,'energy and capacity balance'!$A$3:$L$18,11))))</f>
        <v>3.5360000000000027E-3</v>
      </c>
      <c r="CC84" s="137">
        <f>IF(CC83&gt;1,CC83,IF(CB85&gt;0,CB85,BD84*(1-VLOOKUP($A83,'energy and capacity balance'!$A$3:$L$18,11))))</f>
        <v>3.3280000000000024E-3</v>
      </c>
      <c r="CD84" s="137">
        <f>IF(CD83&gt;1,CD83,IF(CC85&gt;0,CC85,BE84*(1-VLOOKUP($A83,'energy and capacity balance'!$A$3:$L$18,11))))</f>
        <v>3.1200000000000021E-3</v>
      </c>
      <c r="CE84" s="137">
        <f>IF(CE83&gt;1,CE83,IF(CD85&gt;0,CD85,BF84*(1-VLOOKUP($A83,'energy and capacity balance'!$A$3:$L$18,11))))</f>
        <v>2.9120000000000018E-3</v>
      </c>
      <c r="CF84" s="137">
        <f>IF(CF83&gt;1,CF83,IF(CE85&gt;0,CE85,BG84*(1-VLOOKUP($A83,'energy and capacity balance'!$A$3:$L$18,11))))</f>
        <v>2.7040000000000015E-3</v>
      </c>
      <c r="CG84" s="137">
        <f>IF(CG83&gt;1,CG83,IF(CF85&gt;0,CF85,BH84*(1-VLOOKUP($A83,'energy and capacity balance'!$A$3:$L$18,11))))</f>
        <v>2.4960000000000013E-3</v>
      </c>
      <c r="CH84" s="137">
        <f>IF(CH83&gt;1,CH83,IF(CG85&gt;0,CG85,BI84*(1-VLOOKUP($A83,'energy and capacity balance'!$A$3:$L$18,11))))</f>
        <v>2.288000000000001E-3</v>
      </c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</row>
    <row r="85" spans="1:116" ht="15" x14ac:dyDescent="0.2">
      <c r="B85" s="9" t="s">
        <v>92</v>
      </c>
      <c r="C85" s="2"/>
      <c r="D85" s="2"/>
      <c r="E85" s="16"/>
      <c r="F85" s="16"/>
      <c r="G85" s="16"/>
      <c r="H85" s="16"/>
      <c r="I85" s="16">
        <v>0.01</v>
      </c>
      <c r="J85" s="137">
        <f>MAX(+J84-J86,0)</f>
        <v>9.6000000000000009E-3</v>
      </c>
      <c r="K85" s="137">
        <f t="shared" ref="K85" si="1032">MAX(+K84-K86,0)</f>
        <v>9.2000000000000016E-3</v>
      </c>
      <c r="L85" s="137">
        <f t="shared" ref="L85" si="1033">MAX(+L84-L86,0)</f>
        <v>8.8000000000000023E-3</v>
      </c>
      <c r="M85" s="137">
        <f t="shared" ref="M85" si="1034">MAX(+M84-M86,0)</f>
        <v>8.400000000000003E-3</v>
      </c>
      <c r="N85" s="137">
        <f t="shared" ref="N85" si="1035">MAX(+N84-N86,0)</f>
        <v>8.0000000000000036E-3</v>
      </c>
      <c r="O85" s="137">
        <f t="shared" ref="O85" si="1036">MAX(+O84-O86,0)</f>
        <v>7.6000000000000035E-3</v>
      </c>
      <c r="P85" s="137">
        <f t="shared" ref="P85" si="1037">MAX(+P84-P86,0)</f>
        <v>7.2000000000000033E-3</v>
      </c>
      <c r="Q85" s="137">
        <f t="shared" ref="Q85" si="1038">MAX(+Q84-Q86,0)</f>
        <v>6.8000000000000031E-3</v>
      </c>
      <c r="R85" s="137">
        <f t="shared" ref="R85" si="1039">MAX(+R84-R86,0)</f>
        <v>6.4000000000000029E-3</v>
      </c>
      <c r="S85" s="137">
        <f t="shared" ref="S85" si="1040">MAX(+S84-S86,0)</f>
        <v>6.0000000000000027E-3</v>
      </c>
      <c r="T85" s="137">
        <f t="shared" ref="T85" si="1041">MAX(+T84-T86,0)</f>
        <v>5.6000000000000025E-3</v>
      </c>
      <c r="U85" s="137">
        <f t="shared" ref="U85" si="1042">MAX(+U84-U86,0)</f>
        <v>5.2000000000000024E-3</v>
      </c>
      <c r="V85" s="137">
        <f t="shared" ref="V85" si="1043">MAX(+V84-V86,0)</f>
        <v>4.8000000000000022E-3</v>
      </c>
      <c r="W85" s="137">
        <f t="shared" ref="W85" si="1044">MAX(+W84-W86,0)</f>
        <v>4.400000000000002E-3</v>
      </c>
      <c r="X85" s="137">
        <f t="shared" ref="X85" si="1045">MAX(+X84-X86,0)</f>
        <v>4.0000000000000018E-3</v>
      </c>
      <c r="Y85" s="137">
        <f t="shared" ref="Y85" si="1046">MAX(+Y84-Y86,0)</f>
        <v>3.6000000000000016E-3</v>
      </c>
      <c r="Z85" s="137">
        <f t="shared" ref="Z85" si="1047">MAX(+Z84-Z86,0)</f>
        <v>3.2000000000000015E-3</v>
      </c>
      <c r="AA85" s="137">
        <f t="shared" ref="AA85" si="1048">MAX(+AA84-AA86,0)</f>
        <v>2.8000000000000013E-3</v>
      </c>
      <c r="AB85" s="137">
        <f t="shared" ref="AB85" si="1049">MAX(+AB84-AB86,0)</f>
        <v>2.4000000000000011E-3</v>
      </c>
      <c r="AC85" s="137">
        <f t="shared" ref="AC85" si="1050">MAX(+AC84-AC86,0)</f>
        <v>2.0000000000000009E-3</v>
      </c>
      <c r="AD85" s="137">
        <f t="shared" ref="AD85" si="1051">MAX(+AD84-AD86,0)</f>
        <v>1.6000000000000009E-3</v>
      </c>
      <c r="AE85" s="137">
        <f t="shared" ref="AE85" si="1052">MAX(+AE84-AE86,0)</f>
        <v>1.200000000000001E-3</v>
      </c>
      <c r="AF85" s="137">
        <f t="shared" ref="AF85" si="1053">MAX(+AF84-AF86,0)</f>
        <v>8.0000000000000101E-4</v>
      </c>
      <c r="AG85" s="137">
        <f t="shared" ref="AG85" si="1054">MAX(+AG84-AG86,0)</f>
        <v>4.0000000000000099E-4</v>
      </c>
      <c r="AH85" s="137">
        <f t="shared" ref="AH85" si="1055">MAX(+AH84-AH86,0)</f>
        <v>9.7578195523695399E-19</v>
      </c>
      <c r="AI85" s="137">
        <f t="shared" ref="AI85" si="1056">MAX(+AI84-AI86,0)</f>
        <v>0</v>
      </c>
      <c r="AJ85" s="137">
        <f t="shared" ref="AJ85" si="1057">MAX(+AJ84-AJ86,0)</f>
        <v>0</v>
      </c>
      <c r="AK85" s="137">
        <f t="shared" ref="AK85" si="1058">MAX(+AK84-AK86,0)</f>
        <v>0</v>
      </c>
      <c r="AL85" s="137">
        <f t="shared" ref="AL85" si="1059">MAX(+AL84-AL86,0)</f>
        <v>0</v>
      </c>
      <c r="AM85" s="137">
        <f t="shared" ref="AM85" si="1060">MAX(+AM84-AM86,0)</f>
        <v>0</v>
      </c>
      <c r="AN85" s="137">
        <f t="shared" ref="AN85" si="1061">MAX(+AN84-AN86,0)</f>
        <v>0</v>
      </c>
      <c r="AO85" s="137">
        <f t="shared" ref="AO85" si="1062">MAX(+AO84-AO86,0)</f>
        <v>0</v>
      </c>
      <c r="AP85" s="137">
        <f t="shared" ref="AP85" si="1063">MAX(+AP84-AP86,0)</f>
        <v>0</v>
      </c>
      <c r="AQ85" s="137">
        <f t="shared" ref="AQ85" si="1064">MAX(+AQ84-AQ86,0)</f>
        <v>0</v>
      </c>
      <c r="AR85" s="137">
        <f t="shared" ref="AR85" si="1065">MAX(+AR84-AR86,0)</f>
        <v>0</v>
      </c>
      <c r="AS85" s="137">
        <f t="shared" ref="AS85" si="1066">MAX(+AS84-AS86,0)</f>
        <v>0</v>
      </c>
      <c r="AT85" s="137">
        <f t="shared" ref="AT85" si="1067">MAX(+AT84-AT86,0)</f>
        <v>0</v>
      </c>
      <c r="AU85" s="137">
        <f t="shared" ref="AU85" si="1068">MAX(+AU84-AU86,0)</f>
        <v>4.9920000000000025E-3</v>
      </c>
      <c r="AV85" s="137">
        <f t="shared" ref="AV85" si="1069">MAX(+AV84-AV86,0)</f>
        <v>4.7840000000000027E-3</v>
      </c>
      <c r="AW85" s="137">
        <f t="shared" ref="AW85" si="1070">MAX(+AW84-AW86,0)</f>
        <v>4.5760000000000028E-3</v>
      </c>
      <c r="AX85" s="137">
        <f t="shared" ref="AX85" si="1071">MAX(+AX84-AX86,0)</f>
        <v>4.368000000000003E-3</v>
      </c>
      <c r="AY85" s="137">
        <f t="shared" ref="AY85" si="1072">MAX(+AY84-AY86,0)</f>
        <v>4.1600000000000031E-3</v>
      </c>
      <c r="AZ85" s="137">
        <f t="shared" ref="AZ85" si="1073">MAX(+AZ84-AZ86,0)</f>
        <v>3.9520000000000033E-3</v>
      </c>
      <c r="BA85" s="137">
        <f t="shared" ref="BA85" si="1074">MAX(+BA84-BA86,0)</f>
        <v>3.744000000000003E-3</v>
      </c>
      <c r="BB85" s="137">
        <f t="shared" ref="BB85" si="1075">MAX(+BB84-BB86,0)</f>
        <v>3.5360000000000027E-3</v>
      </c>
      <c r="BC85" s="137">
        <f t="shared" ref="BC85" si="1076">MAX(+BC84-BC86,0)</f>
        <v>3.3280000000000024E-3</v>
      </c>
      <c r="BD85" s="137">
        <f t="shared" ref="BD85" si="1077">MAX(+BD84-BD86,0)</f>
        <v>3.1200000000000021E-3</v>
      </c>
      <c r="BE85" s="137">
        <f t="shared" ref="BE85" si="1078">MAX(+BE84-BE86,0)</f>
        <v>2.9120000000000018E-3</v>
      </c>
      <c r="BF85" s="137">
        <f t="shared" ref="BF85" si="1079">MAX(+BF84-BF86,0)</f>
        <v>2.7040000000000015E-3</v>
      </c>
      <c r="BG85" s="137">
        <f t="shared" ref="BG85" si="1080">MAX(+BG84-BG86,0)</f>
        <v>2.4960000000000013E-3</v>
      </c>
      <c r="BH85" s="137">
        <f t="shared" ref="BH85" si="1081">MAX(+BH84-BH86,0)</f>
        <v>2.288000000000001E-3</v>
      </c>
      <c r="BI85" s="137">
        <f t="shared" ref="BI85" si="1082">MAX(+BI84-BI86,0)</f>
        <v>2.0800000000000007E-3</v>
      </c>
      <c r="BJ85" s="137">
        <f t="shared" ref="BJ85" si="1083">MAX(+BJ84-BJ86,0)</f>
        <v>1.8720000000000006E-3</v>
      </c>
      <c r="BK85" s="137">
        <f t="shared" ref="BK85" si="1084">MAX(+BK84-BK86,0)</f>
        <v>1.6640000000000005E-3</v>
      </c>
      <c r="BL85" s="137">
        <f t="shared" ref="BL85" si="1085">MAX(+BL84-BL86,0)</f>
        <v>1.4560000000000005E-3</v>
      </c>
      <c r="BM85" s="137">
        <f t="shared" ref="BM85" si="1086">MAX(+BM84-BM86,0)</f>
        <v>1.2480000000000004E-3</v>
      </c>
      <c r="BN85" s="137">
        <f t="shared" ref="BN85" si="1087">MAX(+BN84-BN86,0)</f>
        <v>1.0400000000000003E-3</v>
      </c>
      <c r="BO85" s="137">
        <f t="shared" ref="BO85" si="1088">MAX(+BO84-BO86,0)</f>
        <v>8.3200000000000027E-4</v>
      </c>
      <c r="BP85" s="137">
        <f t="shared" ref="BP85" si="1089">MAX(+BP84-BP86,0)</f>
        <v>6.2400000000000021E-4</v>
      </c>
      <c r="BQ85" s="137">
        <f t="shared" ref="BQ85" si="1090">MAX(+BQ84-BQ86,0)</f>
        <v>4.1600000000000014E-4</v>
      </c>
      <c r="BR85" s="137">
        <f t="shared" ref="BR85" si="1091">MAX(+BR84-BR86,0)</f>
        <v>2.0800000000000004E-4</v>
      </c>
      <c r="BS85" s="137">
        <f t="shared" ref="BS85" si="1092">MAX(+BS84-BS86,0)</f>
        <v>0</v>
      </c>
      <c r="BT85" s="137">
        <f t="shared" ref="BT85" si="1093">MAX(+BT84-BT86,0)</f>
        <v>4.9920000000000025E-3</v>
      </c>
      <c r="BU85" s="137">
        <f t="shared" ref="BU85" si="1094">MAX(+BU84-BU86,0)</f>
        <v>4.7840000000000027E-3</v>
      </c>
      <c r="BV85" s="137">
        <f t="shared" ref="BV85" si="1095">MAX(+BV84-BV86,0)</f>
        <v>4.5760000000000028E-3</v>
      </c>
      <c r="BW85" s="137">
        <f t="shared" ref="BW85" si="1096">MAX(+BW84-BW86,0)</f>
        <v>4.368000000000003E-3</v>
      </c>
      <c r="BX85" s="137">
        <f t="shared" ref="BX85" si="1097">MAX(+BX84-BX86,0)</f>
        <v>4.1600000000000031E-3</v>
      </c>
      <c r="BY85" s="137">
        <f t="shared" ref="BY85" si="1098">MAX(+BY84-BY86,0)</f>
        <v>3.9520000000000033E-3</v>
      </c>
      <c r="BZ85" s="137">
        <f t="shared" ref="BZ85" si="1099">MAX(+BZ84-BZ86,0)</f>
        <v>3.744000000000003E-3</v>
      </c>
      <c r="CA85" s="137">
        <f t="shared" ref="CA85" si="1100">MAX(+CA84-CA86,0)</f>
        <v>3.5360000000000027E-3</v>
      </c>
      <c r="CB85" s="137">
        <f t="shared" ref="CB85" si="1101">MAX(+CB84-CB86,0)</f>
        <v>3.3280000000000024E-3</v>
      </c>
      <c r="CC85" s="137">
        <f t="shared" ref="CC85" si="1102">MAX(+CC84-CC86,0)</f>
        <v>3.1200000000000021E-3</v>
      </c>
      <c r="CD85" s="137">
        <f t="shared" ref="CD85" si="1103">MAX(+CD84-CD86,0)</f>
        <v>2.9120000000000018E-3</v>
      </c>
      <c r="CE85" s="137">
        <f t="shared" ref="CE85" si="1104">MAX(+CE84-CE86,0)</f>
        <v>2.7040000000000015E-3</v>
      </c>
      <c r="CF85" s="137">
        <f t="shared" ref="CF85" si="1105">MAX(+CF84-CF86,0)</f>
        <v>2.4960000000000013E-3</v>
      </c>
      <c r="CG85" s="137">
        <f t="shared" ref="CG85" si="1106">MAX(+CG84-CG86,0)</f>
        <v>2.288000000000001E-3</v>
      </c>
      <c r="CH85" s="137">
        <f t="shared" ref="CH85" si="1107">MAX(+CH84-CH86,0)</f>
        <v>2.0800000000000007E-3</v>
      </c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</row>
    <row r="86" spans="1:116" ht="15" x14ac:dyDescent="0.2">
      <c r="B86" s="9" t="s">
        <v>93</v>
      </c>
      <c r="C86" s="2"/>
      <c r="D86" s="2"/>
      <c r="E86" s="2"/>
      <c r="F86" s="2"/>
      <c r="G86" s="2"/>
      <c r="H86" s="2"/>
      <c r="I86" s="2"/>
      <c r="J86" s="137">
        <f t="shared" ref="J86:AO86" si="1108">IF(J84&gt;I84,J84/$E83,I86)</f>
        <v>4.0000000000000002E-4</v>
      </c>
      <c r="K86" s="137">
        <f t="shared" si="1108"/>
        <v>4.0000000000000002E-4</v>
      </c>
      <c r="L86" s="137">
        <f t="shared" si="1108"/>
        <v>4.0000000000000002E-4</v>
      </c>
      <c r="M86" s="137">
        <f t="shared" si="1108"/>
        <v>4.0000000000000002E-4</v>
      </c>
      <c r="N86" s="137">
        <f t="shared" si="1108"/>
        <v>4.0000000000000002E-4</v>
      </c>
      <c r="O86" s="137">
        <f t="shared" si="1108"/>
        <v>4.0000000000000002E-4</v>
      </c>
      <c r="P86" s="137">
        <f t="shared" si="1108"/>
        <v>4.0000000000000002E-4</v>
      </c>
      <c r="Q86" s="137">
        <f t="shared" si="1108"/>
        <v>4.0000000000000002E-4</v>
      </c>
      <c r="R86" s="137">
        <f t="shared" si="1108"/>
        <v>4.0000000000000002E-4</v>
      </c>
      <c r="S86" s="137">
        <f t="shared" si="1108"/>
        <v>4.0000000000000002E-4</v>
      </c>
      <c r="T86" s="137">
        <f t="shared" si="1108"/>
        <v>4.0000000000000002E-4</v>
      </c>
      <c r="U86" s="137">
        <f t="shared" si="1108"/>
        <v>4.0000000000000002E-4</v>
      </c>
      <c r="V86" s="137">
        <f t="shared" si="1108"/>
        <v>4.0000000000000002E-4</v>
      </c>
      <c r="W86" s="137">
        <f t="shared" si="1108"/>
        <v>4.0000000000000002E-4</v>
      </c>
      <c r="X86" s="137">
        <f t="shared" si="1108"/>
        <v>4.0000000000000002E-4</v>
      </c>
      <c r="Y86" s="137">
        <f t="shared" si="1108"/>
        <v>4.0000000000000002E-4</v>
      </c>
      <c r="Z86" s="137">
        <f t="shared" si="1108"/>
        <v>4.0000000000000002E-4</v>
      </c>
      <c r="AA86" s="137">
        <f t="shared" si="1108"/>
        <v>4.0000000000000002E-4</v>
      </c>
      <c r="AB86" s="137">
        <f t="shared" si="1108"/>
        <v>4.0000000000000002E-4</v>
      </c>
      <c r="AC86" s="137">
        <f t="shared" si="1108"/>
        <v>4.0000000000000002E-4</v>
      </c>
      <c r="AD86" s="137">
        <f t="shared" si="1108"/>
        <v>4.0000000000000002E-4</v>
      </c>
      <c r="AE86" s="137">
        <f t="shared" si="1108"/>
        <v>4.0000000000000002E-4</v>
      </c>
      <c r="AF86" s="137">
        <f t="shared" si="1108"/>
        <v>4.0000000000000002E-4</v>
      </c>
      <c r="AG86" s="137">
        <f t="shared" si="1108"/>
        <v>4.0000000000000002E-4</v>
      </c>
      <c r="AH86" s="137">
        <f t="shared" si="1108"/>
        <v>4.0000000000000002E-4</v>
      </c>
      <c r="AI86" s="137">
        <f t="shared" si="1108"/>
        <v>4.0000000000000002E-4</v>
      </c>
      <c r="AJ86" s="137">
        <f t="shared" si="1108"/>
        <v>4.0000000000000002E-4</v>
      </c>
      <c r="AK86" s="137">
        <f t="shared" si="1108"/>
        <v>4.0000000000000002E-4</v>
      </c>
      <c r="AL86" s="137">
        <f t="shared" si="1108"/>
        <v>4.0000000000000002E-4</v>
      </c>
      <c r="AM86" s="137">
        <f t="shared" si="1108"/>
        <v>4.0000000000000002E-4</v>
      </c>
      <c r="AN86" s="137">
        <f t="shared" si="1108"/>
        <v>4.0000000000000002E-4</v>
      </c>
      <c r="AO86" s="137">
        <f t="shared" si="1108"/>
        <v>4.0000000000000002E-4</v>
      </c>
      <c r="AP86" s="137">
        <f t="shared" ref="AP86:BU86" si="1109">IF(AP84&gt;AO84,AP84/$E83,AO86)</f>
        <v>4.0000000000000002E-4</v>
      </c>
      <c r="AQ86" s="137">
        <f t="shared" si="1109"/>
        <v>4.0000000000000002E-4</v>
      </c>
      <c r="AR86" s="137">
        <f t="shared" si="1109"/>
        <v>4.0000000000000002E-4</v>
      </c>
      <c r="AS86" s="137">
        <f t="shared" si="1109"/>
        <v>4.0000000000000002E-4</v>
      </c>
      <c r="AT86" s="137">
        <f t="shared" si="1109"/>
        <v>4.0000000000000002E-4</v>
      </c>
      <c r="AU86" s="137">
        <f t="shared" si="1109"/>
        <v>2.080000000000001E-4</v>
      </c>
      <c r="AV86" s="137">
        <f t="shared" si="1109"/>
        <v>2.080000000000001E-4</v>
      </c>
      <c r="AW86" s="137">
        <f t="shared" si="1109"/>
        <v>2.080000000000001E-4</v>
      </c>
      <c r="AX86" s="137">
        <f t="shared" si="1109"/>
        <v>2.080000000000001E-4</v>
      </c>
      <c r="AY86" s="137">
        <f t="shared" si="1109"/>
        <v>2.080000000000001E-4</v>
      </c>
      <c r="AZ86" s="137">
        <f t="shared" si="1109"/>
        <v>2.080000000000001E-4</v>
      </c>
      <c r="BA86" s="137">
        <f t="shared" si="1109"/>
        <v>2.080000000000001E-4</v>
      </c>
      <c r="BB86" s="137">
        <f t="shared" si="1109"/>
        <v>2.080000000000001E-4</v>
      </c>
      <c r="BC86" s="137">
        <f t="shared" si="1109"/>
        <v>2.080000000000001E-4</v>
      </c>
      <c r="BD86" s="137">
        <f t="shared" si="1109"/>
        <v>2.080000000000001E-4</v>
      </c>
      <c r="BE86" s="137">
        <f t="shared" si="1109"/>
        <v>2.080000000000001E-4</v>
      </c>
      <c r="BF86" s="137">
        <f t="shared" si="1109"/>
        <v>2.080000000000001E-4</v>
      </c>
      <c r="BG86" s="137">
        <f t="shared" si="1109"/>
        <v>2.080000000000001E-4</v>
      </c>
      <c r="BH86" s="137">
        <f t="shared" si="1109"/>
        <v>2.080000000000001E-4</v>
      </c>
      <c r="BI86" s="137">
        <f t="shared" si="1109"/>
        <v>2.080000000000001E-4</v>
      </c>
      <c r="BJ86" s="137">
        <f t="shared" si="1109"/>
        <v>2.080000000000001E-4</v>
      </c>
      <c r="BK86" s="137">
        <f t="shared" si="1109"/>
        <v>2.080000000000001E-4</v>
      </c>
      <c r="BL86" s="137">
        <f t="shared" si="1109"/>
        <v>2.080000000000001E-4</v>
      </c>
      <c r="BM86" s="137">
        <f t="shared" si="1109"/>
        <v>2.080000000000001E-4</v>
      </c>
      <c r="BN86" s="137">
        <f t="shared" si="1109"/>
        <v>2.080000000000001E-4</v>
      </c>
      <c r="BO86" s="137">
        <f t="shared" si="1109"/>
        <v>2.080000000000001E-4</v>
      </c>
      <c r="BP86" s="137">
        <f t="shared" si="1109"/>
        <v>2.080000000000001E-4</v>
      </c>
      <c r="BQ86" s="137">
        <f t="shared" si="1109"/>
        <v>2.080000000000001E-4</v>
      </c>
      <c r="BR86" s="137">
        <f t="shared" si="1109"/>
        <v>2.080000000000001E-4</v>
      </c>
      <c r="BS86" s="137">
        <f t="shared" si="1109"/>
        <v>2.080000000000001E-4</v>
      </c>
      <c r="BT86" s="137">
        <f t="shared" si="1109"/>
        <v>2.080000000000001E-4</v>
      </c>
      <c r="BU86" s="137">
        <f t="shared" si="1109"/>
        <v>2.080000000000001E-4</v>
      </c>
      <c r="BV86" s="137">
        <f t="shared" ref="BV86:CH86" si="1110">IF(BV84&gt;BU84,BV84/$E83,BU86)</f>
        <v>2.080000000000001E-4</v>
      </c>
      <c r="BW86" s="137">
        <f t="shared" si="1110"/>
        <v>2.080000000000001E-4</v>
      </c>
      <c r="BX86" s="137">
        <f t="shared" si="1110"/>
        <v>2.080000000000001E-4</v>
      </c>
      <c r="BY86" s="137">
        <f t="shared" si="1110"/>
        <v>2.080000000000001E-4</v>
      </c>
      <c r="BZ86" s="137">
        <f t="shared" si="1110"/>
        <v>2.080000000000001E-4</v>
      </c>
      <c r="CA86" s="137">
        <f t="shared" si="1110"/>
        <v>2.080000000000001E-4</v>
      </c>
      <c r="CB86" s="137">
        <f t="shared" si="1110"/>
        <v>2.080000000000001E-4</v>
      </c>
      <c r="CC86" s="137">
        <f t="shared" si="1110"/>
        <v>2.080000000000001E-4</v>
      </c>
      <c r="CD86" s="137">
        <f t="shared" si="1110"/>
        <v>2.080000000000001E-4</v>
      </c>
      <c r="CE86" s="137">
        <f t="shared" si="1110"/>
        <v>2.080000000000001E-4</v>
      </c>
      <c r="CF86" s="137">
        <f t="shared" si="1110"/>
        <v>2.080000000000001E-4</v>
      </c>
      <c r="CG86" s="137">
        <f t="shared" si="1110"/>
        <v>2.080000000000001E-4</v>
      </c>
      <c r="CH86" s="137">
        <f t="shared" si="1110"/>
        <v>2.080000000000001E-4</v>
      </c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</row>
    <row r="87" spans="1:116" ht="15" x14ac:dyDescent="0.2">
      <c r="B87" s="9" t="s">
        <v>233</v>
      </c>
      <c r="C87" s="2"/>
      <c r="D87" s="2"/>
      <c r="E87" s="2"/>
      <c r="F87" s="2"/>
      <c r="G87" s="2"/>
      <c r="H87" s="2"/>
      <c r="I87" s="2"/>
      <c r="J87" s="137">
        <f t="shared" ref="J87:BU87" si="1111">IF(J84&gt;2,$G83*$H83*8.76,I87)</f>
        <v>0</v>
      </c>
      <c r="K87" s="137">
        <f t="shared" si="1111"/>
        <v>0</v>
      </c>
      <c r="L87" s="137">
        <f t="shared" si="1111"/>
        <v>0</v>
      </c>
      <c r="M87" s="137">
        <f t="shared" si="1111"/>
        <v>0</v>
      </c>
      <c r="N87" s="137">
        <f t="shared" si="1111"/>
        <v>0</v>
      </c>
      <c r="O87" s="137">
        <f t="shared" si="1111"/>
        <v>0</v>
      </c>
      <c r="P87" s="137">
        <f t="shared" si="1111"/>
        <v>0</v>
      </c>
      <c r="Q87" s="137">
        <f t="shared" si="1111"/>
        <v>0</v>
      </c>
      <c r="R87" s="137">
        <f t="shared" si="1111"/>
        <v>0</v>
      </c>
      <c r="S87" s="137">
        <f t="shared" si="1111"/>
        <v>0</v>
      </c>
      <c r="T87" s="137">
        <f t="shared" si="1111"/>
        <v>0</v>
      </c>
      <c r="U87" s="137">
        <f t="shared" si="1111"/>
        <v>0</v>
      </c>
      <c r="V87" s="137">
        <f t="shared" si="1111"/>
        <v>0</v>
      </c>
      <c r="W87" s="137">
        <f t="shared" si="1111"/>
        <v>0</v>
      </c>
      <c r="X87" s="137">
        <f t="shared" si="1111"/>
        <v>0</v>
      </c>
      <c r="Y87" s="137">
        <f t="shared" si="1111"/>
        <v>0</v>
      </c>
      <c r="Z87" s="137">
        <f t="shared" si="1111"/>
        <v>0</v>
      </c>
      <c r="AA87" s="137">
        <f t="shared" si="1111"/>
        <v>0</v>
      </c>
      <c r="AB87" s="137">
        <f t="shared" si="1111"/>
        <v>0</v>
      </c>
      <c r="AC87" s="137">
        <f t="shared" si="1111"/>
        <v>0</v>
      </c>
      <c r="AD87" s="137">
        <f t="shared" si="1111"/>
        <v>0</v>
      </c>
      <c r="AE87" s="137">
        <f t="shared" si="1111"/>
        <v>0</v>
      </c>
      <c r="AF87" s="137">
        <f t="shared" si="1111"/>
        <v>0</v>
      </c>
      <c r="AG87" s="137">
        <f t="shared" si="1111"/>
        <v>0</v>
      </c>
      <c r="AH87" s="137">
        <f t="shared" si="1111"/>
        <v>0</v>
      </c>
      <c r="AI87" s="137">
        <f t="shared" si="1111"/>
        <v>0</v>
      </c>
      <c r="AJ87" s="137">
        <f t="shared" si="1111"/>
        <v>0</v>
      </c>
      <c r="AK87" s="137">
        <f t="shared" si="1111"/>
        <v>0</v>
      </c>
      <c r="AL87" s="137">
        <f t="shared" si="1111"/>
        <v>0</v>
      </c>
      <c r="AM87" s="137">
        <f t="shared" si="1111"/>
        <v>0</v>
      </c>
      <c r="AN87" s="137">
        <f t="shared" si="1111"/>
        <v>0</v>
      </c>
      <c r="AO87" s="137">
        <f t="shared" si="1111"/>
        <v>0</v>
      </c>
      <c r="AP87" s="137">
        <f t="shared" si="1111"/>
        <v>0</v>
      </c>
      <c r="AQ87" s="137">
        <f t="shared" si="1111"/>
        <v>0</v>
      </c>
      <c r="AR87" s="137">
        <f t="shared" si="1111"/>
        <v>0</v>
      </c>
      <c r="AS87" s="137">
        <f t="shared" si="1111"/>
        <v>0</v>
      </c>
      <c r="AT87" s="137">
        <f t="shared" si="1111"/>
        <v>0</v>
      </c>
      <c r="AU87" s="137">
        <f t="shared" si="1111"/>
        <v>0</v>
      </c>
      <c r="AV87" s="137">
        <f t="shared" si="1111"/>
        <v>0</v>
      </c>
      <c r="AW87" s="137">
        <f t="shared" si="1111"/>
        <v>0</v>
      </c>
      <c r="AX87" s="137">
        <f t="shared" si="1111"/>
        <v>0</v>
      </c>
      <c r="AY87" s="137">
        <f t="shared" si="1111"/>
        <v>0</v>
      </c>
      <c r="AZ87" s="137">
        <f t="shared" si="1111"/>
        <v>0</v>
      </c>
      <c r="BA87" s="137">
        <f t="shared" si="1111"/>
        <v>0</v>
      </c>
      <c r="BB87" s="137">
        <f t="shared" si="1111"/>
        <v>0</v>
      </c>
      <c r="BC87" s="137">
        <f t="shared" si="1111"/>
        <v>0</v>
      </c>
      <c r="BD87" s="137">
        <f t="shared" si="1111"/>
        <v>0</v>
      </c>
      <c r="BE87" s="137">
        <f t="shared" si="1111"/>
        <v>0</v>
      </c>
      <c r="BF87" s="137">
        <f t="shared" si="1111"/>
        <v>0</v>
      </c>
      <c r="BG87" s="137">
        <f t="shared" si="1111"/>
        <v>0</v>
      </c>
      <c r="BH87" s="137">
        <f t="shared" si="1111"/>
        <v>0</v>
      </c>
      <c r="BI87" s="137">
        <f t="shared" si="1111"/>
        <v>0</v>
      </c>
      <c r="BJ87" s="137">
        <f t="shared" si="1111"/>
        <v>0</v>
      </c>
      <c r="BK87" s="137">
        <f t="shared" si="1111"/>
        <v>0</v>
      </c>
      <c r="BL87" s="137">
        <f t="shared" si="1111"/>
        <v>0</v>
      </c>
      <c r="BM87" s="137">
        <f t="shared" si="1111"/>
        <v>0</v>
      </c>
      <c r="BN87" s="137">
        <f t="shared" si="1111"/>
        <v>0</v>
      </c>
      <c r="BO87" s="137">
        <f t="shared" si="1111"/>
        <v>0</v>
      </c>
      <c r="BP87" s="137">
        <f t="shared" si="1111"/>
        <v>0</v>
      </c>
      <c r="BQ87" s="137">
        <f t="shared" si="1111"/>
        <v>0</v>
      </c>
      <c r="BR87" s="137">
        <f t="shared" si="1111"/>
        <v>0</v>
      </c>
      <c r="BS87" s="137">
        <f t="shared" si="1111"/>
        <v>0</v>
      </c>
      <c r="BT87" s="137">
        <f t="shared" si="1111"/>
        <v>0</v>
      </c>
      <c r="BU87" s="137">
        <f t="shared" si="1111"/>
        <v>0</v>
      </c>
      <c r="BV87" s="137">
        <f t="shared" ref="BV87:CH87" si="1112">IF(BV84&gt;2,$G83*$H83*8.76,BU87)</f>
        <v>0</v>
      </c>
      <c r="BW87" s="137">
        <f t="shared" si="1112"/>
        <v>0</v>
      </c>
      <c r="BX87" s="137">
        <f t="shared" si="1112"/>
        <v>0</v>
      </c>
      <c r="BY87" s="137">
        <f t="shared" si="1112"/>
        <v>0</v>
      </c>
      <c r="BZ87" s="137">
        <f t="shared" si="1112"/>
        <v>0</v>
      </c>
      <c r="CA87" s="137">
        <f t="shared" si="1112"/>
        <v>0</v>
      </c>
      <c r="CB87" s="137">
        <f t="shared" si="1112"/>
        <v>0</v>
      </c>
      <c r="CC87" s="137">
        <f t="shared" si="1112"/>
        <v>0</v>
      </c>
      <c r="CD87" s="137">
        <f t="shared" si="1112"/>
        <v>0</v>
      </c>
      <c r="CE87" s="137">
        <f t="shared" si="1112"/>
        <v>0</v>
      </c>
      <c r="CF87" s="137">
        <f t="shared" si="1112"/>
        <v>0</v>
      </c>
      <c r="CG87" s="137">
        <f t="shared" si="1112"/>
        <v>0</v>
      </c>
      <c r="CH87" s="137">
        <f t="shared" si="1112"/>
        <v>0</v>
      </c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</row>
    <row r="88" spans="1:116" ht="15" x14ac:dyDescent="0.2">
      <c r="B88" s="9" t="s">
        <v>234</v>
      </c>
      <c r="C88" s="2"/>
      <c r="D88" s="2"/>
      <c r="E88" s="2"/>
      <c r="F88" s="2"/>
      <c r="G88" s="2"/>
      <c r="H88" s="2"/>
      <c r="I88" s="2"/>
      <c r="J88" s="137">
        <f t="shared" ref="J88:BU88" si="1113">IF(J84&gt;1,$G83*$I83,I88)</f>
        <v>0</v>
      </c>
      <c r="K88" s="137">
        <f t="shared" si="1113"/>
        <v>0</v>
      </c>
      <c r="L88" s="137">
        <f t="shared" si="1113"/>
        <v>0</v>
      </c>
      <c r="M88" s="137">
        <f t="shared" si="1113"/>
        <v>0</v>
      </c>
      <c r="N88" s="137">
        <f t="shared" si="1113"/>
        <v>0</v>
      </c>
      <c r="O88" s="137">
        <f t="shared" si="1113"/>
        <v>0</v>
      </c>
      <c r="P88" s="137">
        <f t="shared" si="1113"/>
        <v>0</v>
      </c>
      <c r="Q88" s="137">
        <f t="shared" si="1113"/>
        <v>0</v>
      </c>
      <c r="R88" s="137">
        <f t="shared" si="1113"/>
        <v>0</v>
      </c>
      <c r="S88" s="137">
        <f t="shared" si="1113"/>
        <v>0</v>
      </c>
      <c r="T88" s="137">
        <f t="shared" si="1113"/>
        <v>0</v>
      </c>
      <c r="U88" s="137">
        <f t="shared" si="1113"/>
        <v>0</v>
      </c>
      <c r="V88" s="137">
        <f t="shared" si="1113"/>
        <v>0</v>
      </c>
      <c r="W88" s="137">
        <f t="shared" si="1113"/>
        <v>0</v>
      </c>
      <c r="X88" s="137">
        <f t="shared" si="1113"/>
        <v>0</v>
      </c>
      <c r="Y88" s="137">
        <f t="shared" si="1113"/>
        <v>0</v>
      </c>
      <c r="Z88" s="137">
        <f t="shared" si="1113"/>
        <v>0</v>
      </c>
      <c r="AA88" s="137">
        <f t="shared" si="1113"/>
        <v>0</v>
      </c>
      <c r="AB88" s="137">
        <f t="shared" si="1113"/>
        <v>0</v>
      </c>
      <c r="AC88" s="137">
        <f t="shared" si="1113"/>
        <v>0</v>
      </c>
      <c r="AD88" s="137">
        <f t="shared" si="1113"/>
        <v>0</v>
      </c>
      <c r="AE88" s="137">
        <f t="shared" si="1113"/>
        <v>0</v>
      </c>
      <c r="AF88" s="137">
        <f t="shared" si="1113"/>
        <v>0</v>
      </c>
      <c r="AG88" s="137">
        <f t="shared" si="1113"/>
        <v>0</v>
      </c>
      <c r="AH88" s="137">
        <f t="shared" si="1113"/>
        <v>0</v>
      </c>
      <c r="AI88" s="137">
        <f t="shared" si="1113"/>
        <v>0</v>
      </c>
      <c r="AJ88" s="137">
        <f t="shared" si="1113"/>
        <v>0</v>
      </c>
      <c r="AK88" s="137">
        <f t="shared" si="1113"/>
        <v>0</v>
      </c>
      <c r="AL88" s="137">
        <f t="shared" si="1113"/>
        <v>0</v>
      </c>
      <c r="AM88" s="137">
        <f t="shared" si="1113"/>
        <v>0</v>
      </c>
      <c r="AN88" s="137">
        <f t="shared" si="1113"/>
        <v>0</v>
      </c>
      <c r="AO88" s="137">
        <f t="shared" si="1113"/>
        <v>0</v>
      </c>
      <c r="AP88" s="137">
        <f t="shared" si="1113"/>
        <v>0</v>
      </c>
      <c r="AQ88" s="137">
        <f t="shared" si="1113"/>
        <v>0</v>
      </c>
      <c r="AR88" s="137">
        <f t="shared" si="1113"/>
        <v>0</v>
      </c>
      <c r="AS88" s="137">
        <f t="shared" si="1113"/>
        <v>0</v>
      </c>
      <c r="AT88" s="137">
        <f t="shared" si="1113"/>
        <v>0</v>
      </c>
      <c r="AU88" s="137">
        <f t="shared" si="1113"/>
        <v>0</v>
      </c>
      <c r="AV88" s="137">
        <f t="shared" si="1113"/>
        <v>0</v>
      </c>
      <c r="AW88" s="137">
        <f t="shared" si="1113"/>
        <v>0</v>
      </c>
      <c r="AX88" s="137">
        <f t="shared" si="1113"/>
        <v>0</v>
      </c>
      <c r="AY88" s="137">
        <f t="shared" si="1113"/>
        <v>0</v>
      </c>
      <c r="AZ88" s="137">
        <f t="shared" si="1113"/>
        <v>0</v>
      </c>
      <c r="BA88" s="137">
        <f t="shared" si="1113"/>
        <v>0</v>
      </c>
      <c r="BB88" s="137">
        <f t="shared" si="1113"/>
        <v>0</v>
      </c>
      <c r="BC88" s="137">
        <f t="shared" si="1113"/>
        <v>0</v>
      </c>
      <c r="BD88" s="137">
        <f t="shared" si="1113"/>
        <v>0</v>
      </c>
      <c r="BE88" s="137">
        <f t="shared" si="1113"/>
        <v>0</v>
      </c>
      <c r="BF88" s="137">
        <f t="shared" si="1113"/>
        <v>0</v>
      </c>
      <c r="BG88" s="137">
        <f t="shared" si="1113"/>
        <v>0</v>
      </c>
      <c r="BH88" s="137">
        <f t="shared" si="1113"/>
        <v>0</v>
      </c>
      <c r="BI88" s="137">
        <f t="shared" si="1113"/>
        <v>0</v>
      </c>
      <c r="BJ88" s="137">
        <f t="shared" si="1113"/>
        <v>0</v>
      </c>
      <c r="BK88" s="137">
        <f t="shared" si="1113"/>
        <v>0</v>
      </c>
      <c r="BL88" s="137">
        <f t="shared" si="1113"/>
        <v>0</v>
      </c>
      <c r="BM88" s="137">
        <f t="shared" si="1113"/>
        <v>0</v>
      </c>
      <c r="BN88" s="137">
        <f t="shared" si="1113"/>
        <v>0</v>
      </c>
      <c r="BO88" s="137">
        <f t="shared" si="1113"/>
        <v>0</v>
      </c>
      <c r="BP88" s="137">
        <f t="shared" si="1113"/>
        <v>0</v>
      </c>
      <c r="BQ88" s="137">
        <f t="shared" si="1113"/>
        <v>0</v>
      </c>
      <c r="BR88" s="137">
        <f t="shared" si="1113"/>
        <v>0</v>
      </c>
      <c r="BS88" s="137">
        <f t="shared" si="1113"/>
        <v>0</v>
      </c>
      <c r="BT88" s="137">
        <f t="shared" si="1113"/>
        <v>0</v>
      </c>
      <c r="BU88" s="137">
        <f t="shared" si="1113"/>
        <v>0</v>
      </c>
      <c r="BV88" s="137">
        <f t="shared" ref="BV88:CH88" si="1114">IF(BV84&gt;1,$G83*$I83,BU88)</f>
        <v>0</v>
      </c>
      <c r="BW88" s="137">
        <f t="shared" si="1114"/>
        <v>0</v>
      </c>
      <c r="BX88" s="137">
        <f t="shared" si="1114"/>
        <v>0</v>
      </c>
      <c r="BY88" s="137">
        <f t="shared" si="1114"/>
        <v>0</v>
      </c>
      <c r="BZ88" s="137">
        <f t="shared" si="1114"/>
        <v>0</v>
      </c>
      <c r="CA88" s="137">
        <f t="shared" si="1114"/>
        <v>0</v>
      </c>
      <c r="CB88" s="137">
        <f t="shared" si="1114"/>
        <v>0</v>
      </c>
      <c r="CC88" s="137">
        <f t="shared" si="1114"/>
        <v>0</v>
      </c>
      <c r="CD88" s="137">
        <f t="shared" si="1114"/>
        <v>0</v>
      </c>
      <c r="CE88" s="137">
        <f t="shared" si="1114"/>
        <v>0</v>
      </c>
      <c r="CF88" s="137">
        <f t="shared" si="1114"/>
        <v>0</v>
      </c>
      <c r="CG88" s="137">
        <f t="shared" si="1114"/>
        <v>0</v>
      </c>
      <c r="CH88" s="137">
        <f t="shared" si="1114"/>
        <v>0</v>
      </c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</row>
    <row r="89" spans="1:116" ht="15" x14ac:dyDescent="0.2">
      <c r="B89" s="64"/>
      <c r="C89" s="48"/>
      <c r="D89" s="48"/>
      <c r="E89" s="48"/>
      <c r="F89" s="48"/>
      <c r="G89" s="48"/>
      <c r="H89" s="48"/>
      <c r="I89" s="48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</row>
    <row r="90" spans="1:116" ht="15" x14ac:dyDescent="0.2">
      <c r="A90" s="3">
        <f>A83+1</f>
        <v>11</v>
      </c>
      <c r="B90" s="3">
        <f>VLOOKUP($A90,'energy and capacity balance'!$A$3:$F$18,2)</f>
        <v>0</v>
      </c>
      <c r="C90" s="3">
        <f>VLOOKUP($A90,'energy and capacity balance'!$A$3:$F$18,3)</f>
        <v>0</v>
      </c>
      <c r="D90" s="82">
        <f>VLOOKUP($A90,'energy and capacity balance'!$A$3:$G$18,6)</f>
        <v>0</v>
      </c>
      <c r="E90" s="82">
        <f>VLOOKUP($A90,'energy and capacity balance'!$A$3:$G$18,7)</f>
        <v>10</v>
      </c>
      <c r="F90" s="82">
        <f>VLOOKUP($A90,'energy and capacity balance'!$A$3:$H$18,8)</f>
        <v>0</v>
      </c>
      <c r="G90" s="82">
        <f>VLOOKUP($A90,'energy and capacity balance'!$A$3:$H$18,4)</f>
        <v>0</v>
      </c>
      <c r="H90" s="83">
        <f>VLOOKUP($A90,'energy and capacity balance'!$A$3:$I$18,9)</f>
        <v>0</v>
      </c>
      <c r="I90" s="83">
        <f>VLOOKUP($A90,'energy and capacity balance'!$A$3:$J$18,10)</f>
        <v>0</v>
      </c>
      <c r="J90" s="137">
        <f t="shared" ref="J90:AO90" si="1115">IF($C90=J$11,$D90*J$16,0)</f>
        <v>0</v>
      </c>
      <c r="K90" s="137">
        <f t="shared" si="1115"/>
        <v>0</v>
      </c>
      <c r="L90" s="137">
        <f t="shared" si="1115"/>
        <v>0</v>
      </c>
      <c r="M90" s="137">
        <f t="shared" si="1115"/>
        <v>0</v>
      </c>
      <c r="N90" s="137">
        <f t="shared" si="1115"/>
        <v>0</v>
      </c>
      <c r="O90" s="137">
        <f t="shared" si="1115"/>
        <v>0</v>
      </c>
      <c r="P90" s="137">
        <f t="shared" si="1115"/>
        <v>0</v>
      </c>
      <c r="Q90" s="137">
        <f t="shared" si="1115"/>
        <v>0</v>
      </c>
      <c r="R90" s="137">
        <f t="shared" si="1115"/>
        <v>0</v>
      </c>
      <c r="S90" s="137">
        <f t="shared" si="1115"/>
        <v>0</v>
      </c>
      <c r="T90" s="137">
        <f t="shared" si="1115"/>
        <v>0</v>
      </c>
      <c r="U90" s="137">
        <f t="shared" si="1115"/>
        <v>0</v>
      </c>
      <c r="V90" s="137">
        <f t="shared" si="1115"/>
        <v>0</v>
      </c>
      <c r="W90" s="137">
        <f t="shared" si="1115"/>
        <v>0</v>
      </c>
      <c r="X90" s="137">
        <f t="shared" si="1115"/>
        <v>0</v>
      </c>
      <c r="Y90" s="137">
        <f t="shared" si="1115"/>
        <v>0</v>
      </c>
      <c r="Z90" s="137">
        <f t="shared" si="1115"/>
        <v>0</v>
      </c>
      <c r="AA90" s="137">
        <f t="shared" si="1115"/>
        <v>0</v>
      </c>
      <c r="AB90" s="137">
        <f t="shared" si="1115"/>
        <v>0</v>
      </c>
      <c r="AC90" s="137">
        <f t="shared" si="1115"/>
        <v>0</v>
      </c>
      <c r="AD90" s="137">
        <f t="shared" si="1115"/>
        <v>0</v>
      </c>
      <c r="AE90" s="137">
        <f t="shared" si="1115"/>
        <v>0</v>
      </c>
      <c r="AF90" s="137">
        <f t="shared" si="1115"/>
        <v>0</v>
      </c>
      <c r="AG90" s="137">
        <f t="shared" si="1115"/>
        <v>0</v>
      </c>
      <c r="AH90" s="137">
        <f t="shared" si="1115"/>
        <v>0</v>
      </c>
      <c r="AI90" s="137">
        <f t="shared" si="1115"/>
        <v>0</v>
      </c>
      <c r="AJ90" s="137">
        <f t="shared" si="1115"/>
        <v>0</v>
      </c>
      <c r="AK90" s="137">
        <f t="shared" si="1115"/>
        <v>0</v>
      </c>
      <c r="AL90" s="137">
        <f t="shared" si="1115"/>
        <v>0</v>
      </c>
      <c r="AM90" s="137">
        <f t="shared" si="1115"/>
        <v>0</v>
      </c>
      <c r="AN90" s="137">
        <f t="shared" si="1115"/>
        <v>0</v>
      </c>
      <c r="AO90" s="137">
        <f t="shared" si="1115"/>
        <v>0</v>
      </c>
      <c r="AP90" s="137">
        <f t="shared" ref="AP90:BU90" si="1116">IF($C90=AP$11,$D90*AP$16,0)</f>
        <v>0</v>
      </c>
      <c r="AQ90" s="137">
        <f t="shared" si="1116"/>
        <v>0</v>
      </c>
      <c r="AR90" s="137">
        <f t="shared" si="1116"/>
        <v>0</v>
      </c>
      <c r="AS90" s="137">
        <f t="shared" si="1116"/>
        <v>0</v>
      </c>
      <c r="AT90" s="137">
        <f t="shared" si="1116"/>
        <v>0</v>
      </c>
      <c r="AU90" s="137">
        <f t="shared" si="1116"/>
        <v>0</v>
      </c>
      <c r="AV90" s="137">
        <f t="shared" si="1116"/>
        <v>0</v>
      </c>
      <c r="AW90" s="137">
        <f t="shared" si="1116"/>
        <v>0</v>
      </c>
      <c r="AX90" s="137">
        <f t="shared" si="1116"/>
        <v>0</v>
      </c>
      <c r="AY90" s="137">
        <f t="shared" si="1116"/>
        <v>0</v>
      </c>
      <c r="AZ90" s="137">
        <f t="shared" si="1116"/>
        <v>0</v>
      </c>
      <c r="BA90" s="137">
        <f t="shared" si="1116"/>
        <v>0</v>
      </c>
      <c r="BB90" s="137">
        <f t="shared" si="1116"/>
        <v>0</v>
      </c>
      <c r="BC90" s="137">
        <f t="shared" si="1116"/>
        <v>0</v>
      </c>
      <c r="BD90" s="137">
        <f t="shared" si="1116"/>
        <v>0</v>
      </c>
      <c r="BE90" s="137">
        <f t="shared" si="1116"/>
        <v>0</v>
      </c>
      <c r="BF90" s="137">
        <f t="shared" si="1116"/>
        <v>0</v>
      </c>
      <c r="BG90" s="137">
        <f t="shared" si="1116"/>
        <v>0</v>
      </c>
      <c r="BH90" s="137">
        <f t="shared" si="1116"/>
        <v>0</v>
      </c>
      <c r="BI90" s="137">
        <f t="shared" si="1116"/>
        <v>0</v>
      </c>
      <c r="BJ90" s="137">
        <f t="shared" si="1116"/>
        <v>0</v>
      </c>
      <c r="BK90" s="137">
        <f t="shared" si="1116"/>
        <v>0</v>
      </c>
      <c r="BL90" s="137">
        <f t="shared" si="1116"/>
        <v>0</v>
      </c>
      <c r="BM90" s="137">
        <f t="shared" si="1116"/>
        <v>0</v>
      </c>
      <c r="BN90" s="137">
        <f t="shared" si="1116"/>
        <v>0</v>
      </c>
      <c r="BO90" s="137">
        <f t="shared" si="1116"/>
        <v>0</v>
      </c>
      <c r="BP90" s="137">
        <f t="shared" si="1116"/>
        <v>0</v>
      </c>
      <c r="BQ90" s="137">
        <f t="shared" si="1116"/>
        <v>0</v>
      </c>
      <c r="BR90" s="137">
        <f t="shared" si="1116"/>
        <v>0</v>
      </c>
      <c r="BS90" s="137">
        <f t="shared" si="1116"/>
        <v>0</v>
      </c>
      <c r="BT90" s="137">
        <f t="shared" si="1116"/>
        <v>0</v>
      </c>
      <c r="BU90" s="137">
        <f t="shared" si="1116"/>
        <v>0</v>
      </c>
      <c r="BV90" s="137">
        <f t="shared" ref="BV90:CH90" si="1117">IF($C90=BV$11,$D90*BV$16,0)</f>
        <v>0</v>
      </c>
      <c r="BW90" s="137">
        <f t="shared" si="1117"/>
        <v>0</v>
      </c>
      <c r="BX90" s="137">
        <f t="shared" si="1117"/>
        <v>0</v>
      </c>
      <c r="BY90" s="137">
        <f t="shared" si="1117"/>
        <v>0</v>
      </c>
      <c r="BZ90" s="137">
        <f t="shared" si="1117"/>
        <v>0</v>
      </c>
      <c r="CA90" s="137">
        <f t="shared" si="1117"/>
        <v>0</v>
      </c>
      <c r="CB90" s="137">
        <f t="shared" si="1117"/>
        <v>0</v>
      </c>
      <c r="CC90" s="137">
        <f t="shared" si="1117"/>
        <v>0</v>
      </c>
      <c r="CD90" s="137">
        <f t="shared" si="1117"/>
        <v>0</v>
      </c>
      <c r="CE90" s="137">
        <f t="shared" si="1117"/>
        <v>0</v>
      </c>
      <c r="CF90" s="137">
        <f t="shared" si="1117"/>
        <v>0</v>
      </c>
      <c r="CG90" s="137">
        <f t="shared" si="1117"/>
        <v>0</v>
      </c>
      <c r="CH90" s="137">
        <f t="shared" si="1117"/>
        <v>0</v>
      </c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</row>
    <row r="91" spans="1:116" ht="15" x14ac:dyDescent="0.2">
      <c r="B91" s="9" t="s">
        <v>91</v>
      </c>
      <c r="C91" s="2"/>
      <c r="D91" s="2"/>
      <c r="E91" s="2"/>
      <c r="F91" s="2"/>
      <c r="G91" s="2"/>
      <c r="H91" s="2"/>
      <c r="I91" s="2"/>
      <c r="J91" s="137">
        <f>IF(J90&gt;1,J90,IF(I92&gt;0,I92,$D90*J$16*(1-VLOOKUP($A90,'energy and capacity balance'!$A$3:$L$18,11))))</f>
        <v>0.01</v>
      </c>
      <c r="K91" s="137">
        <f>IF(K90&gt;1,K90,IF(J92&gt;0,J92,$D90*K$16*(1-VLOOKUP($A90,'energy and capacity balance'!$A$3:$L$18,11))))</f>
        <v>9.0000000000000011E-3</v>
      </c>
      <c r="L91" s="137">
        <f>IF(L90&gt;1,L90,IF(K92&gt;0,K92,$D90*L$16*(1-VLOOKUP($A90,'energy and capacity balance'!$A$3:$L$18,11))))</f>
        <v>8.0000000000000002E-3</v>
      </c>
      <c r="M91" s="137">
        <f>IF(M90&gt;1,M90,IF(L92&gt;0,L92,$D90*M$16*(1-VLOOKUP($A90,'energy and capacity balance'!$A$3:$L$18,11))))</f>
        <v>7.0000000000000001E-3</v>
      </c>
      <c r="N91" s="137">
        <f>IF(N90&gt;1,N90,IF(M92&gt;0,M92,$D90*N$16*(1-VLOOKUP($A90,'energy and capacity balance'!$A$3:$L$18,11))))</f>
        <v>6.0000000000000001E-3</v>
      </c>
      <c r="O91" s="137">
        <f>IF(O90&gt;1,O90,IF(N92&gt;0,N92,$D90*O$16*(1-VLOOKUP($A90,'energy and capacity balance'!$A$3:$L$18,11))))</f>
        <v>5.0000000000000001E-3</v>
      </c>
      <c r="P91" s="137">
        <f>IF(P90&gt;1,P90,IF(O92&gt;0,O92,$D90*P$16*(1-VLOOKUP($A90,'energy and capacity balance'!$A$3:$L$18,11))))</f>
        <v>4.0000000000000001E-3</v>
      </c>
      <c r="Q91" s="137">
        <f>IF(Q90&gt;1,Q90,IF(P92&gt;0,P92,$D90*Q$16*(1-VLOOKUP($A90,'energy and capacity balance'!$A$3:$L$18,11))))</f>
        <v>3.0000000000000001E-3</v>
      </c>
      <c r="R91" s="137">
        <f>IF(R90&gt;1,R90,IF(Q92&gt;0,Q92,$D90*R$16*(1-VLOOKUP($A90,'energy and capacity balance'!$A$3:$L$18,11))))</f>
        <v>2E-3</v>
      </c>
      <c r="S91" s="137">
        <f>IF(S90&gt;1,S90,IF(R92&gt;0,R92,$D90*S$16*(1-VLOOKUP($A90,'energy and capacity balance'!$A$3:$L$18,11))))</f>
        <v>1E-3</v>
      </c>
      <c r="T91" s="137">
        <f>IF(T90&gt;1,T90,IF(S92&gt;0,S92,$D90*T$16*(1-VLOOKUP($A90,'energy and capacity balance'!$A$3:$L$18,11))))</f>
        <v>0</v>
      </c>
      <c r="U91" s="137">
        <f>IF(U90&gt;1,U90,IF(T92&gt;0,T92,$D90*U$16*(1-VLOOKUP($A90,'energy and capacity balance'!$A$3:$L$18,11))))</f>
        <v>0</v>
      </c>
      <c r="V91" s="137">
        <f>IF(V90&gt;1,V90,IF(U92&gt;0,U92,$D90*V$16*(1-VLOOKUP($A90,'energy and capacity balance'!$A$3:$L$18,11))))</f>
        <v>0</v>
      </c>
      <c r="W91" s="137">
        <f>IF(W90&gt;1,W90,IF(V92&gt;0,V92,$D90*W$16*(1-VLOOKUP($A90,'energy and capacity balance'!$A$3:$L$18,11))))</f>
        <v>0</v>
      </c>
      <c r="X91" s="137">
        <f>IF(X90&gt;1,X90,IF(W92&gt;0,W92,$D90*X$16*(1-VLOOKUP($A90,'energy and capacity balance'!$A$3:$L$18,11))))</f>
        <v>0</v>
      </c>
      <c r="Y91" s="137">
        <f>IF(Y90&gt;1,Y90,IF(X92&gt;0,X92,$D90*Y$16*(1-VLOOKUP($A90,'energy and capacity balance'!$A$3:$L$18,11))))</f>
        <v>0</v>
      </c>
      <c r="Z91" s="137">
        <f>IF(Z90&gt;1,Z90,IF(Y92&gt;0,Y92,$D90*Z$16*(1-VLOOKUP($A90,'energy and capacity balance'!$A$3:$L$18,11))))</f>
        <v>0</v>
      </c>
      <c r="AA91" s="137">
        <f>IF(AA90&gt;1,AA90,IF(Z92&gt;0,Z92,$D90*AA$16*(1-VLOOKUP($A90,'energy and capacity balance'!$A$3:$L$18,11))))</f>
        <v>0</v>
      </c>
      <c r="AB91" s="137">
        <f>IF(AB90&gt;1,AB90,IF(AA92&gt;0,AA92,$D90*AB$16*(1-VLOOKUP($A90,'energy and capacity balance'!$A$3:$L$18,11))))</f>
        <v>0</v>
      </c>
      <c r="AC91" s="137">
        <f>IF(AC90&gt;1,AC90,IF(AB92&gt;0,AB92,$D90*AC$16*(1-VLOOKUP($A90,'energy and capacity balance'!$A$3:$L$18,11))))</f>
        <v>0</v>
      </c>
      <c r="AD91" s="137">
        <f>IF(AD90&gt;1,AD90,IF(AC92&gt;0,AC92,$D90*AD$16*(1-VLOOKUP($A90,'energy and capacity balance'!$A$3:$L$18,11))))</f>
        <v>0</v>
      </c>
      <c r="AE91" s="137">
        <f>IF(AE90&gt;1,AE90,IF(AD92&gt;0,AD92,$D90*AE$16*(1-VLOOKUP($A90,'energy and capacity balance'!$A$3:$L$18,11))))</f>
        <v>0</v>
      </c>
      <c r="AF91" s="137">
        <f>IF(AF90&gt;1,AF90,IF(AE92&gt;0,AE92,$D90*AF$16*(1-VLOOKUP($A90,'energy and capacity balance'!$A$3:$L$18,11))))</f>
        <v>0</v>
      </c>
      <c r="AG91" s="137">
        <f>IF(AG90&gt;1,AG90,IF(AF92&gt;0,AF92,$D90*AG$16*(1-VLOOKUP($A90,'energy and capacity balance'!$A$3:$L$18,11))))</f>
        <v>0</v>
      </c>
      <c r="AH91" s="137">
        <f>IF(AH90&gt;1,AH90,IF(AG92&gt;0,AG92,$D90*AH$16*(1-VLOOKUP($A90,'energy and capacity balance'!$A$3:$L$18,11))))</f>
        <v>0</v>
      </c>
      <c r="AI91" s="137">
        <f>IF(AI90&gt;1,AI90,IF(AH92&gt;0,AH92,$D90*AI$16*(1-VLOOKUP($A90,'energy and capacity balance'!$A$3:$L$18,11))))</f>
        <v>0</v>
      </c>
      <c r="AJ91" s="137">
        <f>IF(AJ90&gt;1,AJ90,IF(AI92&gt;0,AI92,$D90*AJ$16*(1-VLOOKUP($A90,'energy and capacity balance'!$A$3:$L$18,11))))</f>
        <v>0</v>
      </c>
      <c r="AK91" s="137">
        <f>IF(AK90&gt;1,AK90,IF(AJ92&gt;0,AJ92,$D90*AK$16*(1-VLOOKUP($A90,'energy and capacity balance'!$A$3:$L$18,11))))</f>
        <v>0</v>
      </c>
      <c r="AL91" s="137">
        <f>IF(AL90&gt;1,AL90,IF(AK92&gt;0,AK92,$D90*AL$16*(1-VLOOKUP($A90,'energy and capacity balance'!$A$3:$L$18,11))))</f>
        <v>0</v>
      </c>
      <c r="AM91" s="137">
        <f>IF(AM90&gt;1,AM90,IF(AL92&gt;0,AL92,$D90*AM$16*(1-VLOOKUP($A90,'energy and capacity balance'!$A$3:$L$18,11))))</f>
        <v>0</v>
      </c>
      <c r="AN91" s="137">
        <f>IF(AN90&gt;1,AN90,IF(AM92&gt;0,AM92,$D90*AN$16*(1-VLOOKUP($A90,'energy and capacity balance'!$A$3:$L$18,11))))</f>
        <v>0</v>
      </c>
      <c r="AO91" s="137">
        <f>IF(AO90&gt;1,AO90,IF(AN92&gt;0,AN92,$D90*AO$16*(1-VLOOKUP($A90,'energy and capacity balance'!$A$3:$L$18,11))))</f>
        <v>0</v>
      </c>
      <c r="AP91" s="137">
        <f>IF(AP90&gt;1,AP90,IF(AO92&gt;0,AO92,$D90*AP$16*(1-VLOOKUP($A90,'energy and capacity balance'!$A$3:$L$18,11))))</f>
        <v>0</v>
      </c>
      <c r="AQ91" s="137">
        <f>IF(AQ90&gt;1,AQ90,IF(AP92&gt;0,AP92,$D90*AQ$16*(1-VLOOKUP($A90,'energy and capacity balance'!$A$3:$L$18,11))))</f>
        <v>0</v>
      </c>
      <c r="AR91" s="137">
        <f>IF(AR90&gt;1,AR90,IF(AQ92&gt;0,AQ92,$D90*AR$16*(1-VLOOKUP($A90,'energy and capacity balance'!$A$3:$L$18,11))))</f>
        <v>0</v>
      </c>
      <c r="AS91" s="137">
        <f>IF(AS90&gt;1,AS90,IF(AR92&gt;0,AR92,$D90*AS$16*(1-VLOOKUP($A90,'energy and capacity balance'!$A$3:$L$18,11))))</f>
        <v>0</v>
      </c>
      <c r="AT91" s="137">
        <f>IF(AT90&gt;1,AT90,IF(AS92&gt;0,AS92,$D90*AT$16*(1-VLOOKUP($A90,'energy and capacity balance'!$A$3:$L$18,11)*(1-VLOOKUP($A90,'energy and capacity balance'!$A$3:$L$18,12)))))</f>
        <v>0</v>
      </c>
      <c r="AU91" s="137">
        <f>IF(AU90&gt;1,AU90,IF(AT92&gt;0,AT92,V91*(1-VLOOKUP($A90,'energy and capacity balance'!$A$3:$L$18,11))))</f>
        <v>0</v>
      </c>
      <c r="AV91" s="137">
        <f>IF(AV90&gt;1,AV90,IF(AU92&gt;0,AU92,W91*(1-VLOOKUP($A90,'energy and capacity balance'!$A$3:$L$18,11))))</f>
        <v>0</v>
      </c>
      <c r="AW91" s="137">
        <f>IF(AW90&gt;1,AW90,IF(AV92&gt;0,AV92,X91*(1-VLOOKUP($A90,'energy and capacity balance'!$A$3:$L$18,11))))</f>
        <v>0</v>
      </c>
      <c r="AX91" s="137">
        <f>IF(AX90&gt;1,AX90,IF(AW92&gt;0,AW92,Y91*(1-VLOOKUP($A90,'energy and capacity balance'!$A$3:$L$18,11))))</f>
        <v>0</v>
      </c>
      <c r="AY91" s="137">
        <f>IF(AY90&gt;1,AY90,IF(AX92&gt;0,AX92,Z91*(1-VLOOKUP($A90,'energy and capacity balance'!$A$3:$L$18,11))))</f>
        <v>0</v>
      </c>
      <c r="AZ91" s="137">
        <f>IF(AZ90&gt;1,AZ90,IF(AY92&gt;0,AY92,AA91*(1-VLOOKUP($A90,'energy and capacity balance'!$A$3:$L$18,11))))</f>
        <v>0</v>
      </c>
      <c r="BA91" s="137">
        <f>IF(BA90&gt;1,BA90,IF(AZ92&gt;0,AZ92,AB91*(1-VLOOKUP($A90,'energy and capacity balance'!$A$3:$L$18,11))))</f>
        <v>0</v>
      </c>
      <c r="BB91" s="137">
        <f>IF(BB90&gt;1,BB90,IF(BA92&gt;0,BA92,AC91*(1-VLOOKUP($A90,'energy and capacity balance'!$A$3:$L$18,11))))</f>
        <v>0</v>
      </c>
      <c r="BC91" s="137">
        <f>IF(BC90&gt;1,BC90,IF(BB92&gt;0,BB92,AD91*(1-VLOOKUP($A90,'energy and capacity balance'!$A$3:$L$18,11))))</f>
        <v>0</v>
      </c>
      <c r="BD91" s="137">
        <f>IF(BD90&gt;1,BD90,IF(BC92&gt;0,BC92,AE91*(1-VLOOKUP($A90,'energy and capacity balance'!$A$3:$L$18,11))))</f>
        <v>0</v>
      </c>
      <c r="BE91" s="137">
        <f>IF(BE90&gt;1,BE90,IF(BD92&gt;0,BD92,AF91*(1-VLOOKUP($A90,'energy and capacity balance'!$A$3:$L$18,11))))</f>
        <v>0</v>
      </c>
      <c r="BF91" s="137">
        <f>IF(BF90&gt;1,BF90,IF(BE92&gt;0,BE92,AG91*(1-VLOOKUP($A90,'energy and capacity balance'!$A$3:$L$18,11))))</f>
        <v>0</v>
      </c>
      <c r="BG91" s="137">
        <f>IF(BG90&gt;1,BG90,IF(BF92&gt;0,BF92,AH91*(1-VLOOKUP($A90,'energy and capacity balance'!$A$3:$L$18,11))))</f>
        <v>0</v>
      </c>
      <c r="BH91" s="137">
        <f>IF(BH90&gt;1,BH90,IF(BG92&gt;0,BG92,AI91*(1-VLOOKUP($A90,'energy and capacity balance'!$A$3:$L$18,11))))</f>
        <v>0</v>
      </c>
      <c r="BI91" s="137">
        <f>IF(BI90&gt;1,BI90,IF(BH92&gt;0,BH92,AJ91*(1-VLOOKUP($A90,'energy and capacity balance'!$A$3:$L$18,11))))</f>
        <v>0</v>
      </c>
      <c r="BJ91" s="137">
        <f>IF(BJ90&gt;1,BJ90,IF(BI92&gt;0,BI92,AK91*(1-VLOOKUP($A90,'energy and capacity balance'!$A$3:$L$18,11))))</f>
        <v>0</v>
      </c>
      <c r="BK91" s="137">
        <f>IF(BK90&gt;1,BK90,IF(BJ92&gt;0,BJ92,AL91*(1-VLOOKUP($A90,'energy and capacity balance'!$A$3:$L$18,11))))</f>
        <v>0</v>
      </c>
      <c r="BL91" s="137">
        <f>IF(BL90&gt;1,BL90,IF(BK92&gt;0,BK92,AM91*(1-VLOOKUP($A90,'energy and capacity balance'!$A$3:$L$18,11))))</f>
        <v>0</v>
      </c>
      <c r="BM91" s="137">
        <f>IF(BM90&gt;1,BM90,IF(BL92&gt;0,BL92,AN91*(1-VLOOKUP($A90,'energy and capacity balance'!$A$3:$L$18,11))))</f>
        <v>0</v>
      </c>
      <c r="BN91" s="137">
        <f>IF(BN90&gt;1,BN90,IF(BM92&gt;0,BM92,AO91*(1-VLOOKUP($A90,'energy and capacity balance'!$A$3:$L$18,11))))</f>
        <v>0</v>
      </c>
      <c r="BO91" s="137">
        <f>IF(BO90&gt;1,BO90,IF(BN92&gt;0,BN92,AP91*(1-VLOOKUP($A90,'energy and capacity balance'!$A$3:$L$18,11))))</f>
        <v>0</v>
      </c>
      <c r="BP91" s="137">
        <f>IF(BP90&gt;1,BP90,IF(BO92&gt;0,BO92,AQ91*(1-VLOOKUP($A90,'energy and capacity balance'!$A$3:$L$18,11))))</f>
        <v>0</v>
      </c>
      <c r="BQ91" s="137">
        <f>IF(BQ90&gt;1,BQ90,IF(BP92&gt;0,BP92,AR91*(1-VLOOKUP($A90,'energy and capacity balance'!$A$3:$L$18,11))))</f>
        <v>0</v>
      </c>
      <c r="BR91" s="137">
        <f>IF(BR90&gt;1,BR90,IF(BQ92&gt;0,BQ92,AS91*(1-VLOOKUP($A90,'energy and capacity balance'!$A$3:$L$18,11))))</f>
        <v>0</v>
      </c>
      <c r="BS91" s="137">
        <f>IF(BS90&gt;1,BS90,IF(BR92&gt;0,BR92,AT91*(1-VLOOKUP($A90,'energy and capacity balance'!$A$3:$L$18,11))))</f>
        <v>0</v>
      </c>
      <c r="BT91" s="137">
        <f>IF(BT90&gt;1,BT90,IF(BS92&gt;0,BS92,AU91*(1-VLOOKUP($A90,'energy and capacity balance'!$A$3:$L$18,11))))</f>
        <v>0</v>
      </c>
      <c r="BU91" s="137">
        <f>IF(BU90&gt;1,BU90,IF(BT92&gt;0,BT92,AV91*(1-VLOOKUP($A90,'energy and capacity balance'!$A$3:$L$18,11))))</f>
        <v>0</v>
      </c>
      <c r="BV91" s="137">
        <f>IF(BV90&gt;1,BV90,IF(BU92&gt;0,BU92,AW91*(1-VLOOKUP($A90,'energy and capacity balance'!$A$3:$L$18,11))))</f>
        <v>0</v>
      </c>
      <c r="BW91" s="137">
        <f>IF(BW90&gt;1,BW90,IF(BV92&gt;0,BV92,AX91*(1-VLOOKUP($A90,'energy and capacity balance'!$A$3:$L$18,11))))</f>
        <v>0</v>
      </c>
      <c r="BX91" s="137">
        <f>IF(BX90&gt;1,BX90,IF(BW92&gt;0,BW92,AY91*(1-VLOOKUP($A90,'energy and capacity balance'!$A$3:$L$18,11))))</f>
        <v>0</v>
      </c>
      <c r="BY91" s="137">
        <f>IF(BY90&gt;1,BY90,IF(BX92&gt;0,BX92,AZ91*(1-VLOOKUP($A90,'energy and capacity balance'!$A$3:$L$18,11))))</f>
        <v>0</v>
      </c>
      <c r="BZ91" s="137">
        <f>IF(BZ90&gt;1,BZ90,IF(BY92&gt;0,BY92,BA91*(1-VLOOKUP($A90,'energy and capacity balance'!$A$3:$L$18,11))))</f>
        <v>0</v>
      </c>
      <c r="CA91" s="137">
        <f>IF(CA90&gt;1,CA90,IF(BZ92&gt;0,BZ92,BB91*(1-VLOOKUP($A90,'energy and capacity balance'!$A$3:$L$18,11))))</f>
        <v>0</v>
      </c>
      <c r="CB91" s="137">
        <f>IF(CB90&gt;1,CB90,IF(CA92&gt;0,CA92,BC91*(1-VLOOKUP($A90,'energy and capacity balance'!$A$3:$L$18,11))))</f>
        <v>0</v>
      </c>
      <c r="CC91" s="137">
        <f>IF(CC90&gt;1,CC90,IF(CB92&gt;0,CB92,BD91*(1-VLOOKUP($A90,'energy and capacity balance'!$A$3:$L$18,11))))</f>
        <v>0</v>
      </c>
      <c r="CD91" s="137">
        <f>IF(CD90&gt;1,CD90,IF(CC92&gt;0,CC92,BE91*(1-VLOOKUP($A90,'energy and capacity balance'!$A$3:$L$18,11))))</f>
        <v>0</v>
      </c>
      <c r="CE91" s="137">
        <f>IF(CE90&gt;1,CE90,IF(CD92&gt;0,CD92,BF91*(1-VLOOKUP($A90,'energy and capacity balance'!$A$3:$L$18,11))))</f>
        <v>0</v>
      </c>
      <c r="CF91" s="137">
        <f>IF(CF90&gt;1,CF90,IF(CE92&gt;0,CE92,BG91*(1-VLOOKUP($A90,'energy and capacity balance'!$A$3:$L$18,11))))</f>
        <v>0</v>
      </c>
      <c r="CG91" s="137">
        <f>IF(CG90&gt;1,CG90,IF(CF92&gt;0,CF92,BH91*(1-VLOOKUP($A90,'energy and capacity balance'!$A$3:$L$18,11))))</f>
        <v>0</v>
      </c>
      <c r="CH91" s="137">
        <f>IF(CH90&gt;1,CH90,IF(CG92&gt;0,CG92,BI91*(1-VLOOKUP($A90,'energy and capacity balance'!$A$3:$L$18,11))))</f>
        <v>0</v>
      </c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</row>
    <row r="92" spans="1:116" ht="15" x14ac:dyDescent="0.2">
      <c r="B92" s="9" t="s">
        <v>92</v>
      </c>
      <c r="C92" s="2"/>
      <c r="D92" s="2"/>
      <c r="E92" s="16"/>
      <c r="F92" s="16"/>
      <c r="G92" s="16"/>
      <c r="H92" s="16"/>
      <c r="I92" s="16">
        <v>0.01</v>
      </c>
      <c r="J92" s="137">
        <f>MAX(+J91-J93,0)</f>
        <v>9.0000000000000011E-3</v>
      </c>
      <c r="K92" s="137">
        <f t="shared" ref="K92" si="1118">MAX(+K91-K93,0)</f>
        <v>8.0000000000000002E-3</v>
      </c>
      <c r="L92" s="137">
        <f t="shared" ref="L92" si="1119">MAX(+L91-L93,0)</f>
        <v>7.0000000000000001E-3</v>
      </c>
      <c r="M92" s="137">
        <f t="shared" ref="M92" si="1120">MAX(+M91-M93,0)</f>
        <v>6.0000000000000001E-3</v>
      </c>
      <c r="N92" s="137">
        <f t="shared" ref="N92" si="1121">MAX(+N91-N93,0)</f>
        <v>5.0000000000000001E-3</v>
      </c>
      <c r="O92" s="137">
        <f t="shared" ref="O92" si="1122">MAX(+O91-O93,0)</f>
        <v>4.0000000000000001E-3</v>
      </c>
      <c r="P92" s="137">
        <f t="shared" ref="P92" si="1123">MAX(+P91-P93,0)</f>
        <v>3.0000000000000001E-3</v>
      </c>
      <c r="Q92" s="137">
        <f t="shared" ref="Q92" si="1124">MAX(+Q91-Q93,0)</f>
        <v>2E-3</v>
      </c>
      <c r="R92" s="137">
        <f t="shared" ref="R92" si="1125">MAX(+R91-R93,0)</f>
        <v>1E-3</v>
      </c>
      <c r="S92" s="137">
        <f t="shared" ref="S92" si="1126">MAX(+S91-S93,0)</f>
        <v>0</v>
      </c>
      <c r="T92" s="137">
        <f t="shared" ref="T92" si="1127">MAX(+T91-T93,0)</f>
        <v>0</v>
      </c>
      <c r="U92" s="137">
        <f t="shared" ref="U92" si="1128">MAX(+U91-U93,0)</f>
        <v>0</v>
      </c>
      <c r="V92" s="137">
        <f t="shared" ref="V92" si="1129">MAX(+V91-V93,0)</f>
        <v>0</v>
      </c>
      <c r="W92" s="137">
        <f t="shared" ref="W92" si="1130">MAX(+W91-W93,0)</f>
        <v>0</v>
      </c>
      <c r="X92" s="137">
        <f t="shared" ref="X92" si="1131">MAX(+X91-X93,0)</f>
        <v>0</v>
      </c>
      <c r="Y92" s="137">
        <f t="shared" ref="Y92" si="1132">MAX(+Y91-Y93,0)</f>
        <v>0</v>
      </c>
      <c r="Z92" s="137">
        <f t="shared" ref="Z92" si="1133">MAX(+Z91-Z93,0)</f>
        <v>0</v>
      </c>
      <c r="AA92" s="137">
        <f t="shared" ref="AA92" si="1134">MAX(+AA91-AA93,0)</f>
        <v>0</v>
      </c>
      <c r="AB92" s="137">
        <f t="shared" ref="AB92" si="1135">MAX(+AB91-AB93,0)</f>
        <v>0</v>
      </c>
      <c r="AC92" s="137">
        <f t="shared" ref="AC92" si="1136">MAX(+AC91-AC93,0)</f>
        <v>0</v>
      </c>
      <c r="AD92" s="137">
        <f t="shared" ref="AD92" si="1137">MAX(+AD91-AD93,0)</f>
        <v>0</v>
      </c>
      <c r="AE92" s="137">
        <f t="shared" ref="AE92" si="1138">MAX(+AE91-AE93,0)</f>
        <v>0</v>
      </c>
      <c r="AF92" s="137">
        <f t="shared" ref="AF92" si="1139">MAX(+AF91-AF93,0)</f>
        <v>0</v>
      </c>
      <c r="AG92" s="137">
        <f t="shared" ref="AG92" si="1140">MAX(+AG91-AG93,0)</f>
        <v>0</v>
      </c>
      <c r="AH92" s="137">
        <f t="shared" ref="AH92" si="1141">MAX(+AH91-AH93,0)</f>
        <v>0</v>
      </c>
      <c r="AI92" s="137">
        <f t="shared" ref="AI92" si="1142">MAX(+AI91-AI93,0)</f>
        <v>0</v>
      </c>
      <c r="AJ92" s="137">
        <f t="shared" ref="AJ92" si="1143">MAX(+AJ91-AJ93,0)</f>
        <v>0</v>
      </c>
      <c r="AK92" s="137">
        <f t="shared" ref="AK92" si="1144">MAX(+AK91-AK93,0)</f>
        <v>0</v>
      </c>
      <c r="AL92" s="137">
        <f t="shared" ref="AL92" si="1145">MAX(+AL91-AL93,0)</f>
        <v>0</v>
      </c>
      <c r="AM92" s="137">
        <f t="shared" ref="AM92" si="1146">MAX(+AM91-AM93,0)</f>
        <v>0</v>
      </c>
      <c r="AN92" s="137">
        <f t="shared" ref="AN92" si="1147">MAX(+AN91-AN93,0)</f>
        <v>0</v>
      </c>
      <c r="AO92" s="137">
        <f t="shared" ref="AO92" si="1148">MAX(+AO91-AO93,0)</f>
        <v>0</v>
      </c>
      <c r="AP92" s="137">
        <f t="shared" ref="AP92" si="1149">MAX(+AP91-AP93,0)</f>
        <v>0</v>
      </c>
      <c r="AQ92" s="137">
        <f t="shared" ref="AQ92" si="1150">MAX(+AQ91-AQ93,0)</f>
        <v>0</v>
      </c>
      <c r="AR92" s="137">
        <f t="shared" ref="AR92" si="1151">MAX(+AR91-AR93,0)</f>
        <v>0</v>
      </c>
      <c r="AS92" s="137">
        <f t="shared" ref="AS92" si="1152">MAX(+AS91-AS93,0)</f>
        <v>0</v>
      </c>
      <c r="AT92" s="137">
        <f t="shared" ref="AT92" si="1153">MAX(+AT91-AT93,0)</f>
        <v>0</v>
      </c>
      <c r="AU92" s="137">
        <f t="shared" ref="AU92" si="1154">MAX(+AU91-AU93,0)</f>
        <v>0</v>
      </c>
      <c r="AV92" s="137">
        <f t="shared" ref="AV92" si="1155">MAX(+AV91-AV93,0)</f>
        <v>0</v>
      </c>
      <c r="AW92" s="137">
        <f t="shared" ref="AW92" si="1156">MAX(+AW91-AW93,0)</f>
        <v>0</v>
      </c>
      <c r="AX92" s="137">
        <f t="shared" ref="AX92" si="1157">MAX(+AX91-AX93,0)</f>
        <v>0</v>
      </c>
      <c r="AY92" s="137">
        <f t="shared" ref="AY92" si="1158">MAX(+AY91-AY93,0)</f>
        <v>0</v>
      </c>
      <c r="AZ92" s="137">
        <f t="shared" ref="AZ92" si="1159">MAX(+AZ91-AZ93,0)</f>
        <v>0</v>
      </c>
      <c r="BA92" s="137">
        <f t="shared" ref="BA92" si="1160">MAX(+BA91-BA93,0)</f>
        <v>0</v>
      </c>
      <c r="BB92" s="137">
        <f t="shared" ref="BB92" si="1161">MAX(+BB91-BB93,0)</f>
        <v>0</v>
      </c>
      <c r="BC92" s="137">
        <f t="shared" ref="BC92" si="1162">MAX(+BC91-BC93,0)</f>
        <v>0</v>
      </c>
      <c r="BD92" s="137">
        <f t="shared" ref="BD92" si="1163">MAX(+BD91-BD93,0)</f>
        <v>0</v>
      </c>
      <c r="BE92" s="137">
        <f t="shared" ref="BE92" si="1164">MAX(+BE91-BE93,0)</f>
        <v>0</v>
      </c>
      <c r="BF92" s="137">
        <f t="shared" ref="BF92" si="1165">MAX(+BF91-BF93,0)</f>
        <v>0</v>
      </c>
      <c r="BG92" s="137">
        <f t="shared" ref="BG92" si="1166">MAX(+BG91-BG93,0)</f>
        <v>0</v>
      </c>
      <c r="BH92" s="137">
        <f t="shared" ref="BH92" si="1167">MAX(+BH91-BH93,0)</f>
        <v>0</v>
      </c>
      <c r="BI92" s="137">
        <f t="shared" ref="BI92" si="1168">MAX(+BI91-BI93,0)</f>
        <v>0</v>
      </c>
      <c r="BJ92" s="137">
        <f t="shared" ref="BJ92" si="1169">MAX(+BJ91-BJ93,0)</f>
        <v>0</v>
      </c>
      <c r="BK92" s="137">
        <f t="shared" ref="BK92" si="1170">MAX(+BK91-BK93,0)</f>
        <v>0</v>
      </c>
      <c r="BL92" s="137">
        <f t="shared" ref="BL92" si="1171">MAX(+BL91-BL93,0)</f>
        <v>0</v>
      </c>
      <c r="BM92" s="137">
        <f t="shared" ref="BM92" si="1172">MAX(+BM91-BM93,0)</f>
        <v>0</v>
      </c>
      <c r="BN92" s="137">
        <f t="shared" ref="BN92" si="1173">MAX(+BN91-BN93,0)</f>
        <v>0</v>
      </c>
      <c r="BO92" s="137">
        <f t="shared" ref="BO92" si="1174">MAX(+BO91-BO93,0)</f>
        <v>0</v>
      </c>
      <c r="BP92" s="137">
        <f t="shared" ref="BP92" si="1175">MAX(+BP91-BP93,0)</f>
        <v>0</v>
      </c>
      <c r="BQ92" s="137">
        <f t="shared" ref="BQ92" si="1176">MAX(+BQ91-BQ93,0)</f>
        <v>0</v>
      </c>
      <c r="BR92" s="137">
        <f t="shared" ref="BR92" si="1177">MAX(+BR91-BR93,0)</f>
        <v>0</v>
      </c>
      <c r="BS92" s="137">
        <f t="shared" ref="BS92" si="1178">MAX(+BS91-BS93,0)</f>
        <v>0</v>
      </c>
      <c r="BT92" s="137">
        <f t="shared" ref="BT92" si="1179">MAX(+BT91-BT93,0)</f>
        <v>0</v>
      </c>
      <c r="BU92" s="137">
        <f t="shared" ref="BU92" si="1180">MAX(+BU91-BU93,0)</f>
        <v>0</v>
      </c>
      <c r="BV92" s="137">
        <f t="shared" ref="BV92" si="1181">MAX(+BV91-BV93,0)</f>
        <v>0</v>
      </c>
      <c r="BW92" s="137">
        <f t="shared" ref="BW92" si="1182">MAX(+BW91-BW93,0)</f>
        <v>0</v>
      </c>
      <c r="BX92" s="137">
        <f t="shared" ref="BX92" si="1183">MAX(+BX91-BX93,0)</f>
        <v>0</v>
      </c>
      <c r="BY92" s="137">
        <f t="shared" ref="BY92" si="1184">MAX(+BY91-BY93,0)</f>
        <v>0</v>
      </c>
      <c r="BZ92" s="137">
        <f t="shared" ref="BZ92" si="1185">MAX(+BZ91-BZ93,0)</f>
        <v>0</v>
      </c>
      <c r="CA92" s="137">
        <f t="shared" ref="CA92" si="1186">MAX(+CA91-CA93,0)</f>
        <v>0</v>
      </c>
      <c r="CB92" s="137">
        <f t="shared" ref="CB92" si="1187">MAX(+CB91-CB93,0)</f>
        <v>0</v>
      </c>
      <c r="CC92" s="137">
        <f t="shared" ref="CC92" si="1188">MAX(+CC91-CC93,0)</f>
        <v>0</v>
      </c>
      <c r="CD92" s="137">
        <f t="shared" ref="CD92" si="1189">MAX(+CD91-CD93,0)</f>
        <v>0</v>
      </c>
      <c r="CE92" s="137">
        <f t="shared" ref="CE92" si="1190">MAX(+CE91-CE93,0)</f>
        <v>0</v>
      </c>
      <c r="CF92" s="137">
        <f t="shared" ref="CF92" si="1191">MAX(+CF91-CF93,0)</f>
        <v>0</v>
      </c>
      <c r="CG92" s="137">
        <f t="shared" ref="CG92" si="1192">MAX(+CG91-CG93,0)</f>
        <v>0</v>
      </c>
      <c r="CH92" s="137">
        <f t="shared" ref="CH92" si="1193">MAX(+CH91-CH93,0)</f>
        <v>0</v>
      </c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</row>
    <row r="93" spans="1:116" ht="15" x14ac:dyDescent="0.2">
      <c r="B93" s="9" t="s">
        <v>93</v>
      </c>
      <c r="C93" s="2"/>
      <c r="D93" s="2"/>
      <c r="E93" s="2"/>
      <c r="F93" s="2"/>
      <c r="G93" s="2"/>
      <c r="H93" s="2"/>
      <c r="I93" s="2"/>
      <c r="J93" s="137">
        <f t="shared" ref="J93:AO93" si="1194">IF(J91&gt;I91,J91/$E90,I93)</f>
        <v>1E-3</v>
      </c>
      <c r="K93" s="137">
        <f t="shared" si="1194"/>
        <v>1E-3</v>
      </c>
      <c r="L93" s="137">
        <f t="shared" si="1194"/>
        <v>1E-3</v>
      </c>
      <c r="M93" s="137">
        <f t="shared" si="1194"/>
        <v>1E-3</v>
      </c>
      <c r="N93" s="137">
        <f t="shared" si="1194"/>
        <v>1E-3</v>
      </c>
      <c r="O93" s="137">
        <f t="shared" si="1194"/>
        <v>1E-3</v>
      </c>
      <c r="P93" s="137">
        <f t="shared" si="1194"/>
        <v>1E-3</v>
      </c>
      <c r="Q93" s="137">
        <f t="shared" si="1194"/>
        <v>1E-3</v>
      </c>
      <c r="R93" s="137">
        <f t="shared" si="1194"/>
        <v>1E-3</v>
      </c>
      <c r="S93" s="137">
        <f t="shared" si="1194"/>
        <v>1E-3</v>
      </c>
      <c r="T93" s="137">
        <f t="shared" si="1194"/>
        <v>1E-3</v>
      </c>
      <c r="U93" s="137">
        <f t="shared" si="1194"/>
        <v>1E-3</v>
      </c>
      <c r="V93" s="137">
        <f t="shared" si="1194"/>
        <v>1E-3</v>
      </c>
      <c r="W93" s="137">
        <f t="shared" si="1194"/>
        <v>1E-3</v>
      </c>
      <c r="X93" s="137">
        <f t="shared" si="1194"/>
        <v>1E-3</v>
      </c>
      <c r="Y93" s="137">
        <f t="shared" si="1194"/>
        <v>1E-3</v>
      </c>
      <c r="Z93" s="137">
        <f t="shared" si="1194"/>
        <v>1E-3</v>
      </c>
      <c r="AA93" s="137">
        <f t="shared" si="1194"/>
        <v>1E-3</v>
      </c>
      <c r="AB93" s="137">
        <f t="shared" si="1194"/>
        <v>1E-3</v>
      </c>
      <c r="AC93" s="137">
        <f t="shared" si="1194"/>
        <v>1E-3</v>
      </c>
      <c r="AD93" s="137">
        <f t="shared" si="1194"/>
        <v>1E-3</v>
      </c>
      <c r="AE93" s="137">
        <f t="shared" si="1194"/>
        <v>1E-3</v>
      </c>
      <c r="AF93" s="137">
        <f t="shared" si="1194"/>
        <v>1E-3</v>
      </c>
      <c r="AG93" s="137">
        <f t="shared" si="1194"/>
        <v>1E-3</v>
      </c>
      <c r="AH93" s="137">
        <f t="shared" si="1194"/>
        <v>1E-3</v>
      </c>
      <c r="AI93" s="137">
        <f t="shared" si="1194"/>
        <v>1E-3</v>
      </c>
      <c r="AJ93" s="137">
        <f t="shared" si="1194"/>
        <v>1E-3</v>
      </c>
      <c r="AK93" s="137">
        <f t="shared" si="1194"/>
        <v>1E-3</v>
      </c>
      <c r="AL93" s="137">
        <f t="shared" si="1194"/>
        <v>1E-3</v>
      </c>
      <c r="AM93" s="137">
        <f t="shared" si="1194"/>
        <v>1E-3</v>
      </c>
      <c r="AN93" s="137">
        <f t="shared" si="1194"/>
        <v>1E-3</v>
      </c>
      <c r="AO93" s="137">
        <f t="shared" si="1194"/>
        <v>1E-3</v>
      </c>
      <c r="AP93" s="137">
        <f t="shared" ref="AP93:BU93" si="1195">IF(AP91&gt;AO91,AP91/$E90,AO93)</f>
        <v>1E-3</v>
      </c>
      <c r="AQ93" s="137">
        <f t="shared" si="1195"/>
        <v>1E-3</v>
      </c>
      <c r="AR93" s="137">
        <f t="shared" si="1195"/>
        <v>1E-3</v>
      </c>
      <c r="AS93" s="137">
        <f t="shared" si="1195"/>
        <v>1E-3</v>
      </c>
      <c r="AT93" s="137">
        <f t="shared" si="1195"/>
        <v>1E-3</v>
      </c>
      <c r="AU93" s="137">
        <f t="shared" si="1195"/>
        <v>1E-3</v>
      </c>
      <c r="AV93" s="137">
        <f t="shared" si="1195"/>
        <v>1E-3</v>
      </c>
      <c r="AW93" s="137">
        <f t="shared" si="1195"/>
        <v>1E-3</v>
      </c>
      <c r="AX93" s="137">
        <f t="shared" si="1195"/>
        <v>1E-3</v>
      </c>
      <c r="AY93" s="137">
        <f t="shared" si="1195"/>
        <v>1E-3</v>
      </c>
      <c r="AZ93" s="137">
        <f t="shared" si="1195"/>
        <v>1E-3</v>
      </c>
      <c r="BA93" s="137">
        <f t="shared" si="1195"/>
        <v>1E-3</v>
      </c>
      <c r="BB93" s="137">
        <f t="shared" si="1195"/>
        <v>1E-3</v>
      </c>
      <c r="BC93" s="137">
        <f t="shared" si="1195"/>
        <v>1E-3</v>
      </c>
      <c r="BD93" s="137">
        <f t="shared" si="1195"/>
        <v>1E-3</v>
      </c>
      <c r="BE93" s="137">
        <f t="shared" si="1195"/>
        <v>1E-3</v>
      </c>
      <c r="BF93" s="137">
        <f t="shared" si="1195"/>
        <v>1E-3</v>
      </c>
      <c r="BG93" s="137">
        <f t="shared" si="1195"/>
        <v>1E-3</v>
      </c>
      <c r="BH93" s="137">
        <f t="shared" si="1195"/>
        <v>1E-3</v>
      </c>
      <c r="BI93" s="137">
        <f t="shared" si="1195"/>
        <v>1E-3</v>
      </c>
      <c r="BJ93" s="137">
        <f t="shared" si="1195"/>
        <v>1E-3</v>
      </c>
      <c r="BK93" s="137">
        <f t="shared" si="1195"/>
        <v>1E-3</v>
      </c>
      <c r="BL93" s="137">
        <f t="shared" si="1195"/>
        <v>1E-3</v>
      </c>
      <c r="BM93" s="137">
        <f t="shared" si="1195"/>
        <v>1E-3</v>
      </c>
      <c r="BN93" s="137">
        <f t="shared" si="1195"/>
        <v>1E-3</v>
      </c>
      <c r="BO93" s="137">
        <f t="shared" si="1195"/>
        <v>1E-3</v>
      </c>
      <c r="BP93" s="137">
        <f t="shared" si="1195"/>
        <v>1E-3</v>
      </c>
      <c r="BQ93" s="137">
        <f t="shared" si="1195"/>
        <v>1E-3</v>
      </c>
      <c r="BR93" s="137">
        <f t="shared" si="1195"/>
        <v>1E-3</v>
      </c>
      <c r="BS93" s="137">
        <f t="shared" si="1195"/>
        <v>1E-3</v>
      </c>
      <c r="BT93" s="137">
        <f t="shared" si="1195"/>
        <v>1E-3</v>
      </c>
      <c r="BU93" s="137">
        <f t="shared" si="1195"/>
        <v>1E-3</v>
      </c>
      <c r="BV93" s="137">
        <f t="shared" ref="BV93:CH93" si="1196">IF(BV91&gt;BU91,BV91/$E90,BU93)</f>
        <v>1E-3</v>
      </c>
      <c r="BW93" s="137">
        <f t="shared" si="1196"/>
        <v>1E-3</v>
      </c>
      <c r="BX93" s="137">
        <f t="shared" si="1196"/>
        <v>1E-3</v>
      </c>
      <c r="BY93" s="137">
        <f t="shared" si="1196"/>
        <v>1E-3</v>
      </c>
      <c r="BZ93" s="137">
        <f t="shared" si="1196"/>
        <v>1E-3</v>
      </c>
      <c r="CA93" s="137">
        <f t="shared" si="1196"/>
        <v>1E-3</v>
      </c>
      <c r="CB93" s="137">
        <f t="shared" si="1196"/>
        <v>1E-3</v>
      </c>
      <c r="CC93" s="137">
        <f t="shared" si="1196"/>
        <v>1E-3</v>
      </c>
      <c r="CD93" s="137">
        <f t="shared" si="1196"/>
        <v>1E-3</v>
      </c>
      <c r="CE93" s="137">
        <f t="shared" si="1196"/>
        <v>1E-3</v>
      </c>
      <c r="CF93" s="137">
        <f t="shared" si="1196"/>
        <v>1E-3</v>
      </c>
      <c r="CG93" s="137">
        <f t="shared" si="1196"/>
        <v>1E-3</v>
      </c>
      <c r="CH93" s="137">
        <f t="shared" si="1196"/>
        <v>1E-3</v>
      </c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</row>
    <row r="94" spans="1:116" ht="15" x14ac:dyDescent="0.2">
      <c r="B94" s="9" t="s">
        <v>233</v>
      </c>
      <c r="C94" s="2"/>
      <c r="D94" s="2"/>
      <c r="E94" s="2"/>
      <c r="F94" s="2"/>
      <c r="G94" s="2"/>
      <c r="H94" s="2"/>
      <c r="I94" s="2"/>
      <c r="J94" s="137">
        <f t="shared" ref="J94:BU94" si="1197">IF(J91&gt;2,$G90*$H90*8.76,I94)</f>
        <v>0</v>
      </c>
      <c r="K94" s="137">
        <f t="shared" si="1197"/>
        <v>0</v>
      </c>
      <c r="L94" s="137">
        <f t="shared" si="1197"/>
        <v>0</v>
      </c>
      <c r="M94" s="137">
        <f t="shared" si="1197"/>
        <v>0</v>
      </c>
      <c r="N94" s="137">
        <f t="shared" si="1197"/>
        <v>0</v>
      </c>
      <c r="O94" s="137">
        <f t="shared" si="1197"/>
        <v>0</v>
      </c>
      <c r="P94" s="137">
        <f t="shared" si="1197"/>
        <v>0</v>
      </c>
      <c r="Q94" s="137">
        <f t="shared" si="1197"/>
        <v>0</v>
      </c>
      <c r="R94" s="137">
        <f t="shared" si="1197"/>
        <v>0</v>
      </c>
      <c r="S94" s="137">
        <f t="shared" si="1197"/>
        <v>0</v>
      </c>
      <c r="T94" s="137">
        <f t="shared" si="1197"/>
        <v>0</v>
      </c>
      <c r="U94" s="137">
        <f t="shared" si="1197"/>
        <v>0</v>
      </c>
      <c r="V94" s="137">
        <f t="shared" si="1197"/>
        <v>0</v>
      </c>
      <c r="W94" s="137">
        <f t="shared" si="1197"/>
        <v>0</v>
      </c>
      <c r="X94" s="137">
        <f t="shared" si="1197"/>
        <v>0</v>
      </c>
      <c r="Y94" s="137">
        <f t="shared" si="1197"/>
        <v>0</v>
      </c>
      <c r="Z94" s="137">
        <f t="shared" si="1197"/>
        <v>0</v>
      </c>
      <c r="AA94" s="137">
        <f t="shared" si="1197"/>
        <v>0</v>
      </c>
      <c r="AB94" s="137">
        <f t="shared" si="1197"/>
        <v>0</v>
      </c>
      <c r="AC94" s="137">
        <f t="shared" si="1197"/>
        <v>0</v>
      </c>
      <c r="AD94" s="137">
        <f t="shared" si="1197"/>
        <v>0</v>
      </c>
      <c r="AE94" s="137">
        <f t="shared" si="1197"/>
        <v>0</v>
      </c>
      <c r="AF94" s="137">
        <f t="shared" si="1197"/>
        <v>0</v>
      </c>
      <c r="AG94" s="137">
        <f t="shared" si="1197"/>
        <v>0</v>
      </c>
      <c r="AH94" s="137">
        <f t="shared" si="1197"/>
        <v>0</v>
      </c>
      <c r="AI94" s="137">
        <f t="shared" si="1197"/>
        <v>0</v>
      </c>
      <c r="AJ94" s="137">
        <f t="shared" si="1197"/>
        <v>0</v>
      </c>
      <c r="AK94" s="137">
        <f t="shared" si="1197"/>
        <v>0</v>
      </c>
      <c r="AL94" s="137">
        <f t="shared" si="1197"/>
        <v>0</v>
      </c>
      <c r="AM94" s="137">
        <f t="shared" si="1197"/>
        <v>0</v>
      </c>
      <c r="AN94" s="137">
        <f t="shared" si="1197"/>
        <v>0</v>
      </c>
      <c r="AO94" s="137">
        <f t="shared" si="1197"/>
        <v>0</v>
      </c>
      <c r="AP94" s="137">
        <f t="shared" si="1197"/>
        <v>0</v>
      </c>
      <c r="AQ94" s="137">
        <f t="shared" si="1197"/>
        <v>0</v>
      </c>
      <c r="AR94" s="137">
        <f t="shared" si="1197"/>
        <v>0</v>
      </c>
      <c r="AS94" s="137">
        <f t="shared" si="1197"/>
        <v>0</v>
      </c>
      <c r="AT94" s="137">
        <f t="shared" si="1197"/>
        <v>0</v>
      </c>
      <c r="AU94" s="137">
        <f t="shared" si="1197"/>
        <v>0</v>
      </c>
      <c r="AV94" s="137">
        <f t="shared" si="1197"/>
        <v>0</v>
      </c>
      <c r="AW94" s="137">
        <f t="shared" si="1197"/>
        <v>0</v>
      </c>
      <c r="AX94" s="137">
        <f t="shared" si="1197"/>
        <v>0</v>
      </c>
      <c r="AY94" s="137">
        <f t="shared" si="1197"/>
        <v>0</v>
      </c>
      <c r="AZ94" s="137">
        <f t="shared" si="1197"/>
        <v>0</v>
      </c>
      <c r="BA94" s="137">
        <f t="shared" si="1197"/>
        <v>0</v>
      </c>
      <c r="BB94" s="137">
        <f t="shared" si="1197"/>
        <v>0</v>
      </c>
      <c r="BC94" s="137">
        <f t="shared" si="1197"/>
        <v>0</v>
      </c>
      <c r="BD94" s="137">
        <f t="shared" si="1197"/>
        <v>0</v>
      </c>
      <c r="BE94" s="137">
        <f t="shared" si="1197"/>
        <v>0</v>
      </c>
      <c r="BF94" s="137">
        <f t="shared" si="1197"/>
        <v>0</v>
      </c>
      <c r="BG94" s="137">
        <f t="shared" si="1197"/>
        <v>0</v>
      </c>
      <c r="BH94" s="137">
        <f t="shared" si="1197"/>
        <v>0</v>
      </c>
      <c r="BI94" s="137">
        <f t="shared" si="1197"/>
        <v>0</v>
      </c>
      <c r="BJ94" s="137">
        <f t="shared" si="1197"/>
        <v>0</v>
      </c>
      <c r="BK94" s="137">
        <f t="shared" si="1197"/>
        <v>0</v>
      </c>
      <c r="BL94" s="137">
        <f t="shared" si="1197"/>
        <v>0</v>
      </c>
      <c r="BM94" s="137">
        <f t="shared" si="1197"/>
        <v>0</v>
      </c>
      <c r="BN94" s="137">
        <f t="shared" si="1197"/>
        <v>0</v>
      </c>
      <c r="BO94" s="137">
        <f t="shared" si="1197"/>
        <v>0</v>
      </c>
      <c r="BP94" s="137">
        <f t="shared" si="1197"/>
        <v>0</v>
      </c>
      <c r="BQ94" s="137">
        <f t="shared" si="1197"/>
        <v>0</v>
      </c>
      <c r="BR94" s="137">
        <f t="shared" si="1197"/>
        <v>0</v>
      </c>
      <c r="BS94" s="137">
        <f t="shared" si="1197"/>
        <v>0</v>
      </c>
      <c r="BT94" s="137">
        <f t="shared" si="1197"/>
        <v>0</v>
      </c>
      <c r="BU94" s="137">
        <f t="shared" si="1197"/>
        <v>0</v>
      </c>
      <c r="BV94" s="137">
        <f t="shared" ref="BV94:CH94" si="1198">IF(BV91&gt;2,$G90*$H90*8.76,BU94)</f>
        <v>0</v>
      </c>
      <c r="BW94" s="137">
        <f t="shared" si="1198"/>
        <v>0</v>
      </c>
      <c r="BX94" s="137">
        <f t="shared" si="1198"/>
        <v>0</v>
      </c>
      <c r="BY94" s="137">
        <f t="shared" si="1198"/>
        <v>0</v>
      </c>
      <c r="BZ94" s="137">
        <f t="shared" si="1198"/>
        <v>0</v>
      </c>
      <c r="CA94" s="137">
        <f t="shared" si="1198"/>
        <v>0</v>
      </c>
      <c r="CB94" s="137">
        <f t="shared" si="1198"/>
        <v>0</v>
      </c>
      <c r="CC94" s="137">
        <f t="shared" si="1198"/>
        <v>0</v>
      </c>
      <c r="CD94" s="137">
        <f t="shared" si="1198"/>
        <v>0</v>
      </c>
      <c r="CE94" s="137">
        <f t="shared" si="1198"/>
        <v>0</v>
      </c>
      <c r="CF94" s="137">
        <f t="shared" si="1198"/>
        <v>0</v>
      </c>
      <c r="CG94" s="137">
        <f t="shared" si="1198"/>
        <v>0</v>
      </c>
      <c r="CH94" s="137">
        <f t="shared" si="1198"/>
        <v>0</v>
      </c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</row>
    <row r="95" spans="1:116" ht="15" x14ac:dyDescent="0.2">
      <c r="B95" s="9" t="s">
        <v>234</v>
      </c>
      <c r="C95" s="2"/>
      <c r="D95" s="2"/>
      <c r="E95" s="2"/>
      <c r="F95" s="2"/>
      <c r="G95" s="2"/>
      <c r="H95" s="2"/>
      <c r="I95" s="2"/>
      <c r="J95" s="137">
        <f t="shared" ref="J95:BU95" si="1199">IF(J91&gt;1,$G90*$I90,I95)</f>
        <v>0</v>
      </c>
      <c r="K95" s="137">
        <f t="shared" si="1199"/>
        <v>0</v>
      </c>
      <c r="L95" s="137">
        <f t="shared" si="1199"/>
        <v>0</v>
      </c>
      <c r="M95" s="137">
        <f t="shared" si="1199"/>
        <v>0</v>
      </c>
      <c r="N95" s="137">
        <f t="shared" si="1199"/>
        <v>0</v>
      </c>
      <c r="O95" s="137">
        <f t="shared" si="1199"/>
        <v>0</v>
      </c>
      <c r="P95" s="137">
        <f t="shared" si="1199"/>
        <v>0</v>
      </c>
      <c r="Q95" s="137">
        <f t="shared" si="1199"/>
        <v>0</v>
      </c>
      <c r="R95" s="137">
        <f t="shared" si="1199"/>
        <v>0</v>
      </c>
      <c r="S95" s="137">
        <f t="shared" si="1199"/>
        <v>0</v>
      </c>
      <c r="T95" s="137">
        <f t="shared" si="1199"/>
        <v>0</v>
      </c>
      <c r="U95" s="137">
        <f t="shared" si="1199"/>
        <v>0</v>
      </c>
      <c r="V95" s="137">
        <f t="shared" si="1199"/>
        <v>0</v>
      </c>
      <c r="W95" s="137">
        <f t="shared" si="1199"/>
        <v>0</v>
      </c>
      <c r="X95" s="137">
        <f t="shared" si="1199"/>
        <v>0</v>
      </c>
      <c r="Y95" s="137">
        <f t="shared" si="1199"/>
        <v>0</v>
      </c>
      <c r="Z95" s="137">
        <f t="shared" si="1199"/>
        <v>0</v>
      </c>
      <c r="AA95" s="137">
        <f t="shared" si="1199"/>
        <v>0</v>
      </c>
      <c r="AB95" s="137">
        <f t="shared" si="1199"/>
        <v>0</v>
      </c>
      <c r="AC95" s="137">
        <f t="shared" si="1199"/>
        <v>0</v>
      </c>
      <c r="AD95" s="137">
        <f t="shared" si="1199"/>
        <v>0</v>
      </c>
      <c r="AE95" s="137">
        <f t="shared" si="1199"/>
        <v>0</v>
      </c>
      <c r="AF95" s="137">
        <f t="shared" si="1199"/>
        <v>0</v>
      </c>
      <c r="AG95" s="137">
        <f t="shared" si="1199"/>
        <v>0</v>
      </c>
      <c r="AH95" s="137">
        <f t="shared" si="1199"/>
        <v>0</v>
      </c>
      <c r="AI95" s="137">
        <f t="shared" si="1199"/>
        <v>0</v>
      </c>
      <c r="AJ95" s="137">
        <f t="shared" si="1199"/>
        <v>0</v>
      </c>
      <c r="AK95" s="137">
        <f t="shared" si="1199"/>
        <v>0</v>
      </c>
      <c r="AL95" s="137">
        <f t="shared" si="1199"/>
        <v>0</v>
      </c>
      <c r="AM95" s="137">
        <f t="shared" si="1199"/>
        <v>0</v>
      </c>
      <c r="AN95" s="137">
        <f t="shared" si="1199"/>
        <v>0</v>
      </c>
      <c r="AO95" s="137">
        <f t="shared" si="1199"/>
        <v>0</v>
      </c>
      <c r="AP95" s="137">
        <f t="shared" si="1199"/>
        <v>0</v>
      </c>
      <c r="AQ95" s="137">
        <f t="shared" si="1199"/>
        <v>0</v>
      </c>
      <c r="AR95" s="137">
        <f t="shared" si="1199"/>
        <v>0</v>
      </c>
      <c r="AS95" s="137">
        <f t="shared" si="1199"/>
        <v>0</v>
      </c>
      <c r="AT95" s="137">
        <f t="shared" si="1199"/>
        <v>0</v>
      </c>
      <c r="AU95" s="137">
        <f t="shared" si="1199"/>
        <v>0</v>
      </c>
      <c r="AV95" s="137">
        <f t="shared" si="1199"/>
        <v>0</v>
      </c>
      <c r="AW95" s="137">
        <f t="shared" si="1199"/>
        <v>0</v>
      </c>
      <c r="AX95" s="137">
        <f t="shared" si="1199"/>
        <v>0</v>
      </c>
      <c r="AY95" s="137">
        <f t="shared" si="1199"/>
        <v>0</v>
      </c>
      <c r="AZ95" s="137">
        <f t="shared" si="1199"/>
        <v>0</v>
      </c>
      <c r="BA95" s="137">
        <f t="shared" si="1199"/>
        <v>0</v>
      </c>
      <c r="BB95" s="137">
        <f t="shared" si="1199"/>
        <v>0</v>
      </c>
      <c r="BC95" s="137">
        <f t="shared" si="1199"/>
        <v>0</v>
      </c>
      <c r="BD95" s="137">
        <f t="shared" si="1199"/>
        <v>0</v>
      </c>
      <c r="BE95" s="137">
        <f t="shared" si="1199"/>
        <v>0</v>
      </c>
      <c r="BF95" s="137">
        <f t="shared" si="1199"/>
        <v>0</v>
      </c>
      <c r="BG95" s="137">
        <f t="shared" si="1199"/>
        <v>0</v>
      </c>
      <c r="BH95" s="137">
        <f t="shared" si="1199"/>
        <v>0</v>
      </c>
      <c r="BI95" s="137">
        <f t="shared" si="1199"/>
        <v>0</v>
      </c>
      <c r="BJ95" s="137">
        <f t="shared" si="1199"/>
        <v>0</v>
      </c>
      <c r="BK95" s="137">
        <f t="shared" si="1199"/>
        <v>0</v>
      </c>
      <c r="BL95" s="137">
        <f t="shared" si="1199"/>
        <v>0</v>
      </c>
      <c r="BM95" s="137">
        <f t="shared" si="1199"/>
        <v>0</v>
      </c>
      <c r="BN95" s="137">
        <f t="shared" si="1199"/>
        <v>0</v>
      </c>
      <c r="BO95" s="137">
        <f t="shared" si="1199"/>
        <v>0</v>
      </c>
      <c r="BP95" s="137">
        <f t="shared" si="1199"/>
        <v>0</v>
      </c>
      <c r="BQ95" s="137">
        <f t="shared" si="1199"/>
        <v>0</v>
      </c>
      <c r="BR95" s="137">
        <f t="shared" si="1199"/>
        <v>0</v>
      </c>
      <c r="BS95" s="137">
        <f t="shared" si="1199"/>
        <v>0</v>
      </c>
      <c r="BT95" s="137">
        <f t="shared" si="1199"/>
        <v>0</v>
      </c>
      <c r="BU95" s="137">
        <f t="shared" si="1199"/>
        <v>0</v>
      </c>
      <c r="BV95" s="137">
        <f t="shared" ref="BV95:CH95" si="1200">IF(BV91&gt;1,$G90*$I90,BU95)</f>
        <v>0</v>
      </c>
      <c r="BW95" s="137">
        <f t="shared" si="1200"/>
        <v>0</v>
      </c>
      <c r="BX95" s="137">
        <f t="shared" si="1200"/>
        <v>0</v>
      </c>
      <c r="BY95" s="137">
        <f t="shared" si="1200"/>
        <v>0</v>
      </c>
      <c r="BZ95" s="137">
        <f t="shared" si="1200"/>
        <v>0</v>
      </c>
      <c r="CA95" s="137">
        <f t="shared" si="1200"/>
        <v>0</v>
      </c>
      <c r="CB95" s="137">
        <f t="shared" si="1200"/>
        <v>0</v>
      </c>
      <c r="CC95" s="137">
        <f t="shared" si="1200"/>
        <v>0</v>
      </c>
      <c r="CD95" s="137">
        <f t="shared" si="1200"/>
        <v>0</v>
      </c>
      <c r="CE95" s="137">
        <f t="shared" si="1200"/>
        <v>0</v>
      </c>
      <c r="CF95" s="137">
        <f t="shared" si="1200"/>
        <v>0</v>
      </c>
      <c r="CG95" s="137">
        <f t="shared" si="1200"/>
        <v>0</v>
      </c>
      <c r="CH95" s="137">
        <f t="shared" si="1200"/>
        <v>0</v>
      </c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</row>
    <row r="96" spans="1:116" ht="15" x14ac:dyDescent="0.2">
      <c r="B96" s="64"/>
      <c r="C96" s="52"/>
      <c r="D96" s="82"/>
      <c r="E96" s="52"/>
      <c r="F96" s="48"/>
      <c r="G96" s="48"/>
      <c r="H96" s="48"/>
      <c r="I96" s="48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</row>
    <row r="97" spans="1:116" ht="15" x14ac:dyDescent="0.2">
      <c r="A97" s="3">
        <f>A90+1</f>
        <v>12</v>
      </c>
      <c r="B97" s="3">
        <f>VLOOKUP($A97,'energy and capacity balance'!$A$3:$F$18,2)</f>
        <v>0</v>
      </c>
      <c r="C97" s="3">
        <f>VLOOKUP($A97,'energy and capacity balance'!$A$3:$F$18,3)</f>
        <v>0</v>
      </c>
      <c r="D97" s="82">
        <f>VLOOKUP($A97,'energy and capacity balance'!$A$3:$G$18,6)</f>
        <v>0</v>
      </c>
      <c r="E97" s="82">
        <f>VLOOKUP($A97,'energy and capacity balance'!$A$3:$G$18,7)</f>
        <v>10</v>
      </c>
      <c r="F97" s="82">
        <f>VLOOKUP($A97,'energy and capacity balance'!$A$3:$H$18,8)</f>
        <v>0</v>
      </c>
      <c r="G97" s="82">
        <f>VLOOKUP($A97,'energy and capacity balance'!$A$3:$H$18,4)</f>
        <v>0</v>
      </c>
      <c r="H97" s="83">
        <f>VLOOKUP($A97,'energy and capacity balance'!$A$3:$I$18,9)</f>
        <v>0</v>
      </c>
      <c r="I97" s="83">
        <f>VLOOKUP($A97,'energy and capacity balance'!$A$3:$J$18,10)</f>
        <v>0</v>
      </c>
      <c r="J97" s="137">
        <f t="shared" ref="J97:AO97" si="1201">IF($C97=J$11,$D97*J$16,0)</f>
        <v>0</v>
      </c>
      <c r="K97" s="137">
        <f t="shared" si="1201"/>
        <v>0</v>
      </c>
      <c r="L97" s="137">
        <f t="shared" si="1201"/>
        <v>0</v>
      </c>
      <c r="M97" s="137">
        <f t="shared" si="1201"/>
        <v>0</v>
      </c>
      <c r="N97" s="137">
        <f t="shared" si="1201"/>
        <v>0</v>
      </c>
      <c r="O97" s="137">
        <f t="shared" si="1201"/>
        <v>0</v>
      </c>
      <c r="P97" s="137">
        <f t="shared" si="1201"/>
        <v>0</v>
      </c>
      <c r="Q97" s="137">
        <f t="shared" si="1201"/>
        <v>0</v>
      </c>
      <c r="R97" s="137">
        <f t="shared" si="1201"/>
        <v>0</v>
      </c>
      <c r="S97" s="137">
        <f t="shared" si="1201"/>
        <v>0</v>
      </c>
      <c r="T97" s="137">
        <f t="shared" si="1201"/>
        <v>0</v>
      </c>
      <c r="U97" s="137">
        <f t="shared" si="1201"/>
        <v>0</v>
      </c>
      <c r="V97" s="137">
        <f t="shared" si="1201"/>
        <v>0</v>
      </c>
      <c r="W97" s="137">
        <f t="shared" si="1201"/>
        <v>0</v>
      </c>
      <c r="X97" s="137">
        <f t="shared" si="1201"/>
        <v>0</v>
      </c>
      <c r="Y97" s="137">
        <f t="shared" si="1201"/>
        <v>0</v>
      </c>
      <c r="Z97" s="137">
        <f t="shared" si="1201"/>
        <v>0</v>
      </c>
      <c r="AA97" s="137">
        <f t="shared" si="1201"/>
        <v>0</v>
      </c>
      <c r="AB97" s="137">
        <f t="shared" si="1201"/>
        <v>0</v>
      </c>
      <c r="AC97" s="137">
        <f t="shared" si="1201"/>
        <v>0</v>
      </c>
      <c r="AD97" s="137">
        <f t="shared" si="1201"/>
        <v>0</v>
      </c>
      <c r="AE97" s="137">
        <f t="shared" si="1201"/>
        <v>0</v>
      </c>
      <c r="AF97" s="137">
        <f t="shared" si="1201"/>
        <v>0</v>
      </c>
      <c r="AG97" s="137">
        <f t="shared" si="1201"/>
        <v>0</v>
      </c>
      <c r="AH97" s="137">
        <f t="shared" si="1201"/>
        <v>0</v>
      </c>
      <c r="AI97" s="137">
        <f t="shared" si="1201"/>
        <v>0</v>
      </c>
      <c r="AJ97" s="137">
        <f t="shared" si="1201"/>
        <v>0</v>
      </c>
      <c r="AK97" s="137">
        <f t="shared" si="1201"/>
        <v>0</v>
      </c>
      <c r="AL97" s="137">
        <f t="shared" si="1201"/>
        <v>0</v>
      </c>
      <c r="AM97" s="137">
        <f t="shared" si="1201"/>
        <v>0</v>
      </c>
      <c r="AN97" s="137">
        <f t="shared" si="1201"/>
        <v>0</v>
      </c>
      <c r="AO97" s="137">
        <f t="shared" si="1201"/>
        <v>0</v>
      </c>
      <c r="AP97" s="137">
        <f t="shared" ref="AP97:BU97" si="1202">IF($C97=AP$11,$D97*AP$16,0)</f>
        <v>0</v>
      </c>
      <c r="AQ97" s="137">
        <f t="shared" si="1202"/>
        <v>0</v>
      </c>
      <c r="AR97" s="137">
        <f t="shared" si="1202"/>
        <v>0</v>
      </c>
      <c r="AS97" s="137">
        <f t="shared" si="1202"/>
        <v>0</v>
      </c>
      <c r="AT97" s="137">
        <f t="shared" si="1202"/>
        <v>0</v>
      </c>
      <c r="AU97" s="137">
        <f t="shared" si="1202"/>
        <v>0</v>
      </c>
      <c r="AV97" s="137">
        <f t="shared" si="1202"/>
        <v>0</v>
      </c>
      <c r="AW97" s="137">
        <f t="shared" si="1202"/>
        <v>0</v>
      </c>
      <c r="AX97" s="137">
        <f t="shared" si="1202"/>
        <v>0</v>
      </c>
      <c r="AY97" s="137">
        <f t="shared" si="1202"/>
        <v>0</v>
      </c>
      <c r="AZ97" s="137">
        <f t="shared" si="1202"/>
        <v>0</v>
      </c>
      <c r="BA97" s="137">
        <f t="shared" si="1202"/>
        <v>0</v>
      </c>
      <c r="BB97" s="137">
        <f t="shared" si="1202"/>
        <v>0</v>
      </c>
      <c r="BC97" s="137">
        <f t="shared" si="1202"/>
        <v>0</v>
      </c>
      <c r="BD97" s="137">
        <f t="shared" si="1202"/>
        <v>0</v>
      </c>
      <c r="BE97" s="137">
        <f t="shared" si="1202"/>
        <v>0</v>
      </c>
      <c r="BF97" s="137">
        <f t="shared" si="1202"/>
        <v>0</v>
      </c>
      <c r="BG97" s="137">
        <f t="shared" si="1202"/>
        <v>0</v>
      </c>
      <c r="BH97" s="137">
        <f t="shared" si="1202"/>
        <v>0</v>
      </c>
      <c r="BI97" s="137">
        <f t="shared" si="1202"/>
        <v>0</v>
      </c>
      <c r="BJ97" s="137">
        <f t="shared" si="1202"/>
        <v>0</v>
      </c>
      <c r="BK97" s="137">
        <f t="shared" si="1202"/>
        <v>0</v>
      </c>
      <c r="BL97" s="137">
        <f t="shared" si="1202"/>
        <v>0</v>
      </c>
      <c r="BM97" s="137">
        <f t="shared" si="1202"/>
        <v>0</v>
      </c>
      <c r="BN97" s="137">
        <f t="shared" si="1202"/>
        <v>0</v>
      </c>
      <c r="BO97" s="137">
        <f t="shared" si="1202"/>
        <v>0</v>
      </c>
      <c r="BP97" s="137">
        <f t="shared" si="1202"/>
        <v>0</v>
      </c>
      <c r="BQ97" s="137">
        <f t="shared" si="1202"/>
        <v>0</v>
      </c>
      <c r="BR97" s="137">
        <f t="shared" si="1202"/>
        <v>0</v>
      </c>
      <c r="BS97" s="137">
        <f t="shared" si="1202"/>
        <v>0</v>
      </c>
      <c r="BT97" s="137">
        <f t="shared" si="1202"/>
        <v>0</v>
      </c>
      <c r="BU97" s="137">
        <f t="shared" si="1202"/>
        <v>0</v>
      </c>
      <c r="BV97" s="137">
        <f t="shared" ref="BV97:CH97" si="1203">IF($C97=BV$11,$D97*BV$16,0)</f>
        <v>0</v>
      </c>
      <c r="BW97" s="137">
        <f t="shared" si="1203"/>
        <v>0</v>
      </c>
      <c r="BX97" s="137">
        <f t="shared" si="1203"/>
        <v>0</v>
      </c>
      <c r="BY97" s="137">
        <f t="shared" si="1203"/>
        <v>0</v>
      </c>
      <c r="BZ97" s="137">
        <f t="shared" si="1203"/>
        <v>0</v>
      </c>
      <c r="CA97" s="137">
        <f t="shared" si="1203"/>
        <v>0</v>
      </c>
      <c r="CB97" s="137">
        <f t="shared" si="1203"/>
        <v>0</v>
      </c>
      <c r="CC97" s="137">
        <f t="shared" si="1203"/>
        <v>0</v>
      </c>
      <c r="CD97" s="137">
        <f t="shared" si="1203"/>
        <v>0</v>
      </c>
      <c r="CE97" s="137">
        <f t="shared" si="1203"/>
        <v>0</v>
      </c>
      <c r="CF97" s="137">
        <f t="shared" si="1203"/>
        <v>0</v>
      </c>
      <c r="CG97" s="137">
        <f t="shared" si="1203"/>
        <v>0</v>
      </c>
      <c r="CH97" s="137">
        <f t="shared" si="1203"/>
        <v>0</v>
      </c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</row>
    <row r="98" spans="1:116" ht="15" x14ac:dyDescent="0.2">
      <c r="B98" s="9" t="s">
        <v>91</v>
      </c>
      <c r="C98" s="2"/>
      <c r="D98" s="2"/>
      <c r="E98" s="2"/>
      <c r="F98" s="2"/>
      <c r="G98" s="2"/>
      <c r="H98" s="2"/>
      <c r="I98" s="2"/>
      <c r="J98" s="137">
        <f>IF(J97&gt;1,J97,IF(I99&gt;0,I99,$D97*J$16*(1-VLOOKUP($A97,'energy and capacity balance'!$A$3:$L$18,11))))</f>
        <v>0.01</v>
      </c>
      <c r="K98" s="137">
        <f>IF(K97&gt;1,K97,IF(J99&gt;0,J99,$D97*K$16*(1-VLOOKUP($A97,'energy and capacity balance'!$A$3:$L$18,11))))</f>
        <v>9.0000000000000011E-3</v>
      </c>
      <c r="L98" s="137">
        <f>IF(L97&gt;1,L97,IF(K99&gt;0,K99,$D97*L$16*(1-VLOOKUP($A97,'energy and capacity balance'!$A$3:$L$18,11))))</f>
        <v>8.0000000000000002E-3</v>
      </c>
      <c r="M98" s="137">
        <f>IF(M97&gt;1,M97,IF(L99&gt;0,L99,$D97*M$16*(1-VLOOKUP($A97,'energy and capacity balance'!$A$3:$L$18,11))))</f>
        <v>7.0000000000000001E-3</v>
      </c>
      <c r="N98" s="137">
        <f>IF(N97&gt;1,N97,IF(M99&gt;0,M99,$D97*N$16*(1-VLOOKUP($A97,'energy and capacity balance'!$A$3:$L$18,11))))</f>
        <v>6.0000000000000001E-3</v>
      </c>
      <c r="O98" s="137">
        <f>IF(O97&gt;1,O97,IF(N99&gt;0,N99,$D97*O$16*(1-VLOOKUP($A97,'energy and capacity balance'!$A$3:$L$18,11))))</f>
        <v>5.0000000000000001E-3</v>
      </c>
      <c r="P98" s="137">
        <f>IF(P97&gt;1,P97,IF(O99&gt;0,O99,$D97*P$16*(1-VLOOKUP($A97,'energy and capacity balance'!$A$3:$L$18,11))))</f>
        <v>4.0000000000000001E-3</v>
      </c>
      <c r="Q98" s="137">
        <f>IF(Q97&gt;1,Q97,IF(P99&gt;0,P99,$D97*Q$16*(1-VLOOKUP($A97,'energy and capacity balance'!$A$3:$L$18,11))))</f>
        <v>3.0000000000000001E-3</v>
      </c>
      <c r="R98" s="137">
        <f>IF(R97&gt;1,R97,IF(Q99&gt;0,Q99,$D97*R$16*(1-VLOOKUP($A97,'energy and capacity balance'!$A$3:$L$18,11))))</f>
        <v>2E-3</v>
      </c>
      <c r="S98" s="137">
        <f>IF(S97&gt;1,S97,IF(R99&gt;0,R99,$D97*S$16*(1-VLOOKUP($A97,'energy and capacity balance'!$A$3:$L$18,11))))</f>
        <v>1E-3</v>
      </c>
      <c r="T98" s="137">
        <f>IF(T97&gt;1,T97,IF(S99&gt;0,S99,$D97*T$16*(1-VLOOKUP($A97,'energy and capacity balance'!$A$3:$L$18,11))))</f>
        <v>0</v>
      </c>
      <c r="U98" s="137">
        <f>IF(U97&gt;1,U97,IF(T99&gt;0,T99,$D97*U$16*(1-VLOOKUP($A97,'energy and capacity balance'!$A$3:$L$18,11))))</f>
        <v>0</v>
      </c>
      <c r="V98" s="137">
        <f>IF(V97&gt;1,V97,IF(U99&gt;0,U99,$D97*V$16*(1-VLOOKUP($A97,'energy and capacity balance'!$A$3:$L$18,11))))</f>
        <v>0</v>
      </c>
      <c r="W98" s="137">
        <f>IF(W97&gt;1,W97,IF(V99&gt;0,V99,$D97*W$16*(1-VLOOKUP($A97,'energy and capacity balance'!$A$3:$L$18,11))))</f>
        <v>0</v>
      </c>
      <c r="X98" s="137">
        <f>IF(X97&gt;1,X97,IF(W99&gt;0,W99,$D97*X$16*(1-VLOOKUP($A97,'energy and capacity balance'!$A$3:$L$18,11))))</f>
        <v>0</v>
      </c>
      <c r="Y98" s="137">
        <f>IF(Y97&gt;1,Y97,IF(X99&gt;0,X99,$D97*Y$16*(1-VLOOKUP($A97,'energy and capacity balance'!$A$3:$L$18,11))))</f>
        <v>0</v>
      </c>
      <c r="Z98" s="137">
        <f>IF(Z97&gt;1,Z97,IF(Y99&gt;0,Y99,$D97*Z$16*(1-VLOOKUP($A97,'energy and capacity balance'!$A$3:$L$18,11))))</f>
        <v>0</v>
      </c>
      <c r="AA98" s="137">
        <f>IF(AA97&gt;1,AA97,IF(Z99&gt;0,Z99,$D97*AA$16*(1-VLOOKUP($A97,'energy and capacity balance'!$A$3:$L$18,11))))</f>
        <v>0</v>
      </c>
      <c r="AB98" s="137">
        <f>IF(AB97&gt;1,AB97,IF(AA99&gt;0,AA99,$D97*AB$16*(1-VLOOKUP($A97,'energy and capacity balance'!$A$3:$L$18,11))))</f>
        <v>0</v>
      </c>
      <c r="AC98" s="137">
        <f>IF(AC97&gt;1,AC97,IF(AB99&gt;0,AB99,$D97*AC$16*(1-VLOOKUP($A97,'energy and capacity balance'!$A$3:$L$18,11))))</f>
        <v>0</v>
      </c>
      <c r="AD98" s="137">
        <f>IF(AD97&gt;1,AD97,IF(AC99&gt;0,AC99,$D97*AD$16*(1-VLOOKUP($A97,'energy and capacity balance'!$A$3:$L$18,11))))</f>
        <v>0</v>
      </c>
      <c r="AE98" s="137">
        <f>IF(AE97&gt;1,AE97,IF(AD99&gt;0,AD99,$D97*AE$16*(1-VLOOKUP($A97,'energy and capacity balance'!$A$3:$L$18,11))))</f>
        <v>0</v>
      </c>
      <c r="AF98" s="137">
        <f>IF(AF97&gt;1,AF97,IF(AE99&gt;0,AE99,$D97*AF$16*(1-VLOOKUP($A97,'energy and capacity balance'!$A$3:$L$18,11))))</f>
        <v>0</v>
      </c>
      <c r="AG98" s="137">
        <f>IF(AG97&gt;1,AG97,IF(AF99&gt;0,AF99,$D97*AG$16*(1-VLOOKUP($A97,'energy and capacity balance'!$A$3:$L$18,11))))</f>
        <v>0</v>
      </c>
      <c r="AH98" s="137">
        <f>IF(AH97&gt;1,AH97,IF(AG99&gt;0,AG99,$D97*AH$16*(1-VLOOKUP($A97,'energy and capacity balance'!$A$3:$L$18,11))))</f>
        <v>0</v>
      </c>
      <c r="AI98" s="137">
        <f>IF(AI97&gt;1,AI97,IF(AH99&gt;0,AH99,$D97*AI$16*(1-VLOOKUP($A97,'energy and capacity balance'!$A$3:$L$18,11))))</f>
        <v>0</v>
      </c>
      <c r="AJ98" s="137">
        <f>IF(AJ97&gt;1,AJ97,IF(AI99&gt;0,AI99,$D97*AJ$16*(1-VLOOKUP($A97,'energy and capacity balance'!$A$3:$L$18,11))))</f>
        <v>0</v>
      </c>
      <c r="AK98" s="137">
        <f>IF(AK97&gt;1,AK97,IF(AJ99&gt;0,AJ99,$D97*AK$16*(1-VLOOKUP($A97,'energy and capacity balance'!$A$3:$L$18,11))))</f>
        <v>0</v>
      </c>
      <c r="AL98" s="137">
        <f>IF(AL97&gt;1,AL97,IF(AK99&gt;0,AK99,$D97*AL$16*(1-VLOOKUP($A97,'energy and capacity balance'!$A$3:$L$18,11))))</f>
        <v>0</v>
      </c>
      <c r="AM98" s="137">
        <f>IF(AM97&gt;1,AM97,IF(AL99&gt;0,AL99,$D97*AM$16*(1-VLOOKUP($A97,'energy and capacity balance'!$A$3:$L$18,11))))</f>
        <v>0</v>
      </c>
      <c r="AN98" s="137">
        <f>IF(AN97&gt;1,AN97,IF(AM99&gt;0,AM99,$D97*AN$16*(1-VLOOKUP($A97,'energy and capacity balance'!$A$3:$L$18,11))))</f>
        <v>0</v>
      </c>
      <c r="AO98" s="137">
        <f>IF(AO97&gt;1,AO97,IF(AN99&gt;0,AN99,$D97*AO$16*(1-VLOOKUP($A97,'energy and capacity balance'!$A$3:$L$18,11))))</f>
        <v>0</v>
      </c>
      <c r="AP98" s="137">
        <f>IF(AP97&gt;1,AP97,IF(AO99&gt;0,AO99,$D97*AP$16*(1-VLOOKUP($A97,'energy and capacity balance'!$A$3:$L$18,11))))</f>
        <v>0</v>
      </c>
      <c r="AQ98" s="137">
        <f>IF(AQ97&gt;1,AQ97,IF(AP99&gt;0,AP99,$D97*AQ$16*(1-VLOOKUP($A97,'energy and capacity balance'!$A$3:$L$18,11))))</f>
        <v>0</v>
      </c>
      <c r="AR98" s="137">
        <f>IF(AR97&gt;1,AR97,IF(AQ99&gt;0,AQ99,$D97*AR$16*(1-VLOOKUP($A97,'energy and capacity balance'!$A$3:$L$18,11))))</f>
        <v>0</v>
      </c>
      <c r="AS98" s="137">
        <f>IF(AS97&gt;1,AS97,IF(AR99&gt;0,AR99,$D97*AS$16*(1-VLOOKUP($A97,'energy and capacity balance'!$A$3:$L$18,11))))</f>
        <v>0</v>
      </c>
      <c r="AT98" s="137">
        <f>IF(AT97&gt;1,AT97,IF(AS99&gt;0,AS99,$D97*AT$16*(1-VLOOKUP($A97,'energy and capacity balance'!$A$3:$L$18,11)*(1-VLOOKUP($A97,'energy and capacity balance'!$A$3:$L$18,12)))))</f>
        <v>0</v>
      </c>
      <c r="AU98" s="137">
        <f>IF(AU97&gt;1,AU97,IF(AT99&gt;0,AT99,V98*(1-VLOOKUP($A97,'energy and capacity balance'!$A$3:$L$18,11))))</f>
        <v>0</v>
      </c>
      <c r="AV98" s="137">
        <f>IF(AV97&gt;1,AV97,IF(AU99&gt;0,AU99,W98*(1-VLOOKUP($A97,'energy and capacity balance'!$A$3:$L$18,11))))</f>
        <v>0</v>
      </c>
      <c r="AW98" s="137">
        <f>IF(AW97&gt;1,AW97,IF(AV99&gt;0,AV99,X98*(1-VLOOKUP($A97,'energy and capacity balance'!$A$3:$L$18,11))))</f>
        <v>0</v>
      </c>
      <c r="AX98" s="137">
        <f>IF(AX97&gt;1,AX97,IF(AW99&gt;0,AW99,Y98*(1-VLOOKUP($A97,'energy and capacity balance'!$A$3:$L$18,11))))</f>
        <v>0</v>
      </c>
      <c r="AY98" s="137">
        <f>IF(AY97&gt;1,AY97,IF(AX99&gt;0,AX99,Z98*(1-VLOOKUP($A97,'energy and capacity balance'!$A$3:$L$18,11))))</f>
        <v>0</v>
      </c>
      <c r="AZ98" s="137">
        <f>IF(AZ97&gt;1,AZ97,IF(AY99&gt;0,AY99,AA98*(1-VLOOKUP($A97,'energy and capacity balance'!$A$3:$L$18,11))))</f>
        <v>0</v>
      </c>
      <c r="BA98" s="137">
        <f>IF(BA97&gt;1,BA97,IF(AZ99&gt;0,AZ99,AB98*(1-VLOOKUP($A97,'energy and capacity balance'!$A$3:$L$18,11))))</f>
        <v>0</v>
      </c>
      <c r="BB98" s="137">
        <f>IF(BB97&gt;1,BB97,IF(BA99&gt;0,BA99,AC98*(1-VLOOKUP($A97,'energy and capacity balance'!$A$3:$L$18,11))))</f>
        <v>0</v>
      </c>
      <c r="BC98" s="137">
        <f>IF(BC97&gt;1,BC97,IF(BB99&gt;0,BB99,AD98*(1-VLOOKUP($A97,'energy and capacity balance'!$A$3:$L$18,11))))</f>
        <v>0</v>
      </c>
      <c r="BD98" s="137">
        <f>IF(BD97&gt;1,BD97,IF(BC99&gt;0,BC99,AE98*(1-VLOOKUP($A97,'energy and capacity balance'!$A$3:$L$18,11))))</f>
        <v>0</v>
      </c>
      <c r="BE98" s="137">
        <f>IF(BE97&gt;1,BE97,IF(BD99&gt;0,BD99,AF98*(1-VLOOKUP($A97,'energy and capacity balance'!$A$3:$L$18,11))))</f>
        <v>0</v>
      </c>
      <c r="BF98" s="137">
        <f>IF(BF97&gt;1,BF97,IF(BE99&gt;0,BE99,AG98*(1-VLOOKUP($A97,'energy and capacity balance'!$A$3:$L$18,11))))</f>
        <v>0</v>
      </c>
      <c r="BG98" s="137">
        <f>IF(BG97&gt;1,BG97,IF(BF99&gt;0,BF99,AH98*(1-VLOOKUP($A97,'energy and capacity balance'!$A$3:$L$18,11))))</f>
        <v>0</v>
      </c>
      <c r="BH98" s="137">
        <f>IF(BH97&gt;1,BH97,IF(BG99&gt;0,BG99,AI98*(1-VLOOKUP($A97,'energy and capacity balance'!$A$3:$L$18,11))))</f>
        <v>0</v>
      </c>
      <c r="BI98" s="137">
        <f>IF(BI97&gt;1,BI97,IF(BH99&gt;0,BH99,AJ98*(1-VLOOKUP($A97,'energy and capacity balance'!$A$3:$L$18,11))))</f>
        <v>0</v>
      </c>
      <c r="BJ98" s="137">
        <f>IF(BJ97&gt;1,BJ97,IF(BI99&gt;0,BI99,AK98*(1-VLOOKUP($A97,'energy and capacity balance'!$A$3:$L$18,11))))</f>
        <v>0</v>
      </c>
      <c r="BK98" s="137">
        <f>IF(BK97&gt;1,BK97,IF(BJ99&gt;0,BJ99,AL98*(1-VLOOKUP($A97,'energy and capacity balance'!$A$3:$L$18,11))))</f>
        <v>0</v>
      </c>
      <c r="BL98" s="137">
        <f>IF(BL97&gt;1,BL97,IF(BK99&gt;0,BK99,AM98*(1-VLOOKUP($A97,'energy and capacity balance'!$A$3:$L$18,11))))</f>
        <v>0</v>
      </c>
      <c r="BM98" s="137">
        <f>IF(BM97&gt;1,BM97,IF(BL99&gt;0,BL99,AN98*(1-VLOOKUP($A97,'energy and capacity balance'!$A$3:$L$18,11))))</f>
        <v>0</v>
      </c>
      <c r="BN98" s="137">
        <f>IF(BN97&gt;1,BN97,IF(BM99&gt;0,BM99,AO98*(1-VLOOKUP($A97,'energy and capacity balance'!$A$3:$L$18,11))))</f>
        <v>0</v>
      </c>
      <c r="BO98" s="137">
        <f>IF(BO97&gt;1,BO97,IF(BN99&gt;0,BN99,AP98*(1-VLOOKUP($A97,'energy and capacity balance'!$A$3:$L$18,11))))</f>
        <v>0</v>
      </c>
      <c r="BP98" s="137">
        <f>IF(BP97&gt;1,BP97,IF(BO99&gt;0,BO99,AQ98*(1-VLOOKUP($A97,'energy and capacity balance'!$A$3:$L$18,11))))</f>
        <v>0</v>
      </c>
      <c r="BQ98" s="137">
        <f>IF(BQ97&gt;1,BQ97,IF(BP99&gt;0,BP99,AR98*(1-VLOOKUP($A97,'energy and capacity balance'!$A$3:$L$18,11))))</f>
        <v>0</v>
      </c>
      <c r="BR98" s="137">
        <f>IF(BR97&gt;1,BR97,IF(BQ99&gt;0,BQ99,AS98*(1-VLOOKUP($A97,'energy and capacity balance'!$A$3:$L$18,11))))</f>
        <v>0</v>
      </c>
      <c r="BS98" s="137">
        <f>IF(BS97&gt;1,BS97,IF(BR99&gt;0,BR99,AT98*(1-VLOOKUP($A97,'energy and capacity balance'!$A$3:$L$18,11))))</f>
        <v>0</v>
      </c>
      <c r="BT98" s="137">
        <f>IF(BT97&gt;1,BT97,IF(BS99&gt;0,BS99,AU98*(1-VLOOKUP($A97,'energy and capacity balance'!$A$3:$L$18,11))))</f>
        <v>0</v>
      </c>
      <c r="BU98" s="137">
        <f>IF(BU97&gt;1,BU97,IF(BT99&gt;0,BT99,AV98*(1-VLOOKUP($A97,'energy and capacity balance'!$A$3:$L$18,11))))</f>
        <v>0</v>
      </c>
      <c r="BV98" s="137">
        <f>IF(BV97&gt;1,BV97,IF(BU99&gt;0,BU99,AW98*(1-VLOOKUP($A97,'energy and capacity balance'!$A$3:$L$18,11))))</f>
        <v>0</v>
      </c>
      <c r="BW98" s="137">
        <f>IF(BW97&gt;1,BW97,IF(BV99&gt;0,BV99,AX98*(1-VLOOKUP($A97,'energy and capacity balance'!$A$3:$L$18,11))))</f>
        <v>0</v>
      </c>
      <c r="BX98" s="137">
        <f>IF(BX97&gt;1,BX97,IF(BW99&gt;0,BW99,AY98*(1-VLOOKUP($A97,'energy and capacity balance'!$A$3:$L$18,11))))</f>
        <v>0</v>
      </c>
      <c r="BY98" s="137">
        <f>IF(BY97&gt;1,BY97,IF(BX99&gt;0,BX99,AZ98*(1-VLOOKUP($A97,'energy and capacity balance'!$A$3:$L$18,11))))</f>
        <v>0</v>
      </c>
      <c r="BZ98" s="137">
        <f>IF(BZ97&gt;1,BZ97,IF(BY99&gt;0,BY99,BA98*(1-VLOOKUP($A97,'energy and capacity balance'!$A$3:$L$18,11))))</f>
        <v>0</v>
      </c>
      <c r="CA98" s="137">
        <f>IF(CA97&gt;1,CA97,IF(BZ99&gt;0,BZ99,BB98*(1-VLOOKUP($A97,'energy and capacity balance'!$A$3:$L$18,11))))</f>
        <v>0</v>
      </c>
      <c r="CB98" s="137">
        <f>IF(CB97&gt;1,CB97,IF(CA99&gt;0,CA99,BC98*(1-VLOOKUP($A97,'energy and capacity balance'!$A$3:$L$18,11))))</f>
        <v>0</v>
      </c>
      <c r="CC98" s="137">
        <f>IF(CC97&gt;1,CC97,IF(CB99&gt;0,CB99,BD98*(1-VLOOKUP($A97,'energy and capacity balance'!$A$3:$L$18,11))))</f>
        <v>0</v>
      </c>
      <c r="CD98" s="137">
        <f>IF(CD97&gt;1,CD97,IF(CC99&gt;0,CC99,BE98*(1-VLOOKUP($A97,'energy and capacity balance'!$A$3:$L$18,11))))</f>
        <v>0</v>
      </c>
      <c r="CE98" s="137">
        <f>IF(CE97&gt;1,CE97,IF(CD99&gt;0,CD99,BF98*(1-VLOOKUP($A97,'energy and capacity balance'!$A$3:$L$18,11))))</f>
        <v>0</v>
      </c>
      <c r="CF98" s="137">
        <f>IF(CF97&gt;1,CF97,IF(CE99&gt;0,CE99,BG98*(1-VLOOKUP($A97,'energy and capacity balance'!$A$3:$L$18,11))))</f>
        <v>0</v>
      </c>
      <c r="CG98" s="137">
        <f>IF(CG97&gt;1,CG97,IF(CF99&gt;0,CF99,BH98*(1-VLOOKUP($A97,'energy and capacity balance'!$A$3:$L$18,11))))</f>
        <v>0</v>
      </c>
      <c r="CH98" s="137">
        <f>IF(CH97&gt;1,CH97,IF(CG99&gt;0,CG99,BI98*(1-VLOOKUP($A97,'energy and capacity balance'!$A$3:$L$18,11))))</f>
        <v>0</v>
      </c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</row>
    <row r="99" spans="1:116" ht="15" x14ac:dyDescent="0.2">
      <c r="B99" s="9" t="s">
        <v>92</v>
      </c>
      <c r="C99" s="2"/>
      <c r="D99" s="2"/>
      <c r="E99" s="16"/>
      <c r="F99" s="16"/>
      <c r="G99" s="16"/>
      <c r="H99" s="16"/>
      <c r="I99" s="16">
        <v>0.01</v>
      </c>
      <c r="J99" s="137">
        <f>MAX(+J98-J100,0)</f>
        <v>9.0000000000000011E-3</v>
      </c>
      <c r="K99" s="137">
        <f t="shared" ref="K99" si="1204">MAX(+K98-K100,0)</f>
        <v>8.0000000000000002E-3</v>
      </c>
      <c r="L99" s="137">
        <f t="shared" ref="L99" si="1205">MAX(+L98-L100,0)</f>
        <v>7.0000000000000001E-3</v>
      </c>
      <c r="M99" s="137">
        <f t="shared" ref="M99" si="1206">MAX(+M98-M100,0)</f>
        <v>6.0000000000000001E-3</v>
      </c>
      <c r="N99" s="137">
        <f t="shared" ref="N99" si="1207">MAX(+N98-N100,0)</f>
        <v>5.0000000000000001E-3</v>
      </c>
      <c r="O99" s="137">
        <f t="shared" ref="O99" si="1208">MAX(+O98-O100,0)</f>
        <v>4.0000000000000001E-3</v>
      </c>
      <c r="P99" s="137">
        <f t="shared" ref="P99" si="1209">MAX(+P98-P100,0)</f>
        <v>3.0000000000000001E-3</v>
      </c>
      <c r="Q99" s="137">
        <f t="shared" ref="Q99" si="1210">MAX(+Q98-Q100,0)</f>
        <v>2E-3</v>
      </c>
      <c r="R99" s="137">
        <f t="shared" ref="R99" si="1211">MAX(+R98-R100,0)</f>
        <v>1E-3</v>
      </c>
      <c r="S99" s="137">
        <f t="shared" ref="S99" si="1212">MAX(+S98-S100,0)</f>
        <v>0</v>
      </c>
      <c r="T99" s="137">
        <f t="shared" ref="T99" si="1213">MAX(+T98-T100,0)</f>
        <v>0</v>
      </c>
      <c r="U99" s="137">
        <f t="shared" ref="U99" si="1214">MAX(+U98-U100,0)</f>
        <v>0</v>
      </c>
      <c r="V99" s="137">
        <f t="shared" ref="V99" si="1215">MAX(+V98-V100,0)</f>
        <v>0</v>
      </c>
      <c r="W99" s="137">
        <f t="shared" ref="W99" si="1216">MAX(+W98-W100,0)</f>
        <v>0</v>
      </c>
      <c r="X99" s="137">
        <f t="shared" ref="X99" si="1217">MAX(+X98-X100,0)</f>
        <v>0</v>
      </c>
      <c r="Y99" s="137">
        <f t="shared" ref="Y99" si="1218">MAX(+Y98-Y100,0)</f>
        <v>0</v>
      </c>
      <c r="Z99" s="137">
        <f t="shared" ref="Z99" si="1219">MAX(+Z98-Z100,0)</f>
        <v>0</v>
      </c>
      <c r="AA99" s="137">
        <f t="shared" ref="AA99" si="1220">MAX(+AA98-AA100,0)</f>
        <v>0</v>
      </c>
      <c r="AB99" s="137">
        <f t="shared" ref="AB99" si="1221">MAX(+AB98-AB100,0)</f>
        <v>0</v>
      </c>
      <c r="AC99" s="137">
        <f t="shared" ref="AC99" si="1222">MAX(+AC98-AC100,0)</f>
        <v>0</v>
      </c>
      <c r="AD99" s="137">
        <f t="shared" ref="AD99" si="1223">MAX(+AD98-AD100,0)</f>
        <v>0</v>
      </c>
      <c r="AE99" s="137">
        <f t="shared" ref="AE99" si="1224">MAX(+AE98-AE100,0)</f>
        <v>0</v>
      </c>
      <c r="AF99" s="137">
        <f t="shared" ref="AF99" si="1225">MAX(+AF98-AF100,0)</f>
        <v>0</v>
      </c>
      <c r="AG99" s="137">
        <f t="shared" ref="AG99" si="1226">MAX(+AG98-AG100,0)</f>
        <v>0</v>
      </c>
      <c r="AH99" s="137">
        <f t="shared" ref="AH99" si="1227">MAX(+AH98-AH100,0)</f>
        <v>0</v>
      </c>
      <c r="AI99" s="137">
        <f t="shared" ref="AI99" si="1228">MAX(+AI98-AI100,0)</f>
        <v>0</v>
      </c>
      <c r="AJ99" s="137">
        <f t="shared" ref="AJ99" si="1229">MAX(+AJ98-AJ100,0)</f>
        <v>0</v>
      </c>
      <c r="AK99" s="137">
        <f t="shared" ref="AK99" si="1230">MAX(+AK98-AK100,0)</f>
        <v>0</v>
      </c>
      <c r="AL99" s="137">
        <f t="shared" ref="AL99" si="1231">MAX(+AL98-AL100,0)</f>
        <v>0</v>
      </c>
      <c r="AM99" s="137">
        <f t="shared" ref="AM99" si="1232">MAX(+AM98-AM100,0)</f>
        <v>0</v>
      </c>
      <c r="AN99" s="137">
        <f t="shared" ref="AN99" si="1233">MAX(+AN98-AN100,0)</f>
        <v>0</v>
      </c>
      <c r="AO99" s="137">
        <f t="shared" ref="AO99" si="1234">MAX(+AO98-AO100,0)</f>
        <v>0</v>
      </c>
      <c r="AP99" s="137">
        <f t="shared" ref="AP99" si="1235">MAX(+AP98-AP100,0)</f>
        <v>0</v>
      </c>
      <c r="AQ99" s="137">
        <f t="shared" ref="AQ99" si="1236">MAX(+AQ98-AQ100,0)</f>
        <v>0</v>
      </c>
      <c r="AR99" s="137">
        <f t="shared" ref="AR99" si="1237">MAX(+AR98-AR100,0)</f>
        <v>0</v>
      </c>
      <c r="AS99" s="137">
        <f t="shared" ref="AS99" si="1238">MAX(+AS98-AS100,0)</f>
        <v>0</v>
      </c>
      <c r="AT99" s="137">
        <f t="shared" ref="AT99" si="1239">MAX(+AT98-AT100,0)</f>
        <v>0</v>
      </c>
      <c r="AU99" s="137">
        <f t="shared" ref="AU99" si="1240">MAX(+AU98-AU100,0)</f>
        <v>0</v>
      </c>
      <c r="AV99" s="137">
        <f t="shared" ref="AV99" si="1241">MAX(+AV98-AV100,0)</f>
        <v>0</v>
      </c>
      <c r="AW99" s="137">
        <f t="shared" ref="AW99" si="1242">MAX(+AW98-AW100,0)</f>
        <v>0</v>
      </c>
      <c r="AX99" s="137">
        <f t="shared" ref="AX99" si="1243">MAX(+AX98-AX100,0)</f>
        <v>0</v>
      </c>
      <c r="AY99" s="137">
        <f t="shared" ref="AY99" si="1244">MAX(+AY98-AY100,0)</f>
        <v>0</v>
      </c>
      <c r="AZ99" s="137">
        <f t="shared" ref="AZ99" si="1245">MAX(+AZ98-AZ100,0)</f>
        <v>0</v>
      </c>
      <c r="BA99" s="137">
        <f t="shared" ref="BA99" si="1246">MAX(+BA98-BA100,0)</f>
        <v>0</v>
      </c>
      <c r="BB99" s="137">
        <f t="shared" ref="BB99" si="1247">MAX(+BB98-BB100,0)</f>
        <v>0</v>
      </c>
      <c r="BC99" s="137">
        <f t="shared" ref="BC99" si="1248">MAX(+BC98-BC100,0)</f>
        <v>0</v>
      </c>
      <c r="BD99" s="137">
        <f t="shared" ref="BD99" si="1249">MAX(+BD98-BD100,0)</f>
        <v>0</v>
      </c>
      <c r="BE99" s="137">
        <f t="shared" ref="BE99" si="1250">MAX(+BE98-BE100,0)</f>
        <v>0</v>
      </c>
      <c r="BF99" s="137">
        <f t="shared" ref="BF99" si="1251">MAX(+BF98-BF100,0)</f>
        <v>0</v>
      </c>
      <c r="BG99" s="137">
        <f t="shared" ref="BG99" si="1252">MAX(+BG98-BG100,0)</f>
        <v>0</v>
      </c>
      <c r="BH99" s="137">
        <f t="shared" ref="BH99" si="1253">MAX(+BH98-BH100,0)</f>
        <v>0</v>
      </c>
      <c r="BI99" s="137">
        <f t="shared" ref="BI99" si="1254">MAX(+BI98-BI100,0)</f>
        <v>0</v>
      </c>
      <c r="BJ99" s="137">
        <f t="shared" ref="BJ99" si="1255">MAX(+BJ98-BJ100,0)</f>
        <v>0</v>
      </c>
      <c r="BK99" s="137">
        <f t="shared" ref="BK99" si="1256">MAX(+BK98-BK100,0)</f>
        <v>0</v>
      </c>
      <c r="BL99" s="137">
        <f t="shared" ref="BL99" si="1257">MAX(+BL98-BL100,0)</f>
        <v>0</v>
      </c>
      <c r="BM99" s="137">
        <f t="shared" ref="BM99" si="1258">MAX(+BM98-BM100,0)</f>
        <v>0</v>
      </c>
      <c r="BN99" s="137">
        <f t="shared" ref="BN99" si="1259">MAX(+BN98-BN100,0)</f>
        <v>0</v>
      </c>
      <c r="BO99" s="137">
        <f t="shared" ref="BO99" si="1260">MAX(+BO98-BO100,0)</f>
        <v>0</v>
      </c>
      <c r="BP99" s="137">
        <f t="shared" ref="BP99" si="1261">MAX(+BP98-BP100,0)</f>
        <v>0</v>
      </c>
      <c r="BQ99" s="137">
        <f t="shared" ref="BQ99" si="1262">MAX(+BQ98-BQ100,0)</f>
        <v>0</v>
      </c>
      <c r="BR99" s="137">
        <f t="shared" ref="BR99" si="1263">MAX(+BR98-BR100,0)</f>
        <v>0</v>
      </c>
      <c r="BS99" s="137">
        <f t="shared" ref="BS99" si="1264">MAX(+BS98-BS100,0)</f>
        <v>0</v>
      </c>
      <c r="BT99" s="137">
        <f t="shared" ref="BT99" si="1265">MAX(+BT98-BT100,0)</f>
        <v>0</v>
      </c>
      <c r="BU99" s="137">
        <f t="shared" ref="BU99" si="1266">MAX(+BU98-BU100,0)</f>
        <v>0</v>
      </c>
      <c r="BV99" s="137">
        <f t="shared" ref="BV99" si="1267">MAX(+BV98-BV100,0)</f>
        <v>0</v>
      </c>
      <c r="BW99" s="137">
        <f t="shared" ref="BW99" si="1268">MAX(+BW98-BW100,0)</f>
        <v>0</v>
      </c>
      <c r="BX99" s="137">
        <f t="shared" ref="BX99" si="1269">MAX(+BX98-BX100,0)</f>
        <v>0</v>
      </c>
      <c r="BY99" s="137">
        <f t="shared" ref="BY99" si="1270">MAX(+BY98-BY100,0)</f>
        <v>0</v>
      </c>
      <c r="BZ99" s="137">
        <f t="shared" ref="BZ99" si="1271">MAX(+BZ98-BZ100,0)</f>
        <v>0</v>
      </c>
      <c r="CA99" s="137">
        <f t="shared" ref="CA99" si="1272">MAX(+CA98-CA100,0)</f>
        <v>0</v>
      </c>
      <c r="CB99" s="137">
        <f t="shared" ref="CB99" si="1273">MAX(+CB98-CB100,0)</f>
        <v>0</v>
      </c>
      <c r="CC99" s="137">
        <f t="shared" ref="CC99" si="1274">MAX(+CC98-CC100,0)</f>
        <v>0</v>
      </c>
      <c r="CD99" s="137">
        <f t="shared" ref="CD99" si="1275">MAX(+CD98-CD100,0)</f>
        <v>0</v>
      </c>
      <c r="CE99" s="137">
        <f t="shared" ref="CE99" si="1276">MAX(+CE98-CE100,0)</f>
        <v>0</v>
      </c>
      <c r="CF99" s="137">
        <f t="shared" ref="CF99" si="1277">MAX(+CF98-CF100,0)</f>
        <v>0</v>
      </c>
      <c r="CG99" s="137">
        <f t="shared" ref="CG99" si="1278">MAX(+CG98-CG100,0)</f>
        <v>0</v>
      </c>
      <c r="CH99" s="137">
        <f t="shared" ref="CH99" si="1279">MAX(+CH98-CH100,0)</f>
        <v>0</v>
      </c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</row>
    <row r="100" spans="1:116" ht="15" x14ac:dyDescent="0.2">
      <c r="B100" s="9" t="s">
        <v>93</v>
      </c>
      <c r="C100" s="2"/>
      <c r="D100" s="2"/>
      <c r="E100" s="2"/>
      <c r="F100" s="2"/>
      <c r="G100" s="2"/>
      <c r="H100" s="2"/>
      <c r="I100" s="2"/>
      <c r="J100" s="137">
        <f t="shared" ref="J100:AO100" si="1280">IF(J98&gt;I98,J98/$E97,I100)</f>
        <v>1E-3</v>
      </c>
      <c r="K100" s="137">
        <f t="shared" si="1280"/>
        <v>1E-3</v>
      </c>
      <c r="L100" s="137">
        <f t="shared" si="1280"/>
        <v>1E-3</v>
      </c>
      <c r="M100" s="137">
        <f t="shared" si="1280"/>
        <v>1E-3</v>
      </c>
      <c r="N100" s="137">
        <f t="shared" si="1280"/>
        <v>1E-3</v>
      </c>
      <c r="O100" s="137">
        <f t="shared" si="1280"/>
        <v>1E-3</v>
      </c>
      <c r="P100" s="137">
        <f t="shared" si="1280"/>
        <v>1E-3</v>
      </c>
      <c r="Q100" s="137">
        <f t="shared" si="1280"/>
        <v>1E-3</v>
      </c>
      <c r="R100" s="137">
        <f t="shared" si="1280"/>
        <v>1E-3</v>
      </c>
      <c r="S100" s="137">
        <f t="shared" si="1280"/>
        <v>1E-3</v>
      </c>
      <c r="T100" s="137">
        <f t="shared" si="1280"/>
        <v>1E-3</v>
      </c>
      <c r="U100" s="137">
        <f t="shared" si="1280"/>
        <v>1E-3</v>
      </c>
      <c r="V100" s="137">
        <f t="shared" si="1280"/>
        <v>1E-3</v>
      </c>
      <c r="W100" s="137">
        <f t="shared" si="1280"/>
        <v>1E-3</v>
      </c>
      <c r="X100" s="137">
        <f t="shared" si="1280"/>
        <v>1E-3</v>
      </c>
      <c r="Y100" s="137">
        <f t="shared" si="1280"/>
        <v>1E-3</v>
      </c>
      <c r="Z100" s="137">
        <f t="shared" si="1280"/>
        <v>1E-3</v>
      </c>
      <c r="AA100" s="137">
        <f t="shared" si="1280"/>
        <v>1E-3</v>
      </c>
      <c r="AB100" s="137">
        <f t="shared" si="1280"/>
        <v>1E-3</v>
      </c>
      <c r="AC100" s="137">
        <f t="shared" si="1280"/>
        <v>1E-3</v>
      </c>
      <c r="AD100" s="137">
        <f t="shared" si="1280"/>
        <v>1E-3</v>
      </c>
      <c r="AE100" s="137">
        <f t="shared" si="1280"/>
        <v>1E-3</v>
      </c>
      <c r="AF100" s="137">
        <f t="shared" si="1280"/>
        <v>1E-3</v>
      </c>
      <c r="AG100" s="137">
        <f t="shared" si="1280"/>
        <v>1E-3</v>
      </c>
      <c r="AH100" s="137">
        <f t="shared" si="1280"/>
        <v>1E-3</v>
      </c>
      <c r="AI100" s="137">
        <f t="shared" si="1280"/>
        <v>1E-3</v>
      </c>
      <c r="AJ100" s="137">
        <f t="shared" si="1280"/>
        <v>1E-3</v>
      </c>
      <c r="AK100" s="137">
        <f t="shared" si="1280"/>
        <v>1E-3</v>
      </c>
      <c r="AL100" s="137">
        <f t="shared" si="1280"/>
        <v>1E-3</v>
      </c>
      <c r="AM100" s="137">
        <f t="shared" si="1280"/>
        <v>1E-3</v>
      </c>
      <c r="AN100" s="137">
        <f t="shared" si="1280"/>
        <v>1E-3</v>
      </c>
      <c r="AO100" s="137">
        <f t="shared" si="1280"/>
        <v>1E-3</v>
      </c>
      <c r="AP100" s="137">
        <f t="shared" ref="AP100:BU100" si="1281">IF(AP98&gt;AO98,AP98/$E97,AO100)</f>
        <v>1E-3</v>
      </c>
      <c r="AQ100" s="137">
        <f t="shared" si="1281"/>
        <v>1E-3</v>
      </c>
      <c r="AR100" s="137">
        <f t="shared" si="1281"/>
        <v>1E-3</v>
      </c>
      <c r="AS100" s="137">
        <f t="shared" si="1281"/>
        <v>1E-3</v>
      </c>
      <c r="AT100" s="137">
        <f t="shared" si="1281"/>
        <v>1E-3</v>
      </c>
      <c r="AU100" s="137">
        <f t="shared" si="1281"/>
        <v>1E-3</v>
      </c>
      <c r="AV100" s="137">
        <f t="shared" si="1281"/>
        <v>1E-3</v>
      </c>
      <c r="AW100" s="137">
        <f t="shared" si="1281"/>
        <v>1E-3</v>
      </c>
      <c r="AX100" s="137">
        <f t="shared" si="1281"/>
        <v>1E-3</v>
      </c>
      <c r="AY100" s="137">
        <f t="shared" si="1281"/>
        <v>1E-3</v>
      </c>
      <c r="AZ100" s="137">
        <f t="shared" si="1281"/>
        <v>1E-3</v>
      </c>
      <c r="BA100" s="137">
        <f t="shared" si="1281"/>
        <v>1E-3</v>
      </c>
      <c r="BB100" s="137">
        <f t="shared" si="1281"/>
        <v>1E-3</v>
      </c>
      <c r="BC100" s="137">
        <f t="shared" si="1281"/>
        <v>1E-3</v>
      </c>
      <c r="BD100" s="137">
        <f t="shared" si="1281"/>
        <v>1E-3</v>
      </c>
      <c r="BE100" s="137">
        <f t="shared" si="1281"/>
        <v>1E-3</v>
      </c>
      <c r="BF100" s="137">
        <f t="shared" si="1281"/>
        <v>1E-3</v>
      </c>
      <c r="BG100" s="137">
        <f t="shared" si="1281"/>
        <v>1E-3</v>
      </c>
      <c r="BH100" s="137">
        <f t="shared" si="1281"/>
        <v>1E-3</v>
      </c>
      <c r="BI100" s="137">
        <f t="shared" si="1281"/>
        <v>1E-3</v>
      </c>
      <c r="BJ100" s="137">
        <f t="shared" si="1281"/>
        <v>1E-3</v>
      </c>
      <c r="BK100" s="137">
        <f t="shared" si="1281"/>
        <v>1E-3</v>
      </c>
      <c r="BL100" s="137">
        <f t="shared" si="1281"/>
        <v>1E-3</v>
      </c>
      <c r="BM100" s="137">
        <f t="shared" si="1281"/>
        <v>1E-3</v>
      </c>
      <c r="BN100" s="137">
        <f t="shared" si="1281"/>
        <v>1E-3</v>
      </c>
      <c r="BO100" s="137">
        <f t="shared" si="1281"/>
        <v>1E-3</v>
      </c>
      <c r="BP100" s="137">
        <f t="shared" si="1281"/>
        <v>1E-3</v>
      </c>
      <c r="BQ100" s="137">
        <f t="shared" si="1281"/>
        <v>1E-3</v>
      </c>
      <c r="BR100" s="137">
        <f t="shared" si="1281"/>
        <v>1E-3</v>
      </c>
      <c r="BS100" s="137">
        <f t="shared" si="1281"/>
        <v>1E-3</v>
      </c>
      <c r="BT100" s="137">
        <f t="shared" si="1281"/>
        <v>1E-3</v>
      </c>
      <c r="BU100" s="137">
        <f t="shared" si="1281"/>
        <v>1E-3</v>
      </c>
      <c r="BV100" s="137">
        <f t="shared" ref="BV100:CH100" si="1282">IF(BV98&gt;BU98,BV98/$E97,BU100)</f>
        <v>1E-3</v>
      </c>
      <c r="BW100" s="137">
        <f t="shared" si="1282"/>
        <v>1E-3</v>
      </c>
      <c r="BX100" s="137">
        <f t="shared" si="1282"/>
        <v>1E-3</v>
      </c>
      <c r="BY100" s="137">
        <f t="shared" si="1282"/>
        <v>1E-3</v>
      </c>
      <c r="BZ100" s="137">
        <f t="shared" si="1282"/>
        <v>1E-3</v>
      </c>
      <c r="CA100" s="137">
        <f t="shared" si="1282"/>
        <v>1E-3</v>
      </c>
      <c r="CB100" s="137">
        <f t="shared" si="1282"/>
        <v>1E-3</v>
      </c>
      <c r="CC100" s="137">
        <f t="shared" si="1282"/>
        <v>1E-3</v>
      </c>
      <c r="CD100" s="137">
        <f t="shared" si="1282"/>
        <v>1E-3</v>
      </c>
      <c r="CE100" s="137">
        <f t="shared" si="1282"/>
        <v>1E-3</v>
      </c>
      <c r="CF100" s="137">
        <f t="shared" si="1282"/>
        <v>1E-3</v>
      </c>
      <c r="CG100" s="137">
        <f t="shared" si="1282"/>
        <v>1E-3</v>
      </c>
      <c r="CH100" s="137">
        <f t="shared" si="1282"/>
        <v>1E-3</v>
      </c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</row>
    <row r="101" spans="1:116" ht="15" x14ac:dyDescent="0.2">
      <c r="B101" s="9" t="s">
        <v>233</v>
      </c>
      <c r="C101" s="2"/>
      <c r="D101" s="2"/>
      <c r="E101" s="2"/>
      <c r="F101" s="2"/>
      <c r="G101" s="2"/>
      <c r="H101" s="2"/>
      <c r="I101" s="2"/>
      <c r="J101" s="137">
        <f t="shared" ref="J101:BU101" si="1283">IF(J98&gt;2,$G97*$H97*8.76,I101)</f>
        <v>0</v>
      </c>
      <c r="K101" s="137">
        <f t="shared" si="1283"/>
        <v>0</v>
      </c>
      <c r="L101" s="137">
        <f t="shared" si="1283"/>
        <v>0</v>
      </c>
      <c r="M101" s="137">
        <f t="shared" si="1283"/>
        <v>0</v>
      </c>
      <c r="N101" s="137">
        <f t="shared" si="1283"/>
        <v>0</v>
      </c>
      <c r="O101" s="137">
        <f t="shared" si="1283"/>
        <v>0</v>
      </c>
      <c r="P101" s="137">
        <f t="shared" si="1283"/>
        <v>0</v>
      </c>
      <c r="Q101" s="137">
        <f t="shared" si="1283"/>
        <v>0</v>
      </c>
      <c r="R101" s="137">
        <f t="shared" si="1283"/>
        <v>0</v>
      </c>
      <c r="S101" s="137">
        <f t="shared" si="1283"/>
        <v>0</v>
      </c>
      <c r="T101" s="137">
        <f t="shared" si="1283"/>
        <v>0</v>
      </c>
      <c r="U101" s="137">
        <f t="shared" si="1283"/>
        <v>0</v>
      </c>
      <c r="V101" s="137">
        <f t="shared" si="1283"/>
        <v>0</v>
      </c>
      <c r="W101" s="137">
        <f t="shared" si="1283"/>
        <v>0</v>
      </c>
      <c r="X101" s="137">
        <f t="shared" si="1283"/>
        <v>0</v>
      </c>
      <c r="Y101" s="137">
        <f t="shared" si="1283"/>
        <v>0</v>
      </c>
      <c r="Z101" s="137">
        <f t="shared" si="1283"/>
        <v>0</v>
      </c>
      <c r="AA101" s="137">
        <f t="shared" si="1283"/>
        <v>0</v>
      </c>
      <c r="AB101" s="137">
        <f t="shared" si="1283"/>
        <v>0</v>
      </c>
      <c r="AC101" s="137">
        <f t="shared" si="1283"/>
        <v>0</v>
      </c>
      <c r="AD101" s="137">
        <f t="shared" si="1283"/>
        <v>0</v>
      </c>
      <c r="AE101" s="137">
        <f t="shared" si="1283"/>
        <v>0</v>
      </c>
      <c r="AF101" s="137">
        <f t="shared" si="1283"/>
        <v>0</v>
      </c>
      <c r="AG101" s="137">
        <f t="shared" si="1283"/>
        <v>0</v>
      </c>
      <c r="AH101" s="137">
        <f t="shared" si="1283"/>
        <v>0</v>
      </c>
      <c r="AI101" s="137">
        <f t="shared" si="1283"/>
        <v>0</v>
      </c>
      <c r="AJ101" s="137">
        <f t="shared" si="1283"/>
        <v>0</v>
      </c>
      <c r="AK101" s="137">
        <f t="shared" si="1283"/>
        <v>0</v>
      </c>
      <c r="AL101" s="137">
        <f t="shared" si="1283"/>
        <v>0</v>
      </c>
      <c r="AM101" s="137">
        <f t="shared" si="1283"/>
        <v>0</v>
      </c>
      <c r="AN101" s="137">
        <f t="shared" si="1283"/>
        <v>0</v>
      </c>
      <c r="AO101" s="137">
        <f t="shared" si="1283"/>
        <v>0</v>
      </c>
      <c r="AP101" s="137">
        <f t="shared" si="1283"/>
        <v>0</v>
      </c>
      <c r="AQ101" s="137">
        <f t="shared" si="1283"/>
        <v>0</v>
      </c>
      <c r="AR101" s="137">
        <f t="shared" si="1283"/>
        <v>0</v>
      </c>
      <c r="AS101" s="137">
        <f t="shared" si="1283"/>
        <v>0</v>
      </c>
      <c r="AT101" s="137">
        <f t="shared" si="1283"/>
        <v>0</v>
      </c>
      <c r="AU101" s="137">
        <f t="shared" si="1283"/>
        <v>0</v>
      </c>
      <c r="AV101" s="137">
        <f t="shared" si="1283"/>
        <v>0</v>
      </c>
      <c r="AW101" s="137">
        <f t="shared" si="1283"/>
        <v>0</v>
      </c>
      <c r="AX101" s="137">
        <f t="shared" si="1283"/>
        <v>0</v>
      </c>
      <c r="AY101" s="137">
        <f t="shared" si="1283"/>
        <v>0</v>
      </c>
      <c r="AZ101" s="137">
        <f t="shared" si="1283"/>
        <v>0</v>
      </c>
      <c r="BA101" s="137">
        <f t="shared" si="1283"/>
        <v>0</v>
      </c>
      <c r="BB101" s="137">
        <f t="shared" si="1283"/>
        <v>0</v>
      </c>
      <c r="BC101" s="137">
        <f t="shared" si="1283"/>
        <v>0</v>
      </c>
      <c r="BD101" s="137">
        <f t="shared" si="1283"/>
        <v>0</v>
      </c>
      <c r="BE101" s="137">
        <f t="shared" si="1283"/>
        <v>0</v>
      </c>
      <c r="BF101" s="137">
        <f t="shared" si="1283"/>
        <v>0</v>
      </c>
      <c r="BG101" s="137">
        <f t="shared" si="1283"/>
        <v>0</v>
      </c>
      <c r="BH101" s="137">
        <f t="shared" si="1283"/>
        <v>0</v>
      </c>
      <c r="BI101" s="137">
        <f t="shared" si="1283"/>
        <v>0</v>
      </c>
      <c r="BJ101" s="137">
        <f t="shared" si="1283"/>
        <v>0</v>
      </c>
      <c r="BK101" s="137">
        <f t="shared" si="1283"/>
        <v>0</v>
      </c>
      <c r="BL101" s="137">
        <f t="shared" si="1283"/>
        <v>0</v>
      </c>
      <c r="BM101" s="137">
        <f t="shared" si="1283"/>
        <v>0</v>
      </c>
      <c r="BN101" s="137">
        <f t="shared" si="1283"/>
        <v>0</v>
      </c>
      <c r="BO101" s="137">
        <f t="shared" si="1283"/>
        <v>0</v>
      </c>
      <c r="BP101" s="137">
        <f t="shared" si="1283"/>
        <v>0</v>
      </c>
      <c r="BQ101" s="137">
        <f t="shared" si="1283"/>
        <v>0</v>
      </c>
      <c r="BR101" s="137">
        <f t="shared" si="1283"/>
        <v>0</v>
      </c>
      <c r="BS101" s="137">
        <f t="shared" si="1283"/>
        <v>0</v>
      </c>
      <c r="BT101" s="137">
        <f t="shared" si="1283"/>
        <v>0</v>
      </c>
      <c r="BU101" s="137">
        <f t="shared" si="1283"/>
        <v>0</v>
      </c>
      <c r="BV101" s="137">
        <f t="shared" ref="BV101:CH101" si="1284">IF(BV98&gt;2,$G97*$H97*8.76,BU101)</f>
        <v>0</v>
      </c>
      <c r="BW101" s="137">
        <f t="shared" si="1284"/>
        <v>0</v>
      </c>
      <c r="BX101" s="137">
        <f t="shared" si="1284"/>
        <v>0</v>
      </c>
      <c r="BY101" s="137">
        <f t="shared" si="1284"/>
        <v>0</v>
      </c>
      <c r="BZ101" s="137">
        <f t="shared" si="1284"/>
        <v>0</v>
      </c>
      <c r="CA101" s="137">
        <f t="shared" si="1284"/>
        <v>0</v>
      </c>
      <c r="CB101" s="137">
        <f t="shared" si="1284"/>
        <v>0</v>
      </c>
      <c r="CC101" s="137">
        <f t="shared" si="1284"/>
        <v>0</v>
      </c>
      <c r="CD101" s="137">
        <f t="shared" si="1284"/>
        <v>0</v>
      </c>
      <c r="CE101" s="137">
        <f t="shared" si="1284"/>
        <v>0</v>
      </c>
      <c r="CF101" s="137">
        <f t="shared" si="1284"/>
        <v>0</v>
      </c>
      <c r="CG101" s="137">
        <f t="shared" si="1284"/>
        <v>0</v>
      </c>
      <c r="CH101" s="137">
        <f t="shared" si="1284"/>
        <v>0</v>
      </c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</row>
    <row r="102" spans="1:116" ht="15" x14ac:dyDescent="0.2">
      <c r="B102" s="9" t="s">
        <v>234</v>
      </c>
      <c r="C102" s="2"/>
      <c r="D102" s="2"/>
      <c r="E102" s="2"/>
      <c r="F102" s="2"/>
      <c r="G102" s="2"/>
      <c r="H102" s="2"/>
      <c r="I102" s="2"/>
      <c r="J102" s="137">
        <f t="shared" ref="J102:BU102" si="1285">IF(J98&gt;1,$G97*$I97,I102)</f>
        <v>0</v>
      </c>
      <c r="K102" s="137">
        <f t="shared" si="1285"/>
        <v>0</v>
      </c>
      <c r="L102" s="137">
        <f t="shared" si="1285"/>
        <v>0</v>
      </c>
      <c r="M102" s="137">
        <f t="shared" si="1285"/>
        <v>0</v>
      </c>
      <c r="N102" s="137">
        <f t="shared" si="1285"/>
        <v>0</v>
      </c>
      <c r="O102" s="137">
        <f t="shared" si="1285"/>
        <v>0</v>
      </c>
      <c r="P102" s="137">
        <f t="shared" si="1285"/>
        <v>0</v>
      </c>
      <c r="Q102" s="137">
        <f t="shared" si="1285"/>
        <v>0</v>
      </c>
      <c r="R102" s="137">
        <f t="shared" si="1285"/>
        <v>0</v>
      </c>
      <c r="S102" s="137">
        <f t="shared" si="1285"/>
        <v>0</v>
      </c>
      <c r="T102" s="137">
        <f t="shared" si="1285"/>
        <v>0</v>
      </c>
      <c r="U102" s="137">
        <f t="shared" si="1285"/>
        <v>0</v>
      </c>
      <c r="V102" s="137">
        <f t="shared" si="1285"/>
        <v>0</v>
      </c>
      <c r="W102" s="137">
        <f t="shared" si="1285"/>
        <v>0</v>
      </c>
      <c r="X102" s="137">
        <f t="shared" si="1285"/>
        <v>0</v>
      </c>
      <c r="Y102" s="137">
        <f t="shared" si="1285"/>
        <v>0</v>
      </c>
      <c r="Z102" s="137">
        <f t="shared" si="1285"/>
        <v>0</v>
      </c>
      <c r="AA102" s="137">
        <f t="shared" si="1285"/>
        <v>0</v>
      </c>
      <c r="AB102" s="137">
        <f t="shared" si="1285"/>
        <v>0</v>
      </c>
      <c r="AC102" s="137">
        <f t="shared" si="1285"/>
        <v>0</v>
      </c>
      <c r="AD102" s="137">
        <f t="shared" si="1285"/>
        <v>0</v>
      </c>
      <c r="AE102" s="137">
        <f t="shared" si="1285"/>
        <v>0</v>
      </c>
      <c r="AF102" s="137">
        <f t="shared" si="1285"/>
        <v>0</v>
      </c>
      <c r="AG102" s="137">
        <f t="shared" si="1285"/>
        <v>0</v>
      </c>
      <c r="AH102" s="137">
        <f t="shared" si="1285"/>
        <v>0</v>
      </c>
      <c r="AI102" s="137">
        <f t="shared" si="1285"/>
        <v>0</v>
      </c>
      <c r="AJ102" s="137">
        <f t="shared" si="1285"/>
        <v>0</v>
      </c>
      <c r="AK102" s="137">
        <f t="shared" si="1285"/>
        <v>0</v>
      </c>
      <c r="AL102" s="137">
        <f t="shared" si="1285"/>
        <v>0</v>
      </c>
      <c r="AM102" s="137">
        <f t="shared" si="1285"/>
        <v>0</v>
      </c>
      <c r="AN102" s="137">
        <f t="shared" si="1285"/>
        <v>0</v>
      </c>
      <c r="AO102" s="137">
        <f t="shared" si="1285"/>
        <v>0</v>
      </c>
      <c r="AP102" s="137">
        <f t="shared" si="1285"/>
        <v>0</v>
      </c>
      <c r="AQ102" s="137">
        <f t="shared" si="1285"/>
        <v>0</v>
      </c>
      <c r="AR102" s="137">
        <f t="shared" si="1285"/>
        <v>0</v>
      </c>
      <c r="AS102" s="137">
        <f t="shared" si="1285"/>
        <v>0</v>
      </c>
      <c r="AT102" s="137">
        <f t="shared" si="1285"/>
        <v>0</v>
      </c>
      <c r="AU102" s="137">
        <f t="shared" si="1285"/>
        <v>0</v>
      </c>
      <c r="AV102" s="137">
        <f t="shared" si="1285"/>
        <v>0</v>
      </c>
      <c r="AW102" s="137">
        <f t="shared" si="1285"/>
        <v>0</v>
      </c>
      <c r="AX102" s="137">
        <f t="shared" si="1285"/>
        <v>0</v>
      </c>
      <c r="AY102" s="137">
        <f t="shared" si="1285"/>
        <v>0</v>
      </c>
      <c r="AZ102" s="137">
        <f t="shared" si="1285"/>
        <v>0</v>
      </c>
      <c r="BA102" s="137">
        <f t="shared" si="1285"/>
        <v>0</v>
      </c>
      <c r="BB102" s="137">
        <f t="shared" si="1285"/>
        <v>0</v>
      </c>
      <c r="BC102" s="137">
        <f t="shared" si="1285"/>
        <v>0</v>
      </c>
      <c r="BD102" s="137">
        <f t="shared" si="1285"/>
        <v>0</v>
      </c>
      <c r="BE102" s="137">
        <f t="shared" si="1285"/>
        <v>0</v>
      </c>
      <c r="BF102" s="137">
        <f t="shared" si="1285"/>
        <v>0</v>
      </c>
      <c r="BG102" s="137">
        <f t="shared" si="1285"/>
        <v>0</v>
      </c>
      <c r="BH102" s="137">
        <f t="shared" si="1285"/>
        <v>0</v>
      </c>
      <c r="BI102" s="137">
        <f t="shared" si="1285"/>
        <v>0</v>
      </c>
      <c r="BJ102" s="137">
        <f t="shared" si="1285"/>
        <v>0</v>
      </c>
      <c r="BK102" s="137">
        <f t="shared" si="1285"/>
        <v>0</v>
      </c>
      <c r="BL102" s="137">
        <f t="shared" si="1285"/>
        <v>0</v>
      </c>
      <c r="BM102" s="137">
        <f t="shared" si="1285"/>
        <v>0</v>
      </c>
      <c r="BN102" s="137">
        <f t="shared" si="1285"/>
        <v>0</v>
      </c>
      <c r="BO102" s="137">
        <f t="shared" si="1285"/>
        <v>0</v>
      </c>
      <c r="BP102" s="137">
        <f t="shared" si="1285"/>
        <v>0</v>
      </c>
      <c r="BQ102" s="137">
        <f t="shared" si="1285"/>
        <v>0</v>
      </c>
      <c r="BR102" s="137">
        <f t="shared" si="1285"/>
        <v>0</v>
      </c>
      <c r="BS102" s="137">
        <f t="shared" si="1285"/>
        <v>0</v>
      </c>
      <c r="BT102" s="137">
        <f t="shared" si="1285"/>
        <v>0</v>
      </c>
      <c r="BU102" s="137">
        <f t="shared" si="1285"/>
        <v>0</v>
      </c>
      <c r="BV102" s="137">
        <f t="shared" ref="BV102:CH102" si="1286">IF(BV98&gt;1,$G97*$I97,BU102)</f>
        <v>0</v>
      </c>
      <c r="BW102" s="137">
        <f t="shared" si="1286"/>
        <v>0</v>
      </c>
      <c r="BX102" s="137">
        <f t="shared" si="1286"/>
        <v>0</v>
      </c>
      <c r="BY102" s="137">
        <f t="shared" si="1286"/>
        <v>0</v>
      </c>
      <c r="BZ102" s="137">
        <f t="shared" si="1286"/>
        <v>0</v>
      </c>
      <c r="CA102" s="137">
        <f t="shared" si="1286"/>
        <v>0</v>
      </c>
      <c r="CB102" s="137">
        <f t="shared" si="1286"/>
        <v>0</v>
      </c>
      <c r="CC102" s="137">
        <f t="shared" si="1286"/>
        <v>0</v>
      </c>
      <c r="CD102" s="137">
        <f t="shared" si="1286"/>
        <v>0</v>
      </c>
      <c r="CE102" s="137">
        <f t="shared" si="1286"/>
        <v>0</v>
      </c>
      <c r="CF102" s="137">
        <f t="shared" si="1286"/>
        <v>0</v>
      </c>
      <c r="CG102" s="137">
        <f t="shared" si="1286"/>
        <v>0</v>
      </c>
      <c r="CH102" s="137">
        <f t="shared" si="1286"/>
        <v>0</v>
      </c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</row>
    <row r="103" spans="1:116" ht="15" x14ac:dyDescent="0.2">
      <c r="C103" s="48"/>
      <c r="D103" s="48"/>
      <c r="E103" s="48"/>
      <c r="F103" s="48"/>
      <c r="G103" s="48"/>
      <c r="H103" s="48"/>
      <c r="I103" s="48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  <c r="CD103" s="137"/>
      <c r="CE103" s="137"/>
      <c r="CF103" s="137"/>
      <c r="CG103" s="137"/>
      <c r="CH103" s="137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</row>
    <row r="104" spans="1:116" ht="15" x14ac:dyDescent="0.2">
      <c r="A104" s="3">
        <f>A97+1</f>
        <v>13</v>
      </c>
      <c r="B104" s="3">
        <f>VLOOKUP($A104,'energy and capacity balance'!$A$3:$F$18,2)</f>
        <v>0</v>
      </c>
      <c r="C104" s="3">
        <f>VLOOKUP($A104,'energy and capacity balance'!$A$3:$F$18,3)</f>
        <v>0</v>
      </c>
      <c r="D104" s="82">
        <f>VLOOKUP($A104,'energy and capacity balance'!$A$3:$G$18,6)</f>
        <v>0</v>
      </c>
      <c r="E104" s="82">
        <f>VLOOKUP($A104,'energy and capacity balance'!$A$3:$G$18,7)</f>
        <v>10</v>
      </c>
      <c r="F104" s="82">
        <f>VLOOKUP($A104,'energy and capacity balance'!$A$3:$H$18,8)</f>
        <v>0</v>
      </c>
      <c r="G104" s="82">
        <f>VLOOKUP($A104,'energy and capacity balance'!$A$3:$H$18,4)</f>
        <v>0</v>
      </c>
      <c r="H104" s="83">
        <f>VLOOKUP($A104,'energy and capacity balance'!$A$3:$I$18,9)</f>
        <v>0</v>
      </c>
      <c r="I104" s="83">
        <f>VLOOKUP($A104,'energy and capacity balance'!$A$3:$J$18,10)</f>
        <v>0</v>
      </c>
      <c r="J104" s="137">
        <f t="shared" ref="J104:AO104" si="1287">IF($C104=J$11,$D104*J$16,0)</f>
        <v>0</v>
      </c>
      <c r="K104" s="137">
        <f t="shared" si="1287"/>
        <v>0</v>
      </c>
      <c r="L104" s="137">
        <f t="shared" si="1287"/>
        <v>0</v>
      </c>
      <c r="M104" s="137">
        <f t="shared" si="1287"/>
        <v>0</v>
      </c>
      <c r="N104" s="137">
        <f t="shared" si="1287"/>
        <v>0</v>
      </c>
      <c r="O104" s="137">
        <f t="shared" si="1287"/>
        <v>0</v>
      </c>
      <c r="P104" s="137">
        <f t="shared" si="1287"/>
        <v>0</v>
      </c>
      <c r="Q104" s="137">
        <f t="shared" si="1287"/>
        <v>0</v>
      </c>
      <c r="R104" s="137">
        <f t="shared" si="1287"/>
        <v>0</v>
      </c>
      <c r="S104" s="137">
        <f t="shared" si="1287"/>
        <v>0</v>
      </c>
      <c r="T104" s="137">
        <f t="shared" si="1287"/>
        <v>0</v>
      </c>
      <c r="U104" s="137">
        <f t="shared" si="1287"/>
        <v>0</v>
      </c>
      <c r="V104" s="137">
        <f t="shared" si="1287"/>
        <v>0</v>
      </c>
      <c r="W104" s="137">
        <f t="shared" si="1287"/>
        <v>0</v>
      </c>
      <c r="X104" s="137">
        <f t="shared" si="1287"/>
        <v>0</v>
      </c>
      <c r="Y104" s="137">
        <f t="shared" si="1287"/>
        <v>0</v>
      </c>
      <c r="Z104" s="137">
        <f t="shared" si="1287"/>
        <v>0</v>
      </c>
      <c r="AA104" s="137">
        <f t="shared" si="1287"/>
        <v>0</v>
      </c>
      <c r="AB104" s="137">
        <f t="shared" si="1287"/>
        <v>0</v>
      </c>
      <c r="AC104" s="137">
        <f t="shared" si="1287"/>
        <v>0</v>
      </c>
      <c r="AD104" s="137">
        <f t="shared" si="1287"/>
        <v>0</v>
      </c>
      <c r="AE104" s="137">
        <f t="shared" si="1287"/>
        <v>0</v>
      </c>
      <c r="AF104" s="137">
        <f t="shared" si="1287"/>
        <v>0</v>
      </c>
      <c r="AG104" s="137">
        <f t="shared" si="1287"/>
        <v>0</v>
      </c>
      <c r="AH104" s="137">
        <f t="shared" si="1287"/>
        <v>0</v>
      </c>
      <c r="AI104" s="137">
        <f t="shared" si="1287"/>
        <v>0</v>
      </c>
      <c r="AJ104" s="137">
        <f t="shared" si="1287"/>
        <v>0</v>
      </c>
      <c r="AK104" s="137">
        <f t="shared" si="1287"/>
        <v>0</v>
      </c>
      <c r="AL104" s="137">
        <f t="shared" si="1287"/>
        <v>0</v>
      </c>
      <c r="AM104" s="137">
        <f t="shared" si="1287"/>
        <v>0</v>
      </c>
      <c r="AN104" s="137">
        <f t="shared" si="1287"/>
        <v>0</v>
      </c>
      <c r="AO104" s="137">
        <f t="shared" si="1287"/>
        <v>0</v>
      </c>
      <c r="AP104" s="137">
        <f t="shared" ref="AP104:BU104" si="1288">IF($C104=AP$11,$D104*AP$16,0)</f>
        <v>0</v>
      </c>
      <c r="AQ104" s="137">
        <f t="shared" si="1288"/>
        <v>0</v>
      </c>
      <c r="AR104" s="137">
        <f t="shared" si="1288"/>
        <v>0</v>
      </c>
      <c r="AS104" s="137">
        <f t="shared" si="1288"/>
        <v>0</v>
      </c>
      <c r="AT104" s="137">
        <f t="shared" si="1288"/>
        <v>0</v>
      </c>
      <c r="AU104" s="137">
        <f t="shared" si="1288"/>
        <v>0</v>
      </c>
      <c r="AV104" s="137">
        <f t="shared" si="1288"/>
        <v>0</v>
      </c>
      <c r="AW104" s="137">
        <f t="shared" si="1288"/>
        <v>0</v>
      </c>
      <c r="AX104" s="137">
        <f t="shared" si="1288"/>
        <v>0</v>
      </c>
      <c r="AY104" s="137">
        <f t="shared" si="1288"/>
        <v>0</v>
      </c>
      <c r="AZ104" s="137">
        <f t="shared" si="1288"/>
        <v>0</v>
      </c>
      <c r="BA104" s="137">
        <f t="shared" si="1288"/>
        <v>0</v>
      </c>
      <c r="BB104" s="137">
        <f t="shared" si="1288"/>
        <v>0</v>
      </c>
      <c r="BC104" s="137">
        <f t="shared" si="1288"/>
        <v>0</v>
      </c>
      <c r="BD104" s="137">
        <f t="shared" si="1288"/>
        <v>0</v>
      </c>
      <c r="BE104" s="137">
        <f t="shared" si="1288"/>
        <v>0</v>
      </c>
      <c r="BF104" s="137">
        <f t="shared" si="1288"/>
        <v>0</v>
      </c>
      <c r="BG104" s="137">
        <f t="shared" si="1288"/>
        <v>0</v>
      </c>
      <c r="BH104" s="137">
        <f t="shared" si="1288"/>
        <v>0</v>
      </c>
      <c r="BI104" s="137">
        <f t="shared" si="1288"/>
        <v>0</v>
      </c>
      <c r="BJ104" s="137">
        <f t="shared" si="1288"/>
        <v>0</v>
      </c>
      <c r="BK104" s="137">
        <f t="shared" si="1288"/>
        <v>0</v>
      </c>
      <c r="BL104" s="137">
        <f t="shared" si="1288"/>
        <v>0</v>
      </c>
      <c r="BM104" s="137">
        <f t="shared" si="1288"/>
        <v>0</v>
      </c>
      <c r="BN104" s="137">
        <f t="shared" si="1288"/>
        <v>0</v>
      </c>
      <c r="BO104" s="137">
        <f t="shared" si="1288"/>
        <v>0</v>
      </c>
      <c r="BP104" s="137">
        <f t="shared" si="1288"/>
        <v>0</v>
      </c>
      <c r="BQ104" s="137">
        <f t="shared" si="1288"/>
        <v>0</v>
      </c>
      <c r="BR104" s="137">
        <f t="shared" si="1288"/>
        <v>0</v>
      </c>
      <c r="BS104" s="137">
        <f t="shared" si="1288"/>
        <v>0</v>
      </c>
      <c r="BT104" s="137">
        <f t="shared" si="1288"/>
        <v>0</v>
      </c>
      <c r="BU104" s="137">
        <f t="shared" si="1288"/>
        <v>0</v>
      </c>
      <c r="BV104" s="137">
        <f t="shared" ref="BV104:CH104" si="1289">IF($C104=BV$11,$D104*BV$16,0)</f>
        <v>0</v>
      </c>
      <c r="BW104" s="137">
        <f t="shared" si="1289"/>
        <v>0</v>
      </c>
      <c r="BX104" s="137">
        <f t="shared" si="1289"/>
        <v>0</v>
      </c>
      <c r="BY104" s="137">
        <f t="shared" si="1289"/>
        <v>0</v>
      </c>
      <c r="BZ104" s="137">
        <f t="shared" si="1289"/>
        <v>0</v>
      </c>
      <c r="CA104" s="137">
        <f t="shared" si="1289"/>
        <v>0</v>
      </c>
      <c r="CB104" s="137">
        <f t="shared" si="1289"/>
        <v>0</v>
      </c>
      <c r="CC104" s="137">
        <f t="shared" si="1289"/>
        <v>0</v>
      </c>
      <c r="CD104" s="137">
        <f t="shared" si="1289"/>
        <v>0</v>
      </c>
      <c r="CE104" s="137">
        <f t="shared" si="1289"/>
        <v>0</v>
      </c>
      <c r="CF104" s="137">
        <f t="shared" si="1289"/>
        <v>0</v>
      </c>
      <c r="CG104" s="137">
        <f t="shared" si="1289"/>
        <v>0</v>
      </c>
      <c r="CH104" s="137">
        <f t="shared" si="1289"/>
        <v>0</v>
      </c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</row>
    <row r="105" spans="1:116" ht="15" x14ac:dyDescent="0.2">
      <c r="B105" s="9" t="s">
        <v>91</v>
      </c>
      <c r="C105" s="2"/>
      <c r="D105" s="2"/>
      <c r="E105" s="2"/>
      <c r="F105" s="2"/>
      <c r="G105" s="2"/>
      <c r="H105" s="2"/>
      <c r="I105" s="2"/>
      <c r="J105" s="137">
        <f>IF(J104&gt;1,J104,IF(I106&gt;0,I106,$D104*J$16*(1-VLOOKUP($A104,'energy and capacity balance'!$A$3:$L$18,11))))</f>
        <v>0.01</v>
      </c>
      <c r="K105" s="137">
        <f>IF(K104&gt;1,K104,IF(J106&gt;0,J106,$D104*K$16*(1-VLOOKUP($A104,'energy and capacity balance'!$A$3:$L$18,11))))</f>
        <v>9.0000000000000011E-3</v>
      </c>
      <c r="L105" s="137">
        <f>IF(L104&gt;1,L104,IF(K106&gt;0,K106,$D104*L$16*(1-VLOOKUP($A104,'energy and capacity balance'!$A$3:$L$18,11))))</f>
        <v>8.0000000000000002E-3</v>
      </c>
      <c r="M105" s="137">
        <f>IF(M104&gt;1,M104,IF(L106&gt;0,L106,$D104*M$16*(1-VLOOKUP($A104,'energy and capacity balance'!$A$3:$L$18,11))))</f>
        <v>7.0000000000000001E-3</v>
      </c>
      <c r="N105" s="137">
        <f>IF(N104&gt;1,N104,IF(M106&gt;0,M106,$D104*N$16*(1-VLOOKUP($A104,'energy and capacity balance'!$A$3:$L$18,11))))</f>
        <v>6.0000000000000001E-3</v>
      </c>
      <c r="O105" s="137">
        <f>IF(O104&gt;1,O104,IF(N106&gt;0,N106,$D104*O$16*(1-VLOOKUP($A104,'energy and capacity balance'!$A$3:$L$18,11))))</f>
        <v>5.0000000000000001E-3</v>
      </c>
      <c r="P105" s="137">
        <f>IF(P104&gt;1,P104,IF(O106&gt;0,O106,$D104*P$16*(1-VLOOKUP($A104,'energy and capacity balance'!$A$3:$L$18,11))))</f>
        <v>4.0000000000000001E-3</v>
      </c>
      <c r="Q105" s="137">
        <f>IF(Q104&gt;1,Q104,IF(P106&gt;0,P106,$D104*Q$16*(1-VLOOKUP($A104,'energy and capacity balance'!$A$3:$L$18,11))))</f>
        <v>3.0000000000000001E-3</v>
      </c>
      <c r="R105" s="137">
        <f>IF(R104&gt;1,R104,IF(Q106&gt;0,Q106,$D104*R$16*(1-VLOOKUP($A104,'energy and capacity balance'!$A$3:$L$18,11))))</f>
        <v>2E-3</v>
      </c>
      <c r="S105" s="137">
        <f>IF(S104&gt;1,S104,IF(R106&gt;0,R106,$D104*S$16*(1-VLOOKUP($A104,'energy and capacity balance'!$A$3:$L$18,11))))</f>
        <v>1E-3</v>
      </c>
      <c r="T105" s="137">
        <f>IF(T104&gt;1,T104,IF(S106&gt;0,S106,$D104*T$16*(1-VLOOKUP($A104,'energy and capacity balance'!$A$3:$L$18,11))))</f>
        <v>0</v>
      </c>
      <c r="U105" s="137">
        <f>IF(U104&gt;1,U104,IF(T106&gt;0,T106,$D104*U$16*(1-VLOOKUP($A104,'energy and capacity balance'!$A$3:$L$18,11))))</f>
        <v>0</v>
      </c>
      <c r="V105" s="137">
        <f>IF(V104&gt;1,V104,IF(U106&gt;0,U106,$D104*V$16*(1-VLOOKUP($A104,'energy and capacity balance'!$A$3:$L$18,11))))</f>
        <v>0</v>
      </c>
      <c r="W105" s="137">
        <f>IF(W104&gt;1,W104,IF(V106&gt;0,V106,$D104*W$16*(1-VLOOKUP($A104,'energy and capacity balance'!$A$3:$L$18,11))))</f>
        <v>0</v>
      </c>
      <c r="X105" s="137">
        <f>IF(X104&gt;1,X104,IF(W106&gt;0,W106,$D104*X$16*(1-VLOOKUP($A104,'energy and capacity balance'!$A$3:$L$18,11))))</f>
        <v>0</v>
      </c>
      <c r="Y105" s="137">
        <f>IF(Y104&gt;1,Y104,IF(X106&gt;0,X106,$D104*Y$16*(1-VLOOKUP($A104,'energy and capacity balance'!$A$3:$L$18,11))))</f>
        <v>0</v>
      </c>
      <c r="Z105" s="137">
        <f>IF(Z104&gt;1,Z104,IF(Y106&gt;0,Y106,$D104*Z$16*(1-VLOOKUP($A104,'energy and capacity balance'!$A$3:$L$18,11))))</f>
        <v>0</v>
      </c>
      <c r="AA105" s="137">
        <f>IF(AA104&gt;1,AA104,IF(Z106&gt;0,Z106,$D104*AA$16*(1-VLOOKUP($A104,'energy and capacity balance'!$A$3:$L$18,11))))</f>
        <v>0</v>
      </c>
      <c r="AB105" s="137">
        <f>IF(AB104&gt;1,AB104,IF(AA106&gt;0,AA106,$D104*AB$16*(1-VLOOKUP($A104,'energy and capacity balance'!$A$3:$L$18,11))))</f>
        <v>0</v>
      </c>
      <c r="AC105" s="137">
        <f>IF(AC104&gt;1,AC104,IF(AB106&gt;0,AB106,$D104*AC$16*(1-VLOOKUP($A104,'energy and capacity balance'!$A$3:$L$18,11))))</f>
        <v>0</v>
      </c>
      <c r="AD105" s="137">
        <f>IF(AD104&gt;1,AD104,IF(AC106&gt;0,AC106,$D104*AD$16*(1-VLOOKUP($A104,'energy and capacity balance'!$A$3:$L$18,11))))</f>
        <v>0</v>
      </c>
      <c r="AE105" s="137">
        <f>IF(AE104&gt;1,AE104,IF(AD106&gt;0,AD106,$D104*AE$16*(1-VLOOKUP($A104,'energy and capacity balance'!$A$3:$L$18,11))))</f>
        <v>0</v>
      </c>
      <c r="AF105" s="137">
        <f>IF(AF104&gt;1,AF104,IF(AE106&gt;0,AE106,$D104*AF$16*(1-VLOOKUP($A104,'energy and capacity balance'!$A$3:$L$18,11))))</f>
        <v>0</v>
      </c>
      <c r="AG105" s="137">
        <f>IF(AG104&gt;1,AG104,IF(AF106&gt;0,AF106,$D104*AG$16*(1-VLOOKUP($A104,'energy and capacity balance'!$A$3:$L$18,11))))</f>
        <v>0</v>
      </c>
      <c r="AH105" s="137">
        <f>IF(AH104&gt;1,AH104,IF(AG106&gt;0,AG106,$D104*AH$16*(1-VLOOKUP($A104,'energy and capacity balance'!$A$3:$L$18,11))))</f>
        <v>0</v>
      </c>
      <c r="AI105" s="137">
        <f>IF(AI104&gt;1,AI104,IF(AH106&gt;0,AH106,$D104*AI$16*(1-VLOOKUP($A104,'energy and capacity balance'!$A$3:$L$18,11))))</f>
        <v>0</v>
      </c>
      <c r="AJ105" s="137">
        <f>IF(AJ104&gt;1,AJ104,IF(AI106&gt;0,AI106,$D104*AJ$16*(1-VLOOKUP($A104,'energy and capacity balance'!$A$3:$L$18,11))))</f>
        <v>0</v>
      </c>
      <c r="AK105" s="137">
        <f>IF(AK104&gt;1,AK104,IF(AJ106&gt;0,AJ106,$D104*AK$16*(1-VLOOKUP($A104,'energy and capacity balance'!$A$3:$L$18,11))))</f>
        <v>0</v>
      </c>
      <c r="AL105" s="137">
        <f>IF(AL104&gt;1,AL104,IF(AK106&gt;0,AK106,$D104*AL$16*(1-VLOOKUP($A104,'energy and capacity balance'!$A$3:$L$18,11))))</f>
        <v>0</v>
      </c>
      <c r="AM105" s="137">
        <f>IF(AM104&gt;1,AM104,IF(AL106&gt;0,AL106,$D104*AM$16*(1-VLOOKUP($A104,'energy and capacity balance'!$A$3:$L$18,11))))</f>
        <v>0</v>
      </c>
      <c r="AN105" s="137">
        <f>IF(AN104&gt;1,AN104,IF(AM106&gt;0,AM106,$D104*AN$16*(1-VLOOKUP($A104,'energy and capacity balance'!$A$3:$L$18,11))))</f>
        <v>0</v>
      </c>
      <c r="AO105" s="137">
        <f>IF(AO104&gt;1,AO104,IF(AN106&gt;0,AN106,$D104*AO$16*(1-VLOOKUP($A104,'energy and capacity balance'!$A$3:$L$18,11))))</f>
        <v>0</v>
      </c>
      <c r="AP105" s="137">
        <f>IF(AP104&gt;1,AP104,IF(AO106&gt;0,AO106,$D104*AP$16*(1-VLOOKUP($A104,'energy and capacity balance'!$A$3:$L$18,11))))</f>
        <v>0</v>
      </c>
      <c r="AQ105" s="137">
        <f>IF(AQ104&gt;1,AQ104,IF(AP106&gt;0,AP106,$D104*AQ$16*(1-VLOOKUP($A104,'energy and capacity balance'!$A$3:$L$18,11))))</f>
        <v>0</v>
      </c>
      <c r="AR105" s="137">
        <f>IF(AR104&gt;1,AR104,IF(AQ106&gt;0,AQ106,$D104*AR$16*(1-VLOOKUP($A104,'energy and capacity balance'!$A$3:$L$18,11))))</f>
        <v>0</v>
      </c>
      <c r="AS105" s="137">
        <f>IF(AS104&gt;1,AS104,IF(AR106&gt;0,AR106,$D104*AS$16*(1-VLOOKUP($A104,'energy and capacity balance'!$A$3:$L$18,11))))</f>
        <v>0</v>
      </c>
      <c r="AT105" s="137">
        <f>IF(AT104&gt;1,AT104,IF(AS106&gt;0,AS106,$D104*AT$16*(1-VLOOKUP($A104,'energy and capacity balance'!$A$3:$L$18,11)*(1-VLOOKUP($A104,'energy and capacity balance'!$A$3:$L$18,12)))))</f>
        <v>0</v>
      </c>
      <c r="AU105" s="137">
        <f>IF(AU104&gt;1,AU104,IF(AT106&gt;0,AT106,V105*(1-VLOOKUP($A104,'energy and capacity balance'!$A$3:$L$18,11))))</f>
        <v>0</v>
      </c>
      <c r="AV105" s="137">
        <f>IF(AV104&gt;1,AV104,IF(AU106&gt;0,AU106,W105*(1-VLOOKUP($A104,'energy and capacity balance'!$A$3:$L$18,11))))</f>
        <v>0</v>
      </c>
      <c r="AW105" s="137">
        <f>IF(AW104&gt;1,AW104,IF(AV106&gt;0,AV106,X105*(1-VLOOKUP($A104,'energy and capacity balance'!$A$3:$L$18,11))))</f>
        <v>0</v>
      </c>
      <c r="AX105" s="137">
        <f>IF(AX104&gt;1,AX104,IF(AW106&gt;0,AW106,Y105*(1-VLOOKUP($A104,'energy and capacity balance'!$A$3:$L$18,11))))</f>
        <v>0</v>
      </c>
      <c r="AY105" s="137">
        <f>IF(AY104&gt;1,AY104,IF(AX106&gt;0,AX106,Z105*(1-VLOOKUP($A104,'energy and capacity balance'!$A$3:$L$18,11))))</f>
        <v>0</v>
      </c>
      <c r="AZ105" s="137">
        <f>IF(AZ104&gt;1,AZ104,IF(AY106&gt;0,AY106,AA105*(1-VLOOKUP($A104,'energy and capacity balance'!$A$3:$L$18,11))))</f>
        <v>0</v>
      </c>
      <c r="BA105" s="137">
        <f>IF(BA104&gt;1,BA104,IF(AZ106&gt;0,AZ106,AB105*(1-VLOOKUP($A104,'energy and capacity balance'!$A$3:$L$18,11))))</f>
        <v>0</v>
      </c>
      <c r="BB105" s="137">
        <f>IF(BB104&gt;1,BB104,IF(BA106&gt;0,BA106,AC105*(1-VLOOKUP($A104,'energy and capacity balance'!$A$3:$L$18,11))))</f>
        <v>0</v>
      </c>
      <c r="BC105" s="137">
        <f>IF(BC104&gt;1,BC104,IF(BB106&gt;0,BB106,AD105*(1-VLOOKUP($A104,'energy and capacity balance'!$A$3:$L$18,11))))</f>
        <v>0</v>
      </c>
      <c r="BD105" s="137">
        <f>IF(BD104&gt;1,BD104,IF(BC106&gt;0,BC106,AE105*(1-VLOOKUP($A104,'energy and capacity balance'!$A$3:$L$18,11))))</f>
        <v>0</v>
      </c>
      <c r="BE105" s="137">
        <f>IF(BE104&gt;1,BE104,IF(BD106&gt;0,BD106,AF105*(1-VLOOKUP($A104,'energy and capacity balance'!$A$3:$L$18,11))))</f>
        <v>0</v>
      </c>
      <c r="BF105" s="137">
        <f>IF(BF104&gt;1,BF104,IF(BE106&gt;0,BE106,AG105*(1-VLOOKUP($A104,'energy and capacity balance'!$A$3:$L$18,11))))</f>
        <v>0</v>
      </c>
      <c r="BG105" s="137">
        <f>IF(BG104&gt;1,BG104,IF(BF106&gt;0,BF106,AH105*(1-VLOOKUP($A104,'energy and capacity balance'!$A$3:$L$18,11))))</f>
        <v>0</v>
      </c>
      <c r="BH105" s="137">
        <f>IF(BH104&gt;1,BH104,IF(BG106&gt;0,BG106,AI105*(1-VLOOKUP($A104,'energy and capacity balance'!$A$3:$L$18,11))))</f>
        <v>0</v>
      </c>
      <c r="BI105" s="137">
        <f>IF(BI104&gt;1,BI104,IF(BH106&gt;0,BH106,AJ105*(1-VLOOKUP($A104,'energy and capacity balance'!$A$3:$L$18,11))))</f>
        <v>0</v>
      </c>
      <c r="BJ105" s="137">
        <f>IF(BJ104&gt;1,BJ104,IF(BI106&gt;0,BI106,AK105*(1-VLOOKUP($A104,'energy and capacity balance'!$A$3:$L$18,11))))</f>
        <v>0</v>
      </c>
      <c r="BK105" s="137">
        <f>IF(BK104&gt;1,BK104,IF(BJ106&gt;0,BJ106,AL105*(1-VLOOKUP($A104,'energy and capacity balance'!$A$3:$L$18,11))))</f>
        <v>0</v>
      </c>
      <c r="BL105" s="137">
        <f>IF(BL104&gt;1,BL104,IF(BK106&gt;0,BK106,AM105*(1-VLOOKUP($A104,'energy and capacity balance'!$A$3:$L$18,11))))</f>
        <v>0</v>
      </c>
      <c r="BM105" s="137">
        <f>IF(BM104&gt;1,BM104,IF(BL106&gt;0,BL106,AN105*(1-VLOOKUP($A104,'energy and capacity balance'!$A$3:$L$18,11))))</f>
        <v>0</v>
      </c>
      <c r="BN105" s="137">
        <f>IF(BN104&gt;1,BN104,IF(BM106&gt;0,BM106,AO105*(1-VLOOKUP($A104,'energy and capacity balance'!$A$3:$L$18,11))))</f>
        <v>0</v>
      </c>
      <c r="BO105" s="137">
        <f>IF(BO104&gt;1,BO104,IF(BN106&gt;0,BN106,AP105*(1-VLOOKUP($A104,'energy and capacity balance'!$A$3:$L$18,11))))</f>
        <v>0</v>
      </c>
      <c r="BP105" s="137">
        <f>IF(BP104&gt;1,BP104,IF(BO106&gt;0,BO106,AQ105*(1-VLOOKUP($A104,'energy and capacity balance'!$A$3:$L$18,11))))</f>
        <v>0</v>
      </c>
      <c r="BQ105" s="137">
        <f>IF(BQ104&gt;1,BQ104,IF(BP106&gt;0,BP106,AR105*(1-VLOOKUP($A104,'energy and capacity balance'!$A$3:$L$18,11))))</f>
        <v>0</v>
      </c>
      <c r="BR105" s="137">
        <f>IF(BR104&gt;1,BR104,IF(BQ106&gt;0,BQ106,AS105*(1-VLOOKUP($A104,'energy and capacity balance'!$A$3:$L$18,11))))</f>
        <v>0</v>
      </c>
      <c r="BS105" s="137">
        <f>IF(BS104&gt;1,BS104,IF(BR106&gt;0,BR106,AT105*(1-VLOOKUP($A104,'energy and capacity balance'!$A$3:$L$18,11))))</f>
        <v>0</v>
      </c>
      <c r="BT105" s="137">
        <f>IF(BT104&gt;1,BT104,IF(BS106&gt;0,BS106,AU105*(1-VLOOKUP($A104,'energy and capacity balance'!$A$3:$L$18,11))))</f>
        <v>0</v>
      </c>
      <c r="BU105" s="137">
        <f>IF(BU104&gt;1,BU104,IF(BT106&gt;0,BT106,AV105*(1-VLOOKUP($A104,'energy and capacity balance'!$A$3:$L$18,11))))</f>
        <v>0</v>
      </c>
      <c r="BV105" s="137">
        <f>IF(BV104&gt;1,BV104,IF(BU106&gt;0,BU106,AW105*(1-VLOOKUP($A104,'energy and capacity balance'!$A$3:$L$18,11))))</f>
        <v>0</v>
      </c>
      <c r="BW105" s="137">
        <f>IF(BW104&gt;1,BW104,IF(BV106&gt;0,BV106,AX105*(1-VLOOKUP($A104,'energy and capacity balance'!$A$3:$L$18,11))))</f>
        <v>0</v>
      </c>
      <c r="BX105" s="137">
        <f>IF(BX104&gt;1,BX104,IF(BW106&gt;0,BW106,AY105*(1-VLOOKUP($A104,'energy and capacity balance'!$A$3:$L$18,11))))</f>
        <v>0</v>
      </c>
      <c r="BY105" s="137">
        <f>IF(BY104&gt;1,BY104,IF(BX106&gt;0,BX106,AZ105*(1-VLOOKUP($A104,'energy and capacity balance'!$A$3:$L$18,11))))</f>
        <v>0</v>
      </c>
      <c r="BZ105" s="137">
        <f>IF(BZ104&gt;1,BZ104,IF(BY106&gt;0,BY106,BA105*(1-VLOOKUP($A104,'energy and capacity balance'!$A$3:$L$18,11))))</f>
        <v>0</v>
      </c>
      <c r="CA105" s="137">
        <f>IF(CA104&gt;1,CA104,IF(BZ106&gt;0,BZ106,BB105*(1-VLOOKUP($A104,'energy and capacity balance'!$A$3:$L$18,11))))</f>
        <v>0</v>
      </c>
      <c r="CB105" s="137">
        <f>IF(CB104&gt;1,CB104,IF(CA106&gt;0,CA106,BC105*(1-VLOOKUP($A104,'energy and capacity balance'!$A$3:$L$18,11))))</f>
        <v>0</v>
      </c>
      <c r="CC105" s="137">
        <f>IF(CC104&gt;1,CC104,IF(CB106&gt;0,CB106,BD105*(1-VLOOKUP($A104,'energy and capacity balance'!$A$3:$L$18,11))))</f>
        <v>0</v>
      </c>
      <c r="CD105" s="137">
        <f>IF(CD104&gt;1,CD104,IF(CC106&gt;0,CC106,BE105*(1-VLOOKUP($A104,'energy and capacity balance'!$A$3:$L$18,11))))</f>
        <v>0</v>
      </c>
      <c r="CE105" s="137">
        <f>IF(CE104&gt;1,CE104,IF(CD106&gt;0,CD106,BF105*(1-VLOOKUP($A104,'energy and capacity balance'!$A$3:$L$18,11))))</f>
        <v>0</v>
      </c>
      <c r="CF105" s="137">
        <f>IF(CF104&gt;1,CF104,IF(CE106&gt;0,CE106,BG105*(1-VLOOKUP($A104,'energy and capacity balance'!$A$3:$L$18,11))))</f>
        <v>0</v>
      </c>
      <c r="CG105" s="137">
        <f>IF(CG104&gt;1,CG104,IF(CF106&gt;0,CF106,BH105*(1-VLOOKUP($A104,'energy and capacity balance'!$A$3:$L$18,11))))</f>
        <v>0</v>
      </c>
      <c r="CH105" s="137">
        <f>IF(CH104&gt;1,CH104,IF(CG106&gt;0,CG106,BI105*(1-VLOOKUP($A104,'energy and capacity balance'!$A$3:$L$18,11))))</f>
        <v>0</v>
      </c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</row>
    <row r="106" spans="1:116" ht="15" x14ac:dyDescent="0.2">
      <c r="B106" s="9" t="s">
        <v>92</v>
      </c>
      <c r="C106" s="2"/>
      <c r="D106" s="2"/>
      <c r="E106" s="16"/>
      <c r="F106" s="16"/>
      <c r="G106" s="16"/>
      <c r="H106" s="16"/>
      <c r="I106" s="16">
        <v>0.01</v>
      </c>
      <c r="J106" s="137">
        <f>MAX(+J105-J107,0)</f>
        <v>9.0000000000000011E-3</v>
      </c>
      <c r="K106" s="137">
        <f t="shared" ref="K106" si="1290">MAX(+K105-K107,0)</f>
        <v>8.0000000000000002E-3</v>
      </c>
      <c r="L106" s="137">
        <f t="shared" ref="L106" si="1291">MAX(+L105-L107,0)</f>
        <v>7.0000000000000001E-3</v>
      </c>
      <c r="M106" s="137">
        <f t="shared" ref="M106" si="1292">MAX(+M105-M107,0)</f>
        <v>6.0000000000000001E-3</v>
      </c>
      <c r="N106" s="137">
        <f t="shared" ref="N106" si="1293">MAX(+N105-N107,0)</f>
        <v>5.0000000000000001E-3</v>
      </c>
      <c r="O106" s="137">
        <f t="shared" ref="O106" si="1294">MAX(+O105-O107,0)</f>
        <v>4.0000000000000001E-3</v>
      </c>
      <c r="P106" s="137">
        <f t="shared" ref="P106" si="1295">MAX(+P105-P107,0)</f>
        <v>3.0000000000000001E-3</v>
      </c>
      <c r="Q106" s="137">
        <f t="shared" ref="Q106" si="1296">MAX(+Q105-Q107,0)</f>
        <v>2E-3</v>
      </c>
      <c r="R106" s="137">
        <f t="shared" ref="R106" si="1297">MAX(+R105-R107,0)</f>
        <v>1E-3</v>
      </c>
      <c r="S106" s="137">
        <f t="shared" ref="S106" si="1298">MAX(+S105-S107,0)</f>
        <v>0</v>
      </c>
      <c r="T106" s="137">
        <f t="shared" ref="T106" si="1299">MAX(+T105-T107,0)</f>
        <v>0</v>
      </c>
      <c r="U106" s="137">
        <f t="shared" ref="U106" si="1300">MAX(+U105-U107,0)</f>
        <v>0</v>
      </c>
      <c r="V106" s="137">
        <f t="shared" ref="V106" si="1301">MAX(+V105-V107,0)</f>
        <v>0</v>
      </c>
      <c r="W106" s="137">
        <f t="shared" ref="W106" si="1302">MAX(+W105-W107,0)</f>
        <v>0</v>
      </c>
      <c r="X106" s="137">
        <f t="shared" ref="X106" si="1303">MAX(+X105-X107,0)</f>
        <v>0</v>
      </c>
      <c r="Y106" s="137">
        <f t="shared" ref="Y106" si="1304">MAX(+Y105-Y107,0)</f>
        <v>0</v>
      </c>
      <c r="Z106" s="137">
        <f t="shared" ref="Z106" si="1305">MAX(+Z105-Z107,0)</f>
        <v>0</v>
      </c>
      <c r="AA106" s="137">
        <f t="shared" ref="AA106" si="1306">MAX(+AA105-AA107,0)</f>
        <v>0</v>
      </c>
      <c r="AB106" s="137">
        <f t="shared" ref="AB106" si="1307">MAX(+AB105-AB107,0)</f>
        <v>0</v>
      </c>
      <c r="AC106" s="137">
        <f t="shared" ref="AC106" si="1308">MAX(+AC105-AC107,0)</f>
        <v>0</v>
      </c>
      <c r="AD106" s="137">
        <f t="shared" ref="AD106" si="1309">MAX(+AD105-AD107,0)</f>
        <v>0</v>
      </c>
      <c r="AE106" s="137">
        <f t="shared" ref="AE106" si="1310">MAX(+AE105-AE107,0)</f>
        <v>0</v>
      </c>
      <c r="AF106" s="137">
        <f t="shared" ref="AF106" si="1311">MAX(+AF105-AF107,0)</f>
        <v>0</v>
      </c>
      <c r="AG106" s="137">
        <f t="shared" ref="AG106" si="1312">MAX(+AG105-AG107,0)</f>
        <v>0</v>
      </c>
      <c r="AH106" s="137">
        <f t="shared" ref="AH106" si="1313">MAX(+AH105-AH107,0)</f>
        <v>0</v>
      </c>
      <c r="AI106" s="137">
        <f t="shared" ref="AI106" si="1314">MAX(+AI105-AI107,0)</f>
        <v>0</v>
      </c>
      <c r="AJ106" s="137">
        <f t="shared" ref="AJ106" si="1315">MAX(+AJ105-AJ107,0)</f>
        <v>0</v>
      </c>
      <c r="AK106" s="137">
        <f t="shared" ref="AK106" si="1316">MAX(+AK105-AK107,0)</f>
        <v>0</v>
      </c>
      <c r="AL106" s="137">
        <f t="shared" ref="AL106" si="1317">MAX(+AL105-AL107,0)</f>
        <v>0</v>
      </c>
      <c r="AM106" s="137">
        <f t="shared" ref="AM106" si="1318">MAX(+AM105-AM107,0)</f>
        <v>0</v>
      </c>
      <c r="AN106" s="137">
        <f t="shared" ref="AN106" si="1319">MAX(+AN105-AN107,0)</f>
        <v>0</v>
      </c>
      <c r="AO106" s="137">
        <f t="shared" ref="AO106" si="1320">MAX(+AO105-AO107,0)</f>
        <v>0</v>
      </c>
      <c r="AP106" s="137">
        <f t="shared" ref="AP106" si="1321">MAX(+AP105-AP107,0)</f>
        <v>0</v>
      </c>
      <c r="AQ106" s="137">
        <f t="shared" ref="AQ106" si="1322">MAX(+AQ105-AQ107,0)</f>
        <v>0</v>
      </c>
      <c r="AR106" s="137">
        <f t="shared" ref="AR106" si="1323">MAX(+AR105-AR107,0)</f>
        <v>0</v>
      </c>
      <c r="AS106" s="137">
        <f t="shared" ref="AS106" si="1324">MAX(+AS105-AS107,0)</f>
        <v>0</v>
      </c>
      <c r="AT106" s="137">
        <f t="shared" ref="AT106" si="1325">MAX(+AT105-AT107,0)</f>
        <v>0</v>
      </c>
      <c r="AU106" s="137">
        <f t="shared" ref="AU106" si="1326">MAX(+AU105-AU107,0)</f>
        <v>0</v>
      </c>
      <c r="AV106" s="137">
        <f t="shared" ref="AV106" si="1327">MAX(+AV105-AV107,0)</f>
        <v>0</v>
      </c>
      <c r="AW106" s="137">
        <f t="shared" ref="AW106" si="1328">MAX(+AW105-AW107,0)</f>
        <v>0</v>
      </c>
      <c r="AX106" s="137">
        <f t="shared" ref="AX106" si="1329">MAX(+AX105-AX107,0)</f>
        <v>0</v>
      </c>
      <c r="AY106" s="137">
        <f t="shared" ref="AY106" si="1330">MAX(+AY105-AY107,0)</f>
        <v>0</v>
      </c>
      <c r="AZ106" s="137">
        <f t="shared" ref="AZ106" si="1331">MAX(+AZ105-AZ107,0)</f>
        <v>0</v>
      </c>
      <c r="BA106" s="137">
        <f t="shared" ref="BA106" si="1332">MAX(+BA105-BA107,0)</f>
        <v>0</v>
      </c>
      <c r="BB106" s="137">
        <f t="shared" ref="BB106" si="1333">MAX(+BB105-BB107,0)</f>
        <v>0</v>
      </c>
      <c r="BC106" s="137">
        <f t="shared" ref="BC106" si="1334">MAX(+BC105-BC107,0)</f>
        <v>0</v>
      </c>
      <c r="BD106" s="137">
        <f t="shared" ref="BD106" si="1335">MAX(+BD105-BD107,0)</f>
        <v>0</v>
      </c>
      <c r="BE106" s="137">
        <f t="shared" ref="BE106" si="1336">MAX(+BE105-BE107,0)</f>
        <v>0</v>
      </c>
      <c r="BF106" s="137">
        <f t="shared" ref="BF106" si="1337">MAX(+BF105-BF107,0)</f>
        <v>0</v>
      </c>
      <c r="BG106" s="137">
        <f t="shared" ref="BG106" si="1338">MAX(+BG105-BG107,0)</f>
        <v>0</v>
      </c>
      <c r="BH106" s="137">
        <f t="shared" ref="BH106" si="1339">MAX(+BH105-BH107,0)</f>
        <v>0</v>
      </c>
      <c r="BI106" s="137">
        <f t="shared" ref="BI106" si="1340">MAX(+BI105-BI107,0)</f>
        <v>0</v>
      </c>
      <c r="BJ106" s="137">
        <f t="shared" ref="BJ106" si="1341">MAX(+BJ105-BJ107,0)</f>
        <v>0</v>
      </c>
      <c r="BK106" s="137">
        <f t="shared" ref="BK106" si="1342">MAX(+BK105-BK107,0)</f>
        <v>0</v>
      </c>
      <c r="BL106" s="137">
        <f t="shared" ref="BL106" si="1343">MAX(+BL105-BL107,0)</f>
        <v>0</v>
      </c>
      <c r="BM106" s="137">
        <f t="shared" ref="BM106" si="1344">MAX(+BM105-BM107,0)</f>
        <v>0</v>
      </c>
      <c r="BN106" s="137">
        <f t="shared" ref="BN106" si="1345">MAX(+BN105-BN107,0)</f>
        <v>0</v>
      </c>
      <c r="BO106" s="137">
        <f t="shared" ref="BO106" si="1346">MAX(+BO105-BO107,0)</f>
        <v>0</v>
      </c>
      <c r="BP106" s="137">
        <f t="shared" ref="BP106" si="1347">MAX(+BP105-BP107,0)</f>
        <v>0</v>
      </c>
      <c r="BQ106" s="137">
        <f t="shared" ref="BQ106" si="1348">MAX(+BQ105-BQ107,0)</f>
        <v>0</v>
      </c>
      <c r="BR106" s="137">
        <f t="shared" ref="BR106" si="1349">MAX(+BR105-BR107,0)</f>
        <v>0</v>
      </c>
      <c r="BS106" s="137">
        <f t="shared" ref="BS106" si="1350">MAX(+BS105-BS107,0)</f>
        <v>0</v>
      </c>
      <c r="BT106" s="137">
        <f t="shared" ref="BT106" si="1351">MAX(+BT105-BT107,0)</f>
        <v>0</v>
      </c>
      <c r="BU106" s="137">
        <f t="shared" ref="BU106" si="1352">MAX(+BU105-BU107,0)</f>
        <v>0</v>
      </c>
      <c r="BV106" s="137">
        <f t="shared" ref="BV106" si="1353">MAX(+BV105-BV107,0)</f>
        <v>0</v>
      </c>
      <c r="BW106" s="137">
        <f t="shared" ref="BW106" si="1354">MAX(+BW105-BW107,0)</f>
        <v>0</v>
      </c>
      <c r="BX106" s="137">
        <f t="shared" ref="BX106" si="1355">MAX(+BX105-BX107,0)</f>
        <v>0</v>
      </c>
      <c r="BY106" s="137">
        <f t="shared" ref="BY106" si="1356">MAX(+BY105-BY107,0)</f>
        <v>0</v>
      </c>
      <c r="BZ106" s="137">
        <f t="shared" ref="BZ106" si="1357">MAX(+BZ105-BZ107,0)</f>
        <v>0</v>
      </c>
      <c r="CA106" s="137">
        <f t="shared" ref="CA106" si="1358">MAX(+CA105-CA107,0)</f>
        <v>0</v>
      </c>
      <c r="CB106" s="137">
        <f t="shared" ref="CB106" si="1359">MAX(+CB105-CB107,0)</f>
        <v>0</v>
      </c>
      <c r="CC106" s="137">
        <f t="shared" ref="CC106" si="1360">MAX(+CC105-CC107,0)</f>
        <v>0</v>
      </c>
      <c r="CD106" s="137">
        <f t="shared" ref="CD106" si="1361">MAX(+CD105-CD107,0)</f>
        <v>0</v>
      </c>
      <c r="CE106" s="137">
        <f t="shared" ref="CE106" si="1362">MAX(+CE105-CE107,0)</f>
        <v>0</v>
      </c>
      <c r="CF106" s="137">
        <f t="shared" ref="CF106" si="1363">MAX(+CF105-CF107,0)</f>
        <v>0</v>
      </c>
      <c r="CG106" s="137">
        <f t="shared" ref="CG106" si="1364">MAX(+CG105-CG107,0)</f>
        <v>0</v>
      </c>
      <c r="CH106" s="137">
        <f t="shared" ref="CH106" si="1365">MAX(+CH105-CH107,0)</f>
        <v>0</v>
      </c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</row>
    <row r="107" spans="1:116" ht="15" x14ac:dyDescent="0.2">
      <c r="B107" s="9" t="s">
        <v>93</v>
      </c>
      <c r="C107" s="2"/>
      <c r="D107" s="2"/>
      <c r="E107" s="2"/>
      <c r="F107" s="2"/>
      <c r="G107" s="2"/>
      <c r="H107" s="2"/>
      <c r="I107" s="2"/>
      <c r="J107" s="137">
        <f t="shared" ref="J107:AO107" si="1366">IF(J105&gt;I105,J105/$E104,I107)</f>
        <v>1E-3</v>
      </c>
      <c r="K107" s="137">
        <f t="shared" si="1366"/>
        <v>1E-3</v>
      </c>
      <c r="L107" s="137">
        <f t="shared" si="1366"/>
        <v>1E-3</v>
      </c>
      <c r="M107" s="137">
        <f t="shared" si="1366"/>
        <v>1E-3</v>
      </c>
      <c r="N107" s="137">
        <f t="shared" si="1366"/>
        <v>1E-3</v>
      </c>
      <c r="O107" s="137">
        <f t="shared" si="1366"/>
        <v>1E-3</v>
      </c>
      <c r="P107" s="137">
        <f t="shared" si="1366"/>
        <v>1E-3</v>
      </c>
      <c r="Q107" s="137">
        <f t="shared" si="1366"/>
        <v>1E-3</v>
      </c>
      <c r="R107" s="137">
        <f t="shared" si="1366"/>
        <v>1E-3</v>
      </c>
      <c r="S107" s="137">
        <f t="shared" si="1366"/>
        <v>1E-3</v>
      </c>
      <c r="T107" s="137">
        <f t="shared" si="1366"/>
        <v>1E-3</v>
      </c>
      <c r="U107" s="137">
        <f t="shared" si="1366"/>
        <v>1E-3</v>
      </c>
      <c r="V107" s="137">
        <f t="shared" si="1366"/>
        <v>1E-3</v>
      </c>
      <c r="W107" s="137">
        <f t="shared" si="1366"/>
        <v>1E-3</v>
      </c>
      <c r="X107" s="137">
        <f t="shared" si="1366"/>
        <v>1E-3</v>
      </c>
      <c r="Y107" s="137">
        <f t="shared" si="1366"/>
        <v>1E-3</v>
      </c>
      <c r="Z107" s="137">
        <f t="shared" si="1366"/>
        <v>1E-3</v>
      </c>
      <c r="AA107" s="137">
        <f t="shared" si="1366"/>
        <v>1E-3</v>
      </c>
      <c r="AB107" s="137">
        <f t="shared" si="1366"/>
        <v>1E-3</v>
      </c>
      <c r="AC107" s="137">
        <f t="shared" si="1366"/>
        <v>1E-3</v>
      </c>
      <c r="AD107" s="137">
        <f t="shared" si="1366"/>
        <v>1E-3</v>
      </c>
      <c r="AE107" s="137">
        <f t="shared" si="1366"/>
        <v>1E-3</v>
      </c>
      <c r="AF107" s="137">
        <f t="shared" si="1366"/>
        <v>1E-3</v>
      </c>
      <c r="AG107" s="137">
        <f t="shared" si="1366"/>
        <v>1E-3</v>
      </c>
      <c r="AH107" s="137">
        <f t="shared" si="1366"/>
        <v>1E-3</v>
      </c>
      <c r="AI107" s="137">
        <f t="shared" si="1366"/>
        <v>1E-3</v>
      </c>
      <c r="AJ107" s="137">
        <f t="shared" si="1366"/>
        <v>1E-3</v>
      </c>
      <c r="AK107" s="137">
        <f t="shared" si="1366"/>
        <v>1E-3</v>
      </c>
      <c r="AL107" s="137">
        <f t="shared" si="1366"/>
        <v>1E-3</v>
      </c>
      <c r="AM107" s="137">
        <f t="shared" si="1366"/>
        <v>1E-3</v>
      </c>
      <c r="AN107" s="137">
        <f t="shared" si="1366"/>
        <v>1E-3</v>
      </c>
      <c r="AO107" s="137">
        <f t="shared" si="1366"/>
        <v>1E-3</v>
      </c>
      <c r="AP107" s="137">
        <f t="shared" ref="AP107:BU107" si="1367">IF(AP105&gt;AO105,AP105/$E104,AO107)</f>
        <v>1E-3</v>
      </c>
      <c r="AQ107" s="137">
        <f t="shared" si="1367"/>
        <v>1E-3</v>
      </c>
      <c r="AR107" s="137">
        <f t="shared" si="1367"/>
        <v>1E-3</v>
      </c>
      <c r="AS107" s="137">
        <f t="shared" si="1367"/>
        <v>1E-3</v>
      </c>
      <c r="AT107" s="137">
        <f t="shared" si="1367"/>
        <v>1E-3</v>
      </c>
      <c r="AU107" s="137">
        <f t="shared" si="1367"/>
        <v>1E-3</v>
      </c>
      <c r="AV107" s="137">
        <f t="shared" si="1367"/>
        <v>1E-3</v>
      </c>
      <c r="AW107" s="137">
        <f t="shared" si="1367"/>
        <v>1E-3</v>
      </c>
      <c r="AX107" s="137">
        <f t="shared" si="1367"/>
        <v>1E-3</v>
      </c>
      <c r="AY107" s="137">
        <f t="shared" si="1367"/>
        <v>1E-3</v>
      </c>
      <c r="AZ107" s="137">
        <f t="shared" si="1367"/>
        <v>1E-3</v>
      </c>
      <c r="BA107" s="137">
        <f t="shared" si="1367"/>
        <v>1E-3</v>
      </c>
      <c r="BB107" s="137">
        <f t="shared" si="1367"/>
        <v>1E-3</v>
      </c>
      <c r="BC107" s="137">
        <f t="shared" si="1367"/>
        <v>1E-3</v>
      </c>
      <c r="BD107" s="137">
        <f t="shared" si="1367"/>
        <v>1E-3</v>
      </c>
      <c r="BE107" s="137">
        <f t="shared" si="1367"/>
        <v>1E-3</v>
      </c>
      <c r="BF107" s="137">
        <f t="shared" si="1367"/>
        <v>1E-3</v>
      </c>
      <c r="BG107" s="137">
        <f t="shared" si="1367"/>
        <v>1E-3</v>
      </c>
      <c r="BH107" s="137">
        <f t="shared" si="1367"/>
        <v>1E-3</v>
      </c>
      <c r="BI107" s="137">
        <f t="shared" si="1367"/>
        <v>1E-3</v>
      </c>
      <c r="BJ107" s="137">
        <f t="shared" si="1367"/>
        <v>1E-3</v>
      </c>
      <c r="BK107" s="137">
        <f t="shared" si="1367"/>
        <v>1E-3</v>
      </c>
      <c r="BL107" s="137">
        <f t="shared" si="1367"/>
        <v>1E-3</v>
      </c>
      <c r="BM107" s="137">
        <f t="shared" si="1367"/>
        <v>1E-3</v>
      </c>
      <c r="BN107" s="137">
        <f t="shared" si="1367"/>
        <v>1E-3</v>
      </c>
      <c r="BO107" s="137">
        <f t="shared" si="1367"/>
        <v>1E-3</v>
      </c>
      <c r="BP107" s="137">
        <f t="shared" si="1367"/>
        <v>1E-3</v>
      </c>
      <c r="BQ107" s="137">
        <f t="shared" si="1367"/>
        <v>1E-3</v>
      </c>
      <c r="BR107" s="137">
        <f t="shared" si="1367"/>
        <v>1E-3</v>
      </c>
      <c r="BS107" s="137">
        <f t="shared" si="1367"/>
        <v>1E-3</v>
      </c>
      <c r="BT107" s="137">
        <f t="shared" si="1367"/>
        <v>1E-3</v>
      </c>
      <c r="BU107" s="137">
        <f t="shared" si="1367"/>
        <v>1E-3</v>
      </c>
      <c r="BV107" s="137">
        <f t="shared" ref="BV107:CH107" si="1368">IF(BV105&gt;BU105,BV105/$E104,BU107)</f>
        <v>1E-3</v>
      </c>
      <c r="BW107" s="137">
        <f t="shared" si="1368"/>
        <v>1E-3</v>
      </c>
      <c r="BX107" s="137">
        <f t="shared" si="1368"/>
        <v>1E-3</v>
      </c>
      <c r="BY107" s="137">
        <f t="shared" si="1368"/>
        <v>1E-3</v>
      </c>
      <c r="BZ107" s="137">
        <f t="shared" si="1368"/>
        <v>1E-3</v>
      </c>
      <c r="CA107" s="137">
        <f t="shared" si="1368"/>
        <v>1E-3</v>
      </c>
      <c r="CB107" s="137">
        <f t="shared" si="1368"/>
        <v>1E-3</v>
      </c>
      <c r="CC107" s="137">
        <f t="shared" si="1368"/>
        <v>1E-3</v>
      </c>
      <c r="CD107" s="137">
        <f t="shared" si="1368"/>
        <v>1E-3</v>
      </c>
      <c r="CE107" s="137">
        <f t="shared" si="1368"/>
        <v>1E-3</v>
      </c>
      <c r="CF107" s="137">
        <f t="shared" si="1368"/>
        <v>1E-3</v>
      </c>
      <c r="CG107" s="137">
        <f t="shared" si="1368"/>
        <v>1E-3</v>
      </c>
      <c r="CH107" s="137">
        <f t="shared" si="1368"/>
        <v>1E-3</v>
      </c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</row>
    <row r="108" spans="1:116" ht="15" x14ac:dyDescent="0.2">
      <c r="B108" s="9" t="s">
        <v>233</v>
      </c>
      <c r="C108" s="2"/>
      <c r="D108" s="2"/>
      <c r="E108" s="2"/>
      <c r="F108" s="2"/>
      <c r="G108" s="2"/>
      <c r="H108" s="2"/>
      <c r="I108" s="2"/>
      <c r="J108" s="137">
        <f t="shared" ref="J108:BU108" si="1369">IF(J105&gt;2,$G104*$H104*8.76,I108)</f>
        <v>0</v>
      </c>
      <c r="K108" s="137">
        <f t="shared" si="1369"/>
        <v>0</v>
      </c>
      <c r="L108" s="137">
        <f t="shared" si="1369"/>
        <v>0</v>
      </c>
      <c r="M108" s="137">
        <f t="shared" si="1369"/>
        <v>0</v>
      </c>
      <c r="N108" s="137">
        <f t="shared" si="1369"/>
        <v>0</v>
      </c>
      <c r="O108" s="137">
        <f t="shared" si="1369"/>
        <v>0</v>
      </c>
      <c r="P108" s="137">
        <f t="shared" si="1369"/>
        <v>0</v>
      </c>
      <c r="Q108" s="137">
        <f t="shared" si="1369"/>
        <v>0</v>
      </c>
      <c r="R108" s="137">
        <f t="shared" si="1369"/>
        <v>0</v>
      </c>
      <c r="S108" s="137">
        <f t="shared" si="1369"/>
        <v>0</v>
      </c>
      <c r="T108" s="137">
        <f t="shared" si="1369"/>
        <v>0</v>
      </c>
      <c r="U108" s="137">
        <f t="shared" si="1369"/>
        <v>0</v>
      </c>
      <c r="V108" s="137">
        <f t="shared" si="1369"/>
        <v>0</v>
      </c>
      <c r="W108" s="137">
        <f t="shared" si="1369"/>
        <v>0</v>
      </c>
      <c r="X108" s="137">
        <f t="shared" si="1369"/>
        <v>0</v>
      </c>
      <c r="Y108" s="137">
        <f t="shared" si="1369"/>
        <v>0</v>
      </c>
      <c r="Z108" s="137">
        <f t="shared" si="1369"/>
        <v>0</v>
      </c>
      <c r="AA108" s="137">
        <f t="shared" si="1369"/>
        <v>0</v>
      </c>
      <c r="AB108" s="137">
        <f t="shared" si="1369"/>
        <v>0</v>
      </c>
      <c r="AC108" s="137">
        <f t="shared" si="1369"/>
        <v>0</v>
      </c>
      <c r="AD108" s="137">
        <f t="shared" si="1369"/>
        <v>0</v>
      </c>
      <c r="AE108" s="137">
        <f t="shared" si="1369"/>
        <v>0</v>
      </c>
      <c r="AF108" s="137">
        <f t="shared" si="1369"/>
        <v>0</v>
      </c>
      <c r="AG108" s="137">
        <f t="shared" si="1369"/>
        <v>0</v>
      </c>
      <c r="AH108" s="137">
        <f t="shared" si="1369"/>
        <v>0</v>
      </c>
      <c r="AI108" s="137">
        <f t="shared" si="1369"/>
        <v>0</v>
      </c>
      <c r="AJ108" s="137">
        <f t="shared" si="1369"/>
        <v>0</v>
      </c>
      <c r="AK108" s="137">
        <f t="shared" si="1369"/>
        <v>0</v>
      </c>
      <c r="AL108" s="137">
        <f t="shared" si="1369"/>
        <v>0</v>
      </c>
      <c r="AM108" s="137">
        <f t="shared" si="1369"/>
        <v>0</v>
      </c>
      <c r="AN108" s="137">
        <f t="shared" si="1369"/>
        <v>0</v>
      </c>
      <c r="AO108" s="137">
        <f t="shared" si="1369"/>
        <v>0</v>
      </c>
      <c r="AP108" s="137">
        <f t="shared" si="1369"/>
        <v>0</v>
      </c>
      <c r="AQ108" s="137">
        <f t="shared" si="1369"/>
        <v>0</v>
      </c>
      <c r="AR108" s="137">
        <f t="shared" si="1369"/>
        <v>0</v>
      </c>
      <c r="AS108" s="137">
        <f t="shared" si="1369"/>
        <v>0</v>
      </c>
      <c r="AT108" s="137">
        <f t="shared" si="1369"/>
        <v>0</v>
      </c>
      <c r="AU108" s="137">
        <f t="shared" si="1369"/>
        <v>0</v>
      </c>
      <c r="AV108" s="137">
        <f t="shared" si="1369"/>
        <v>0</v>
      </c>
      <c r="AW108" s="137">
        <f t="shared" si="1369"/>
        <v>0</v>
      </c>
      <c r="AX108" s="137">
        <f t="shared" si="1369"/>
        <v>0</v>
      </c>
      <c r="AY108" s="137">
        <f t="shared" si="1369"/>
        <v>0</v>
      </c>
      <c r="AZ108" s="137">
        <f t="shared" si="1369"/>
        <v>0</v>
      </c>
      <c r="BA108" s="137">
        <f t="shared" si="1369"/>
        <v>0</v>
      </c>
      <c r="BB108" s="137">
        <f t="shared" si="1369"/>
        <v>0</v>
      </c>
      <c r="BC108" s="137">
        <f t="shared" si="1369"/>
        <v>0</v>
      </c>
      <c r="BD108" s="137">
        <f t="shared" si="1369"/>
        <v>0</v>
      </c>
      <c r="BE108" s="137">
        <f t="shared" si="1369"/>
        <v>0</v>
      </c>
      <c r="BF108" s="137">
        <f t="shared" si="1369"/>
        <v>0</v>
      </c>
      <c r="BG108" s="137">
        <f t="shared" si="1369"/>
        <v>0</v>
      </c>
      <c r="BH108" s="137">
        <f t="shared" si="1369"/>
        <v>0</v>
      </c>
      <c r="BI108" s="137">
        <f t="shared" si="1369"/>
        <v>0</v>
      </c>
      <c r="BJ108" s="137">
        <f t="shared" si="1369"/>
        <v>0</v>
      </c>
      <c r="BK108" s="137">
        <f t="shared" si="1369"/>
        <v>0</v>
      </c>
      <c r="BL108" s="137">
        <f t="shared" si="1369"/>
        <v>0</v>
      </c>
      <c r="BM108" s="137">
        <f t="shared" si="1369"/>
        <v>0</v>
      </c>
      <c r="BN108" s="137">
        <f t="shared" si="1369"/>
        <v>0</v>
      </c>
      <c r="BO108" s="137">
        <f t="shared" si="1369"/>
        <v>0</v>
      </c>
      <c r="BP108" s="137">
        <f t="shared" si="1369"/>
        <v>0</v>
      </c>
      <c r="BQ108" s="137">
        <f t="shared" si="1369"/>
        <v>0</v>
      </c>
      <c r="BR108" s="137">
        <f t="shared" si="1369"/>
        <v>0</v>
      </c>
      <c r="BS108" s="137">
        <f t="shared" si="1369"/>
        <v>0</v>
      </c>
      <c r="BT108" s="137">
        <f t="shared" si="1369"/>
        <v>0</v>
      </c>
      <c r="BU108" s="137">
        <f t="shared" si="1369"/>
        <v>0</v>
      </c>
      <c r="BV108" s="137">
        <f t="shared" ref="BV108:CH108" si="1370">IF(BV105&gt;2,$G104*$H104*8.76,BU108)</f>
        <v>0</v>
      </c>
      <c r="BW108" s="137">
        <f t="shared" si="1370"/>
        <v>0</v>
      </c>
      <c r="BX108" s="137">
        <f t="shared" si="1370"/>
        <v>0</v>
      </c>
      <c r="BY108" s="137">
        <f t="shared" si="1370"/>
        <v>0</v>
      </c>
      <c r="BZ108" s="137">
        <f t="shared" si="1370"/>
        <v>0</v>
      </c>
      <c r="CA108" s="137">
        <f t="shared" si="1370"/>
        <v>0</v>
      </c>
      <c r="CB108" s="137">
        <f t="shared" si="1370"/>
        <v>0</v>
      </c>
      <c r="CC108" s="137">
        <f t="shared" si="1370"/>
        <v>0</v>
      </c>
      <c r="CD108" s="137">
        <f t="shared" si="1370"/>
        <v>0</v>
      </c>
      <c r="CE108" s="137">
        <f t="shared" si="1370"/>
        <v>0</v>
      </c>
      <c r="CF108" s="137">
        <f t="shared" si="1370"/>
        <v>0</v>
      </c>
      <c r="CG108" s="137">
        <f t="shared" si="1370"/>
        <v>0</v>
      </c>
      <c r="CH108" s="137">
        <f t="shared" si="1370"/>
        <v>0</v>
      </c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</row>
    <row r="109" spans="1:116" ht="15" x14ac:dyDescent="0.2">
      <c r="B109" s="9" t="s">
        <v>234</v>
      </c>
      <c r="C109" s="2"/>
      <c r="D109" s="2"/>
      <c r="E109" s="2"/>
      <c r="F109" s="2"/>
      <c r="G109" s="2"/>
      <c r="H109" s="2"/>
      <c r="I109" s="2"/>
      <c r="J109" s="137">
        <f t="shared" ref="J109:BU109" si="1371">IF(J105&gt;1,$G104*$I104,I109)</f>
        <v>0</v>
      </c>
      <c r="K109" s="137">
        <f t="shared" si="1371"/>
        <v>0</v>
      </c>
      <c r="L109" s="137">
        <f t="shared" si="1371"/>
        <v>0</v>
      </c>
      <c r="M109" s="137">
        <f t="shared" si="1371"/>
        <v>0</v>
      </c>
      <c r="N109" s="137">
        <f t="shared" si="1371"/>
        <v>0</v>
      </c>
      <c r="O109" s="137">
        <f t="shared" si="1371"/>
        <v>0</v>
      </c>
      <c r="P109" s="137">
        <f t="shared" si="1371"/>
        <v>0</v>
      </c>
      <c r="Q109" s="137">
        <f t="shared" si="1371"/>
        <v>0</v>
      </c>
      <c r="R109" s="137">
        <f t="shared" si="1371"/>
        <v>0</v>
      </c>
      <c r="S109" s="137">
        <f t="shared" si="1371"/>
        <v>0</v>
      </c>
      <c r="T109" s="137">
        <f t="shared" si="1371"/>
        <v>0</v>
      </c>
      <c r="U109" s="137">
        <f t="shared" si="1371"/>
        <v>0</v>
      </c>
      <c r="V109" s="137">
        <f t="shared" si="1371"/>
        <v>0</v>
      </c>
      <c r="W109" s="137">
        <f t="shared" si="1371"/>
        <v>0</v>
      </c>
      <c r="X109" s="137">
        <f t="shared" si="1371"/>
        <v>0</v>
      </c>
      <c r="Y109" s="137">
        <f t="shared" si="1371"/>
        <v>0</v>
      </c>
      <c r="Z109" s="137">
        <f t="shared" si="1371"/>
        <v>0</v>
      </c>
      <c r="AA109" s="137">
        <f t="shared" si="1371"/>
        <v>0</v>
      </c>
      <c r="AB109" s="137">
        <f t="shared" si="1371"/>
        <v>0</v>
      </c>
      <c r="AC109" s="137">
        <f t="shared" si="1371"/>
        <v>0</v>
      </c>
      <c r="AD109" s="137">
        <f t="shared" si="1371"/>
        <v>0</v>
      </c>
      <c r="AE109" s="137">
        <f t="shared" si="1371"/>
        <v>0</v>
      </c>
      <c r="AF109" s="137">
        <f t="shared" si="1371"/>
        <v>0</v>
      </c>
      <c r="AG109" s="137">
        <f t="shared" si="1371"/>
        <v>0</v>
      </c>
      <c r="AH109" s="137">
        <f t="shared" si="1371"/>
        <v>0</v>
      </c>
      <c r="AI109" s="137">
        <f t="shared" si="1371"/>
        <v>0</v>
      </c>
      <c r="AJ109" s="137">
        <f t="shared" si="1371"/>
        <v>0</v>
      </c>
      <c r="AK109" s="137">
        <f t="shared" si="1371"/>
        <v>0</v>
      </c>
      <c r="AL109" s="137">
        <f t="shared" si="1371"/>
        <v>0</v>
      </c>
      <c r="AM109" s="137">
        <f t="shared" si="1371"/>
        <v>0</v>
      </c>
      <c r="AN109" s="137">
        <f t="shared" si="1371"/>
        <v>0</v>
      </c>
      <c r="AO109" s="137">
        <f t="shared" si="1371"/>
        <v>0</v>
      </c>
      <c r="AP109" s="137">
        <f t="shared" si="1371"/>
        <v>0</v>
      </c>
      <c r="AQ109" s="137">
        <f t="shared" si="1371"/>
        <v>0</v>
      </c>
      <c r="AR109" s="137">
        <f t="shared" si="1371"/>
        <v>0</v>
      </c>
      <c r="AS109" s="137">
        <f t="shared" si="1371"/>
        <v>0</v>
      </c>
      <c r="AT109" s="137">
        <f t="shared" si="1371"/>
        <v>0</v>
      </c>
      <c r="AU109" s="137">
        <f t="shared" si="1371"/>
        <v>0</v>
      </c>
      <c r="AV109" s="137">
        <f t="shared" si="1371"/>
        <v>0</v>
      </c>
      <c r="AW109" s="137">
        <f t="shared" si="1371"/>
        <v>0</v>
      </c>
      <c r="AX109" s="137">
        <f t="shared" si="1371"/>
        <v>0</v>
      </c>
      <c r="AY109" s="137">
        <f t="shared" si="1371"/>
        <v>0</v>
      </c>
      <c r="AZ109" s="137">
        <f t="shared" si="1371"/>
        <v>0</v>
      </c>
      <c r="BA109" s="137">
        <f t="shared" si="1371"/>
        <v>0</v>
      </c>
      <c r="BB109" s="137">
        <f t="shared" si="1371"/>
        <v>0</v>
      </c>
      <c r="BC109" s="137">
        <f t="shared" si="1371"/>
        <v>0</v>
      </c>
      <c r="BD109" s="137">
        <f t="shared" si="1371"/>
        <v>0</v>
      </c>
      <c r="BE109" s="137">
        <f t="shared" si="1371"/>
        <v>0</v>
      </c>
      <c r="BF109" s="137">
        <f t="shared" si="1371"/>
        <v>0</v>
      </c>
      <c r="BG109" s="137">
        <f t="shared" si="1371"/>
        <v>0</v>
      </c>
      <c r="BH109" s="137">
        <f t="shared" si="1371"/>
        <v>0</v>
      </c>
      <c r="BI109" s="137">
        <f t="shared" si="1371"/>
        <v>0</v>
      </c>
      <c r="BJ109" s="137">
        <f t="shared" si="1371"/>
        <v>0</v>
      </c>
      <c r="BK109" s="137">
        <f t="shared" si="1371"/>
        <v>0</v>
      </c>
      <c r="BL109" s="137">
        <f t="shared" si="1371"/>
        <v>0</v>
      </c>
      <c r="BM109" s="137">
        <f t="shared" si="1371"/>
        <v>0</v>
      </c>
      <c r="BN109" s="137">
        <f t="shared" si="1371"/>
        <v>0</v>
      </c>
      <c r="BO109" s="137">
        <f t="shared" si="1371"/>
        <v>0</v>
      </c>
      <c r="BP109" s="137">
        <f t="shared" si="1371"/>
        <v>0</v>
      </c>
      <c r="BQ109" s="137">
        <f t="shared" si="1371"/>
        <v>0</v>
      </c>
      <c r="BR109" s="137">
        <f t="shared" si="1371"/>
        <v>0</v>
      </c>
      <c r="BS109" s="137">
        <f t="shared" si="1371"/>
        <v>0</v>
      </c>
      <c r="BT109" s="137">
        <f t="shared" si="1371"/>
        <v>0</v>
      </c>
      <c r="BU109" s="137">
        <f t="shared" si="1371"/>
        <v>0</v>
      </c>
      <c r="BV109" s="137">
        <f t="shared" ref="BV109:CH109" si="1372">IF(BV105&gt;1,$G104*$I104,BU109)</f>
        <v>0</v>
      </c>
      <c r="BW109" s="137">
        <f t="shared" si="1372"/>
        <v>0</v>
      </c>
      <c r="BX109" s="137">
        <f t="shared" si="1372"/>
        <v>0</v>
      </c>
      <c r="BY109" s="137">
        <f t="shared" si="1372"/>
        <v>0</v>
      </c>
      <c r="BZ109" s="137">
        <f t="shared" si="1372"/>
        <v>0</v>
      </c>
      <c r="CA109" s="137">
        <f t="shared" si="1372"/>
        <v>0</v>
      </c>
      <c r="CB109" s="137">
        <f t="shared" si="1372"/>
        <v>0</v>
      </c>
      <c r="CC109" s="137">
        <f t="shared" si="1372"/>
        <v>0</v>
      </c>
      <c r="CD109" s="137">
        <f t="shared" si="1372"/>
        <v>0</v>
      </c>
      <c r="CE109" s="137">
        <f t="shared" si="1372"/>
        <v>0</v>
      </c>
      <c r="CF109" s="137">
        <f t="shared" si="1372"/>
        <v>0</v>
      </c>
      <c r="CG109" s="137">
        <f t="shared" si="1372"/>
        <v>0</v>
      </c>
      <c r="CH109" s="137">
        <f t="shared" si="1372"/>
        <v>0</v>
      </c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</row>
    <row r="110" spans="1:116" ht="15" x14ac:dyDescent="0.2">
      <c r="B110" s="64"/>
      <c r="C110" s="48"/>
      <c r="D110" s="48"/>
      <c r="E110" s="48"/>
      <c r="F110" s="48"/>
      <c r="G110" s="48"/>
      <c r="H110" s="48"/>
      <c r="I110" s="48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  <c r="CD110" s="137"/>
      <c r="CE110" s="137"/>
      <c r="CF110" s="137"/>
      <c r="CG110" s="137"/>
      <c r="CH110" s="137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</row>
    <row r="111" spans="1:116" ht="15" x14ac:dyDescent="0.2">
      <c r="A111" s="3">
        <f>A104+1</f>
        <v>14</v>
      </c>
      <c r="B111" s="3">
        <f>VLOOKUP($A111,'energy and capacity balance'!$A$3:$F$18,2)</f>
        <v>0</v>
      </c>
      <c r="C111" s="3">
        <f>VLOOKUP($A111,'energy and capacity balance'!$A$3:$F$18,3)</f>
        <v>0</v>
      </c>
      <c r="D111" s="82">
        <f>VLOOKUP($A111,'energy and capacity balance'!$A$3:$G$18,6)</f>
        <v>0</v>
      </c>
      <c r="E111" s="82">
        <f>VLOOKUP($A111,'energy and capacity balance'!$A$3:$G$18,7)</f>
        <v>10</v>
      </c>
      <c r="F111" s="82">
        <f>VLOOKUP($A111,'energy and capacity balance'!$A$3:$H$18,8)</f>
        <v>0</v>
      </c>
      <c r="G111" s="82">
        <f>VLOOKUP($A111,'energy and capacity balance'!$A$3:$H$18,4)</f>
        <v>0</v>
      </c>
      <c r="H111" s="83">
        <f>VLOOKUP($A111,'energy and capacity balance'!$A$3:$I$18,9)</f>
        <v>0</v>
      </c>
      <c r="I111" s="83">
        <f>VLOOKUP($A111,'energy and capacity balance'!$A$3:$J$18,10)</f>
        <v>0</v>
      </c>
      <c r="J111" s="137">
        <f t="shared" ref="J111:AO111" si="1373">IF($C111=J$11,$D111*J$16,0)</f>
        <v>0</v>
      </c>
      <c r="K111" s="137">
        <f t="shared" si="1373"/>
        <v>0</v>
      </c>
      <c r="L111" s="137">
        <f t="shared" si="1373"/>
        <v>0</v>
      </c>
      <c r="M111" s="137">
        <f t="shared" si="1373"/>
        <v>0</v>
      </c>
      <c r="N111" s="137">
        <f t="shared" si="1373"/>
        <v>0</v>
      </c>
      <c r="O111" s="137">
        <f t="shared" si="1373"/>
        <v>0</v>
      </c>
      <c r="P111" s="137">
        <f t="shared" si="1373"/>
        <v>0</v>
      </c>
      <c r="Q111" s="137">
        <f t="shared" si="1373"/>
        <v>0</v>
      </c>
      <c r="R111" s="137">
        <f t="shared" si="1373"/>
        <v>0</v>
      </c>
      <c r="S111" s="137">
        <f t="shared" si="1373"/>
        <v>0</v>
      </c>
      <c r="T111" s="137">
        <f t="shared" si="1373"/>
        <v>0</v>
      </c>
      <c r="U111" s="137">
        <f t="shared" si="1373"/>
        <v>0</v>
      </c>
      <c r="V111" s="137">
        <f t="shared" si="1373"/>
        <v>0</v>
      </c>
      <c r="W111" s="137">
        <f t="shared" si="1373"/>
        <v>0</v>
      </c>
      <c r="X111" s="137">
        <f t="shared" si="1373"/>
        <v>0</v>
      </c>
      <c r="Y111" s="137">
        <f t="shared" si="1373"/>
        <v>0</v>
      </c>
      <c r="Z111" s="137">
        <f t="shared" si="1373"/>
        <v>0</v>
      </c>
      <c r="AA111" s="137">
        <f t="shared" si="1373"/>
        <v>0</v>
      </c>
      <c r="AB111" s="137">
        <f t="shared" si="1373"/>
        <v>0</v>
      </c>
      <c r="AC111" s="137">
        <f t="shared" si="1373"/>
        <v>0</v>
      </c>
      <c r="AD111" s="137">
        <f t="shared" si="1373"/>
        <v>0</v>
      </c>
      <c r="AE111" s="137">
        <f t="shared" si="1373"/>
        <v>0</v>
      </c>
      <c r="AF111" s="137">
        <f t="shared" si="1373"/>
        <v>0</v>
      </c>
      <c r="AG111" s="137">
        <f t="shared" si="1373"/>
        <v>0</v>
      </c>
      <c r="AH111" s="137">
        <f t="shared" si="1373"/>
        <v>0</v>
      </c>
      <c r="AI111" s="137">
        <f t="shared" si="1373"/>
        <v>0</v>
      </c>
      <c r="AJ111" s="137">
        <f t="shared" si="1373"/>
        <v>0</v>
      </c>
      <c r="AK111" s="137">
        <f t="shared" si="1373"/>
        <v>0</v>
      </c>
      <c r="AL111" s="137">
        <f t="shared" si="1373"/>
        <v>0</v>
      </c>
      <c r="AM111" s="137">
        <f t="shared" si="1373"/>
        <v>0</v>
      </c>
      <c r="AN111" s="137">
        <f t="shared" si="1373"/>
        <v>0</v>
      </c>
      <c r="AO111" s="137">
        <f t="shared" si="1373"/>
        <v>0</v>
      </c>
      <c r="AP111" s="137">
        <f t="shared" ref="AP111:BU111" si="1374">IF($C111=AP$11,$D111*AP$16,0)</f>
        <v>0</v>
      </c>
      <c r="AQ111" s="137">
        <f t="shared" si="1374"/>
        <v>0</v>
      </c>
      <c r="AR111" s="137">
        <f t="shared" si="1374"/>
        <v>0</v>
      </c>
      <c r="AS111" s="137">
        <f t="shared" si="1374"/>
        <v>0</v>
      </c>
      <c r="AT111" s="137">
        <f t="shared" si="1374"/>
        <v>0</v>
      </c>
      <c r="AU111" s="137">
        <f t="shared" si="1374"/>
        <v>0</v>
      </c>
      <c r="AV111" s="137">
        <f t="shared" si="1374"/>
        <v>0</v>
      </c>
      <c r="AW111" s="137">
        <f t="shared" si="1374"/>
        <v>0</v>
      </c>
      <c r="AX111" s="137">
        <f t="shared" si="1374"/>
        <v>0</v>
      </c>
      <c r="AY111" s="137">
        <f t="shared" si="1374"/>
        <v>0</v>
      </c>
      <c r="AZ111" s="137">
        <f t="shared" si="1374"/>
        <v>0</v>
      </c>
      <c r="BA111" s="137">
        <f t="shared" si="1374"/>
        <v>0</v>
      </c>
      <c r="BB111" s="137">
        <f t="shared" si="1374"/>
        <v>0</v>
      </c>
      <c r="BC111" s="137">
        <f t="shared" si="1374"/>
        <v>0</v>
      </c>
      <c r="BD111" s="137">
        <f t="shared" si="1374"/>
        <v>0</v>
      </c>
      <c r="BE111" s="137">
        <f t="shared" si="1374"/>
        <v>0</v>
      </c>
      <c r="BF111" s="137">
        <f t="shared" si="1374"/>
        <v>0</v>
      </c>
      <c r="BG111" s="137">
        <f t="shared" si="1374"/>
        <v>0</v>
      </c>
      <c r="BH111" s="137">
        <f t="shared" si="1374"/>
        <v>0</v>
      </c>
      <c r="BI111" s="137">
        <f t="shared" si="1374"/>
        <v>0</v>
      </c>
      <c r="BJ111" s="137">
        <f t="shared" si="1374"/>
        <v>0</v>
      </c>
      <c r="BK111" s="137">
        <f t="shared" si="1374"/>
        <v>0</v>
      </c>
      <c r="BL111" s="137">
        <f t="shared" si="1374"/>
        <v>0</v>
      </c>
      <c r="BM111" s="137">
        <f t="shared" si="1374"/>
        <v>0</v>
      </c>
      <c r="BN111" s="137">
        <f t="shared" si="1374"/>
        <v>0</v>
      </c>
      <c r="BO111" s="137">
        <f t="shared" si="1374"/>
        <v>0</v>
      </c>
      <c r="BP111" s="137">
        <f t="shared" si="1374"/>
        <v>0</v>
      </c>
      <c r="BQ111" s="137">
        <f t="shared" si="1374"/>
        <v>0</v>
      </c>
      <c r="BR111" s="137">
        <f t="shared" si="1374"/>
        <v>0</v>
      </c>
      <c r="BS111" s="137">
        <f t="shared" si="1374"/>
        <v>0</v>
      </c>
      <c r="BT111" s="137">
        <f t="shared" si="1374"/>
        <v>0</v>
      </c>
      <c r="BU111" s="137">
        <f t="shared" si="1374"/>
        <v>0</v>
      </c>
      <c r="BV111" s="137">
        <f t="shared" ref="BV111:CH111" si="1375">IF($C111=BV$11,$D111*BV$16,0)</f>
        <v>0</v>
      </c>
      <c r="BW111" s="137">
        <f t="shared" si="1375"/>
        <v>0</v>
      </c>
      <c r="BX111" s="137">
        <f t="shared" si="1375"/>
        <v>0</v>
      </c>
      <c r="BY111" s="137">
        <f t="shared" si="1375"/>
        <v>0</v>
      </c>
      <c r="BZ111" s="137">
        <f t="shared" si="1375"/>
        <v>0</v>
      </c>
      <c r="CA111" s="137">
        <f t="shared" si="1375"/>
        <v>0</v>
      </c>
      <c r="CB111" s="137">
        <f t="shared" si="1375"/>
        <v>0</v>
      </c>
      <c r="CC111" s="137">
        <f t="shared" si="1375"/>
        <v>0</v>
      </c>
      <c r="CD111" s="137">
        <f t="shared" si="1375"/>
        <v>0</v>
      </c>
      <c r="CE111" s="137">
        <f t="shared" si="1375"/>
        <v>0</v>
      </c>
      <c r="CF111" s="137">
        <f t="shared" si="1375"/>
        <v>0</v>
      </c>
      <c r="CG111" s="137">
        <f t="shared" si="1375"/>
        <v>0</v>
      </c>
      <c r="CH111" s="137">
        <f t="shared" si="1375"/>
        <v>0</v>
      </c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</row>
    <row r="112" spans="1:116" ht="15" x14ac:dyDescent="0.2">
      <c r="B112" s="9" t="s">
        <v>91</v>
      </c>
      <c r="C112" s="2"/>
      <c r="D112" s="2"/>
      <c r="E112" s="2"/>
      <c r="F112" s="2"/>
      <c r="G112" s="2"/>
      <c r="H112" s="2"/>
      <c r="I112" s="2"/>
      <c r="J112" s="137">
        <f>IF(J111&gt;1,J111,IF(I113&gt;0,I113,$D111*J$16*(1-VLOOKUP($A111,'energy and capacity balance'!$A$3:$L$18,11))))</f>
        <v>0.01</v>
      </c>
      <c r="K112" s="137">
        <f>IF(K111&gt;1,K111,IF(J113&gt;0,J113,$D111*K$16*(1-VLOOKUP($A111,'energy and capacity balance'!$A$3:$L$18,11))))</f>
        <v>9.0000000000000011E-3</v>
      </c>
      <c r="L112" s="137">
        <f>IF(L111&gt;1,L111,IF(K113&gt;0,K113,$D111*L$16*(1-VLOOKUP($A111,'energy and capacity balance'!$A$3:$L$18,11))))</f>
        <v>8.0000000000000002E-3</v>
      </c>
      <c r="M112" s="137">
        <f>IF(M111&gt;1,M111,IF(L113&gt;0,L113,$D111*M$16*(1-VLOOKUP($A111,'energy and capacity balance'!$A$3:$L$18,11))))</f>
        <v>7.0000000000000001E-3</v>
      </c>
      <c r="N112" s="137">
        <f>IF(N111&gt;1,N111,IF(M113&gt;0,M113,$D111*N$16*(1-VLOOKUP($A111,'energy and capacity balance'!$A$3:$L$18,11))))</f>
        <v>6.0000000000000001E-3</v>
      </c>
      <c r="O112" s="137">
        <f>IF(O111&gt;1,O111,IF(N113&gt;0,N113,$D111*O$16*(1-VLOOKUP($A111,'energy and capacity balance'!$A$3:$L$18,11))))</f>
        <v>5.0000000000000001E-3</v>
      </c>
      <c r="P112" s="137">
        <f>IF(P111&gt;1,P111,IF(O113&gt;0,O113,$D111*P$16*(1-VLOOKUP($A111,'energy and capacity balance'!$A$3:$L$18,11))))</f>
        <v>4.0000000000000001E-3</v>
      </c>
      <c r="Q112" s="137">
        <f>IF(Q111&gt;1,Q111,IF(P113&gt;0,P113,$D111*Q$16*(1-VLOOKUP($A111,'energy and capacity balance'!$A$3:$L$18,11))))</f>
        <v>3.0000000000000001E-3</v>
      </c>
      <c r="R112" s="137">
        <f>IF(R111&gt;1,R111,IF(Q113&gt;0,Q113,$D111*R$16*(1-VLOOKUP($A111,'energy and capacity balance'!$A$3:$L$18,11))))</f>
        <v>2E-3</v>
      </c>
      <c r="S112" s="137">
        <f>IF(S111&gt;1,S111,IF(R113&gt;0,R113,$D111*S$16*(1-VLOOKUP($A111,'energy and capacity balance'!$A$3:$L$18,11))))</f>
        <v>1E-3</v>
      </c>
      <c r="T112" s="137">
        <f>IF(T111&gt;1,T111,IF(S113&gt;0,S113,$D111*T$16*(1-VLOOKUP($A111,'energy and capacity balance'!$A$3:$L$18,11))))</f>
        <v>0</v>
      </c>
      <c r="U112" s="137">
        <f>IF(U111&gt;1,U111,IF(T113&gt;0,T113,$D111*U$16*(1-VLOOKUP($A111,'energy and capacity balance'!$A$3:$L$18,11))))</f>
        <v>0</v>
      </c>
      <c r="V112" s="137">
        <f>IF(V111&gt;1,V111,IF(U113&gt;0,U113,$D111*V$16*(1-VLOOKUP($A111,'energy and capacity balance'!$A$3:$L$18,11))))</f>
        <v>0</v>
      </c>
      <c r="W112" s="137">
        <f>IF(W111&gt;1,W111,IF(V113&gt;0,V113,$D111*W$16*(1-VLOOKUP($A111,'energy and capacity balance'!$A$3:$L$18,11))))</f>
        <v>0</v>
      </c>
      <c r="X112" s="137">
        <f>IF(X111&gt;1,X111,IF(W113&gt;0,W113,$D111*X$16*(1-VLOOKUP($A111,'energy and capacity balance'!$A$3:$L$18,11))))</f>
        <v>0</v>
      </c>
      <c r="Y112" s="137">
        <f>IF(Y111&gt;1,Y111,IF(X113&gt;0,X113,$D111*Y$16*(1-VLOOKUP($A111,'energy and capacity balance'!$A$3:$L$18,11))))</f>
        <v>0</v>
      </c>
      <c r="Z112" s="137">
        <f>IF(Z111&gt;1,Z111,IF(Y113&gt;0,Y113,$D111*Z$16*(1-VLOOKUP($A111,'energy and capacity balance'!$A$3:$L$18,11))))</f>
        <v>0</v>
      </c>
      <c r="AA112" s="137">
        <f>IF(AA111&gt;1,AA111,IF(Z113&gt;0,Z113,$D111*AA$16*(1-VLOOKUP($A111,'energy and capacity balance'!$A$3:$L$18,11))))</f>
        <v>0</v>
      </c>
      <c r="AB112" s="137">
        <f>IF(AB111&gt;1,AB111,IF(AA113&gt;0,AA113,$D111*AB$16*(1-VLOOKUP($A111,'energy and capacity balance'!$A$3:$L$18,11))))</f>
        <v>0</v>
      </c>
      <c r="AC112" s="137">
        <f>IF(AC111&gt;1,AC111,IF(AB113&gt;0,AB113,$D111*AC$16*(1-VLOOKUP($A111,'energy and capacity balance'!$A$3:$L$18,11))))</f>
        <v>0</v>
      </c>
      <c r="AD112" s="137">
        <f>IF(AD111&gt;1,AD111,IF(AC113&gt;0,AC113,$D111*AD$16*(1-VLOOKUP($A111,'energy and capacity balance'!$A$3:$L$18,11))))</f>
        <v>0</v>
      </c>
      <c r="AE112" s="137">
        <f>IF(AE111&gt;1,AE111,IF(AD113&gt;0,AD113,$D111*AE$16*(1-VLOOKUP($A111,'energy and capacity balance'!$A$3:$L$18,11))))</f>
        <v>0</v>
      </c>
      <c r="AF112" s="137">
        <f>IF(AF111&gt;1,AF111,IF(AE113&gt;0,AE113,$D111*AF$16*(1-VLOOKUP($A111,'energy and capacity balance'!$A$3:$L$18,11))))</f>
        <v>0</v>
      </c>
      <c r="AG112" s="137">
        <f>IF(AG111&gt;1,AG111,IF(AF113&gt;0,AF113,$D111*AG$16*(1-VLOOKUP($A111,'energy and capacity balance'!$A$3:$L$18,11))))</f>
        <v>0</v>
      </c>
      <c r="AH112" s="137">
        <f>IF(AH111&gt;1,AH111,IF(AG113&gt;0,AG113,$D111*AH$16*(1-VLOOKUP($A111,'energy and capacity balance'!$A$3:$L$18,11))))</f>
        <v>0</v>
      </c>
      <c r="AI112" s="137">
        <f>IF(AI111&gt;1,AI111,IF(AH113&gt;0,AH113,$D111*AI$16*(1-VLOOKUP($A111,'energy and capacity balance'!$A$3:$L$18,11))))</f>
        <v>0</v>
      </c>
      <c r="AJ112" s="137">
        <f>IF(AJ111&gt;1,AJ111,IF(AI113&gt;0,AI113,$D111*AJ$16*(1-VLOOKUP($A111,'energy and capacity balance'!$A$3:$L$18,11))))</f>
        <v>0</v>
      </c>
      <c r="AK112" s="137">
        <f>IF(AK111&gt;1,AK111,IF(AJ113&gt;0,AJ113,$D111*AK$16*(1-VLOOKUP($A111,'energy and capacity balance'!$A$3:$L$18,11))))</f>
        <v>0</v>
      </c>
      <c r="AL112" s="137">
        <f>IF(AL111&gt;1,AL111,IF(AK113&gt;0,AK113,$D111*AL$16*(1-VLOOKUP($A111,'energy and capacity balance'!$A$3:$L$18,11))))</f>
        <v>0</v>
      </c>
      <c r="AM112" s="137">
        <f>IF(AM111&gt;1,AM111,IF(AL113&gt;0,AL113,$D111*AM$16*(1-VLOOKUP($A111,'energy and capacity balance'!$A$3:$L$18,11))))</f>
        <v>0</v>
      </c>
      <c r="AN112" s="137">
        <f>IF(AN111&gt;1,AN111,IF(AM113&gt;0,AM113,$D111*AN$16*(1-VLOOKUP($A111,'energy and capacity balance'!$A$3:$L$18,11))))</f>
        <v>0</v>
      </c>
      <c r="AO112" s="137">
        <f>IF(AO111&gt;1,AO111,IF(AN113&gt;0,AN113,$D111*AO$16*(1-VLOOKUP($A111,'energy and capacity balance'!$A$3:$L$18,11))))</f>
        <v>0</v>
      </c>
      <c r="AP112" s="137">
        <f>IF(AP111&gt;1,AP111,IF(AO113&gt;0,AO113,$D111*AP$16*(1-VLOOKUP($A111,'energy and capacity balance'!$A$3:$L$18,11))))</f>
        <v>0</v>
      </c>
      <c r="AQ112" s="137">
        <f>IF(AQ111&gt;1,AQ111,IF(AP113&gt;0,AP113,$D111*AQ$16*(1-VLOOKUP($A111,'energy and capacity balance'!$A$3:$L$18,11))))</f>
        <v>0</v>
      </c>
      <c r="AR112" s="137">
        <f>IF(AR111&gt;1,AR111,IF(AQ113&gt;0,AQ113,$D111*AR$16*(1-VLOOKUP($A111,'energy and capacity balance'!$A$3:$L$18,11))))</f>
        <v>0</v>
      </c>
      <c r="AS112" s="137">
        <f>IF(AS111&gt;1,AS111,IF(AR113&gt;0,AR113,$D111*AS$16*(1-VLOOKUP($A111,'energy and capacity balance'!$A$3:$L$18,11))))</f>
        <v>0</v>
      </c>
      <c r="AT112" s="137">
        <f>IF(AT111&gt;1,AT111,IF(AS113&gt;0,AS113,$D111*AT$16*(1-VLOOKUP($A111,'energy and capacity balance'!$A$3:$L$18,11)*(1-VLOOKUP($A111,'energy and capacity balance'!$A$3:$L$18,12)))))</f>
        <v>0</v>
      </c>
      <c r="AU112" s="137">
        <f>IF(AU111&gt;1,AU111,IF(AT113&gt;0,AT113,V112*(1-VLOOKUP($A111,'energy and capacity balance'!$A$3:$L$18,11))))</f>
        <v>0</v>
      </c>
      <c r="AV112" s="137">
        <f>IF(AV111&gt;1,AV111,IF(AU113&gt;0,AU113,W112*(1-VLOOKUP($A111,'energy and capacity balance'!$A$3:$L$18,11))))</f>
        <v>0</v>
      </c>
      <c r="AW112" s="137">
        <f>IF(AW111&gt;1,AW111,IF(AV113&gt;0,AV113,X112*(1-VLOOKUP($A111,'energy and capacity balance'!$A$3:$L$18,11))))</f>
        <v>0</v>
      </c>
      <c r="AX112" s="137">
        <f>IF(AX111&gt;1,AX111,IF(AW113&gt;0,AW113,Y112*(1-VLOOKUP($A111,'energy and capacity balance'!$A$3:$L$18,11))))</f>
        <v>0</v>
      </c>
      <c r="AY112" s="137">
        <f>IF(AY111&gt;1,AY111,IF(AX113&gt;0,AX113,Z112*(1-VLOOKUP($A111,'energy and capacity balance'!$A$3:$L$18,11))))</f>
        <v>0</v>
      </c>
      <c r="AZ112" s="137">
        <f>IF(AZ111&gt;1,AZ111,IF(AY113&gt;0,AY113,AA112*(1-VLOOKUP($A111,'energy and capacity balance'!$A$3:$L$18,11))))</f>
        <v>0</v>
      </c>
      <c r="BA112" s="137">
        <f>IF(BA111&gt;1,BA111,IF(AZ113&gt;0,AZ113,AB112*(1-VLOOKUP($A111,'energy and capacity balance'!$A$3:$L$18,11))))</f>
        <v>0</v>
      </c>
      <c r="BB112" s="137">
        <f>IF(BB111&gt;1,BB111,IF(BA113&gt;0,BA113,AC112*(1-VLOOKUP($A111,'energy and capacity balance'!$A$3:$L$18,11))))</f>
        <v>0</v>
      </c>
      <c r="BC112" s="137">
        <f>IF(BC111&gt;1,BC111,IF(BB113&gt;0,BB113,AD112*(1-VLOOKUP($A111,'energy and capacity balance'!$A$3:$L$18,11))))</f>
        <v>0</v>
      </c>
      <c r="BD112" s="137">
        <f>IF(BD111&gt;1,BD111,IF(BC113&gt;0,BC113,AE112*(1-VLOOKUP($A111,'energy and capacity balance'!$A$3:$L$18,11))))</f>
        <v>0</v>
      </c>
      <c r="BE112" s="137">
        <f>IF(BE111&gt;1,BE111,IF(BD113&gt;0,BD113,AF112*(1-VLOOKUP($A111,'energy and capacity balance'!$A$3:$L$18,11))))</f>
        <v>0</v>
      </c>
      <c r="BF112" s="137">
        <f>IF(BF111&gt;1,BF111,IF(BE113&gt;0,BE113,AG112*(1-VLOOKUP($A111,'energy and capacity balance'!$A$3:$L$18,11))))</f>
        <v>0</v>
      </c>
      <c r="BG112" s="137">
        <f>IF(BG111&gt;1,BG111,IF(BF113&gt;0,BF113,AH112*(1-VLOOKUP($A111,'energy and capacity balance'!$A$3:$L$18,11))))</f>
        <v>0</v>
      </c>
      <c r="BH112" s="137">
        <f>IF(BH111&gt;1,BH111,IF(BG113&gt;0,BG113,AI112*(1-VLOOKUP($A111,'energy and capacity balance'!$A$3:$L$18,11))))</f>
        <v>0</v>
      </c>
      <c r="BI112" s="137">
        <f>IF(BI111&gt;1,BI111,IF(BH113&gt;0,BH113,AJ112*(1-VLOOKUP($A111,'energy and capacity balance'!$A$3:$L$18,11))))</f>
        <v>0</v>
      </c>
      <c r="BJ112" s="137">
        <f>IF(BJ111&gt;1,BJ111,IF(BI113&gt;0,BI113,AK112*(1-VLOOKUP($A111,'energy and capacity balance'!$A$3:$L$18,11))))</f>
        <v>0</v>
      </c>
      <c r="BK112" s="137">
        <f>IF(BK111&gt;1,BK111,IF(BJ113&gt;0,BJ113,AL112*(1-VLOOKUP($A111,'energy and capacity balance'!$A$3:$L$18,11))))</f>
        <v>0</v>
      </c>
      <c r="BL112" s="137">
        <f>IF(BL111&gt;1,BL111,IF(BK113&gt;0,BK113,AM112*(1-VLOOKUP($A111,'energy and capacity balance'!$A$3:$L$18,11))))</f>
        <v>0</v>
      </c>
      <c r="BM112" s="137">
        <f>IF(BM111&gt;1,BM111,IF(BL113&gt;0,BL113,AN112*(1-VLOOKUP($A111,'energy and capacity balance'!$A$3:$L$18,11))))</f>
        <v>0</v>
      </c>
      <c r="BN112" s="137">
        <f>IF(BN111&gt;1,BN111,IF(BM113&gt;0,BM113,AO112*(1-VLOOKUP($A111,'energy and capacity balance'!$A$3:$L$18,11))))</f>
        <v>0</v>
      </c>
      <c r="BO112" s="137">
        <f>IF(BO111&gt;1,BO111,IF(BN113&gt;0,BN113,AP112*(1-VLOOKUP($A111,'energy and capacity balance'!$A$3:$L$18,11))))</f>
        <v>0</v>
      </c>
      <c r="BP112" s="137">
        <f>IF(BP111&gt;1,BP111,IF(BO113&gt;0,BO113,AQ112*(1-VLOOKUP($A111,'energy and capacity balance'!$A$3:$L$18,11))))</f>
        <v>0</v>
      </c>
      <c r="BQ112" s="137">
        <f>IF(BQ111&gt;1,BQ111,IF(BP113&gt;0,BP113,AR112*(1-VLOOKUP($A111,'energy and capacity balance'!$A$3:$L$18,11))))</f>
        <v>0</v>
      </c>
      <c r="BR112" s="137">
        <f>IF(BR111&gt;1,BR111,IF(BQ113&gt;0,BQ113,AS112*(1-VLOOKUP($A111,'energy and capacity balance'!$A$3:$L$18,11))))</f>
        <v>0</v>
      </c>
      <c r="BS112" s="137">
        <f>IF(BS111&gt;1,BS111,IF(BR113&gt;0,BR113,AT112*(1-VLOOKUP($A111,'energy and capacity balance'!$A$3:$L$18,11))))</f>
        <v>0</v>
      </c>
      <c r="BT112" s="137">
        <f>IF(BT111&gt;1,BT111,IF(BS113&gt;0,BS113,AU112*(1-VLOOKUP($A111,'energy and capacity balance'!$A$3:$L$18,11))))</f>
        <v>0</v>
      </c>
      <c r="BU112" s="137">
        <f>IF(BU111&gt;1,BU111,IF(BT113&gt;0,BT113,AV112*(1-VLOOKUP($A111,'energy and capacity balance'!$A$3:$L$18,11))))</f>
        <v>0</v>
      </c>
      <c r="BV112" s="137">
        <f>IF(BV111&gt;1,BV111,IF(BU113&gt;0,BU113,AW112*(1-VLOOKUP($A111,'energy and capacity balance'!$A$3:$L$18,11))))</f>
        <v>0</v>
      </c>
      <c r="BW112" s="137">
        <f>IF(BW111&gt;1,BW111,IF(BV113&gt;0,BV113,AX112*(1-VLOOKUP($A111,'energy and capacity balance'!$A$3:$L$18,11))))</f>
        <v>0</v>
      </c>
      <c r="BX112" s="137">
        <f>IF(BX111&gt;1,BX111,IF(BW113&gt;0,BW113,AY112*(1-VLOOKUP($A111,'energy and capacity balance'!$A$3:$L$18,11))))</f>
        <v>0</v>
      </c>
      <c r="BY112" s="137">
        <f>IF(BY111&gt;1,BY111,IF(BX113&gt;0,BX113,AZ112*(1-VLOOKUP($A111,'energy and capacity balance'!$A$3:$L$18,11))))</f>
        <v>0</v>
      </c>
      <c r="BZ112" s="137">
        <f>IF(BZ111&gt;1,BZ111,IF(BY113&gt;0,BY113,BA112*(1-VLOOKUP($A111,'energy and capacity balance'!$A$3:$L$18,11))))</f>
        <v>0</v>
      </c>
      <c r="CA112" s="137">
        <f>IF(CA111&gt;1,CA111,IF(BZ113&gt;0,BZ113,BB112*(1-VLOOKUP($A111,'energy and capacity balance'!$A$3:$L$18,11))))</f>
        <v>0</v>
      </c>
      <c r="CB112" s="137">
        <f>IF(CB111&gt;1,CB111,IF(CA113&gt;0,CA113,BC112*(1-VLOOKUP($A111,'energy and capacity balance'!$A$3:$L$18,11))))</f>
        <v>0</v>
      </c>
      <c r="CC112" s="137">
        <f>IF(CC111&gt;1,CC111,IF(CB113&gt;0,CB113,BD112*(1-VLOOKUP($A111,'energy and capacity balance'!$A$3:$L$18,11))))</f>
        <v>0</v>
      </c>
      <c r="CD112" s="137">
        <f>IF(CD111&gt;1,CD111,IF(CC113&gt;0,CC113,BE112*(1-VLOOKUP($A111,'energy and capacity balance'!$A$3:$L$18,11))))</f>
        <v>0</v>
      </c>
      <c r="CE112" s="137">
        <f>IF(CE111&gt;1,CE111,IF(CD113&gt;0,CD113,BF112*(1-VLOOKUP($A111,'energy and capacity balance'!$A$3:$L$18,11))))</f>
        <v>0</v>
      </c>
      <c r="CF112" s="137">
        <f>IF(CF111&gt;1,CF111,IF(CE113&gt;0,CE113,BG112*(1-VLOOKUP($A111,'energy and capacity balance'!$A$3:$L$18,11))))</f>
        <v>0</v>
      </c>
      <c r="CG112" s="137">
        <f>IF(CG111&gt;1,CG111,IF(CF113&gt;0,CF113,BH112*(1-VLOOKUP($A111,'energy and capacity balance'!$A$3:$L$18,11))))</f>
        <v>0</v>
      </c>
      <c r="CH112" s="137">
        <f>IF(CH111&gt;1,CH111,IF(CG113&gt;0,CG113,BI112*(1-VLOOKUP($A111,'energy and capacity balance'!$A$3:$L$18,11))))</f>
        <v>0</v>
      </c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</row>
    <row r="113" spans="1:116" ht="15" x14ac:dyDescent="0.2">
      <c r="B113" s="9" t="s">
        <v>92</v>
      </c>
      <c r="C113" s="2"/>
      <c r="D113" s="2"/>
      <c r="E113" s="16"/>
      <c r="F113" s="16"/>
      <c r="G113" s="16"/>
      <c r="H113" s="16"/>
      <c r="I113" s="16">
        <v>0.01</v>
      </c>
      <c r="J113" s="137">
        <f>MAX(+J112-J114,0)</f>
        <v>9.0000000000000011E-3</v>
      </c>
      <c r="K113" s="137">
        <f t="shared" ref="K113" si="1376">MAX(+K112-K114,0)</f>
        <v>8.0000000000000002E-3</v>
      </c>
      <c r="L113" s="137">
        <f t="shared" ref="L113" si="1377">MAX(+L112-L114,0)</f>
        <v>7.0000000000000001E-3</v>
      </c>
      <c r="M113" s="137">
        <f t="shared" ref="M113" si="1378">MAX(+M112-M114,0)</f>
        <v>6.0000000000000001E-3</v>
      </c>
      <c r="N113" s="137">
        <f t="shared" ref="N113" si="1379">MAX(+N112-N114,0)</f>
        <v>5.0000000000000001E-3</v>
      </c>
      <c r="O113" s="137">
        <f t="shared" ref="O113" si="1380">MAX(+O112-O114,0)</f>
        <v>4.0000000000000001E-3</v>
      </c>
      <c r="P113" s="137">
        <f t="shared" ref="P113" si="1381">MAX(+P112-P114,0)</f>
        <v>3.0000000000000001E-3</v>
      </c>
      <c r="Q113" s="137">
        <f t="shared" ref="Q113" si="1382">MAX(+Q112-Q114,0)</f>
        <v>2E-3</v>
      </c>
      <c r="R113" s="137">
        <f t="shared" ref="R113" si="1383">MAX(+R112-R114,0)</f>
        <v>1E-3</v>
      </c>
      <c r="S113" s="137">
        <f t="shared" ref="S113" si="1384">MAX(+S112-S114,0)</f>
        <v>0</v>
      </c>
      <c r="T113" s="137">
        <f t="shared" ref="T113" si="1385">MAX(+T112-T114,0)</f>
        <v>0</v>
      </c>
      <c r="U113" s="137">
        <f t="shared" ref="U113" si="1386">MAX(+U112-U114,0)</f>
        <v>0</v>
      </c>
      <c r="V113" s="137">
        <f t="shared" ref="V113" si="1387">MAX(+V112-V114,0)</f>
        <v>0</v>
      </c>
      <c r="W113" s="137">
        <f t="shared" ref="W113" si="1388">MAX(+W112-W114,0)</f>
        <v>0</v>
      </c>
      <c r="X113" s="137">
        <f t="shared" ref="X113" si="1389">MAX(+X112-X114,0)</f>
        <v>0</v>
      </c>
      <c r="Y113" s="137">
        <f t="shared" ref="Y113" si="1390">MAX(+Y112-Y114,0)</f>
        <v>0</v>
      </c>
      <c r="Z113" s="137">
        <f t="shared" ref="Z113" si="1391">MAX(+Z112-Z114,0)</f>
        <v>0</v>
      </c>
      <c r="AA113" s="137">
        <f t="shared" ref="AA113" si="1392">MAX(+AA112-AA114,0)</f>
        <v>0</v>
      </c>
      <c r="AB113" s="137">
        <f t="shared" ref="AB113" si="1393">MAX(+AB112-AB114,0)</f>
        <v>0</v>
      </c>
      <c r="AC113" s="137">
        <f t="shared" ref="AC113" si="1394">MAX(+AC112-AC114,0)</f>
        <v>0</v>
      </c>
      <c r="AD113" s="137">
        <f t="shared" ref="AD113" si="1395">MAX(+AD112-AD114,0)</f>
        <v>0</v>
      </c>
      <c r="AE113" s="137">
        <f t="shared" ref="AE113" si="1396">MAX(+AE112-AE114,0)</f>
        <v>0</v>
      </c>
      <c r="AF113" s="137">
        <f t="shared" ref="AF113" si="1397">MAX(+AF112-AF114,0)</f>
        <v>0</v>
      </c>
      <c r="AG113" s="137">
        <f t="shared" ref="AG113" si="1398">MAX(+AG112-AG114,0)</f>
        <v>0</v>
      </c>
      <c r="AH113" s="137">
        <f t="shared" ref="AH113" si="1399">MAX(+AH112-AH114,0)</f>
        <v>0</v>
      </c>
      <c r="AI113" s="137">
        <f t="shared" ref="AI113" si="1400">MAX(+AI112-AI114,0)</f>
        <v>0</v>
      </c>
      <c r="AJ113" s="137">
        <f t="shared" ref="AJ113" si="1401">MAX(+AJ112-AJ114,0)</f>
        <v>0</v>
      </c>
      <c r="AK113" s="137">
        <f t="shared" ref="AK113" si="1402">MAX(+AK112-AK114,0)</f>
        <v>0</v>
      </c>
      <c r="AL113" s="137">
        <f t="shared" ref="AL113" si="1403">MAX(+AL112-AL114,0)</f>
        <v>0</v>
      </c>
      <c r="AM113" s="137">
        <f t="shared" ref="AM113" si="1404">MAX(+AM112-AM114,0)</f>
        <v>0</v>
      </c>
      <c r="AN113" s="137">
        <f t="shared" ref="AN113" si="1405">MAX(+AN112-AN114,0)</f>
        <v>0</v>
      </c>
      <c r="AO113" s="137">
        <f t="shared" ref="AO113" si="1406">MAX(+AO112-AO114,0)</f>
        <v>0</v>
      </c>
      <c r="AP113" s="137">
        <f t="shared" ref="AP113" si="1407">MAX(+AP112-AP114,0)</f>
        <v>0</v>
      </c>
      <c r="AQ113" s="137">
        <f t="shared" ref="AQ113" si="1408">MAX(+AQ112-AQ114,0)</f>
        <v>0</v>
      </c>
      <c r="AR113" s="137">
        <f t="shared" ref="AR113" si="1409">MAX(+AR112-AR114,0)</f>
        <v>0</v>
      </c>
      <c r="AS113" s="137">
        <f t="shared" ref="AS113" si="1410">MAX(+AS112-AS114,0)</f>
        <v>0</v>
      </c>
      <c r="AT113" s="137">
        <f t="shared" ref="AT113" si="1411">MAX(+AT112-AT114,0)</f>
        <v>0</v>
      </c>
      <c r="AU113" s="137">
        <f t="shared" ref="AU113" si="1412">MAX(+AU112-AU114,0)</f>
        <v>0</v>
      </c>
      <c r="AV113" s="137">
        <f t="shared" ref="AV113" si="1413">MAX(+AV112-AV114,0)</f>
        <v>0</v>
      </c>
      <c r="AW113" s="137">
        <f t="shared" ref="AW113" si="1414">MAX(+AW112-AW114,0)</f>
        <v>0</v>
      </c>
      <c r="AX113" s="137">
        <f t="shared" ref="AX113" si="1415">MAX(+AX112-AX114,0)</f>
        <v>0</v>
      </c>
      <c r="AY113" s="137">
        <f t="shared" ref="AY113" si="1416">MAX(+AY112-AY114,0)</f>
        <v>0</v>
      </c>
      <c r="AZ113" s="137">
        <f t="shared" ref="AZ113" si="1417">MAX(+AZ112-AZ114,0)</f>
        <v>0</v>
      </c>
      <c r="BA113" s="137">
        <f t="shared" ref="BA113" si="1418">MAX(+BA112-BA114,0)</f>
        <v>0</v>
      </c>
      <c r="BB113" s="137">
        <f t="shared" ref="BB113" si="1419">MAX(+BB112-BB114,0)</f>
        <v>0</v>
      </c>
      <c r="BC113" s="137">
        <f t="shared" ref="BC113" si="1420">MAX(+BC112-BC114,0)</f>
        <v>0</v>
      </c>
      <c r="BD113" s="137">
        <f t="shared" ref="BD113" si="1421">MAX(+BD112-BD114,0)</f>
        <v>0</v>
      </c>
      <c r="BE113" s="137">
        <f t="shared" ref="BE113" si="1422">MAX(+BE112-BE114,0)</f>
        <v>0</v>
      </c>
      <c r="BF113" s="137">
        <f t="shared" ref="BF113" si="1423">MAX(+BF112-BF114,0)</f>
        <v>0</v>
      </c>
      <c r="BG113" s="137">
        <f t="shared" ref="BG113" si="1424">MAX(+BG112-BG114,0)</f>
        <v>0</v>
      </c>
      <c r="BH113" s="137">
        <f t="shared" ref="BH113" si="1425">MAX(+BH112-BH114,0)</f>
        <v>0</v>
      </c>
      <c r="BI113" s="137">
        <f t="shared" ref="BI113" si="1426">MAX(+BI112-BI114,0)</f>
        <v>0</v>
      </c>
      <c r="BJ113" s="137">
        <f t="shared" ref="BJ113" si="1427">MAX(+BJ112-BJ114,0)</f>
        <v>0</v>
      </c>
      <c r="BK113" s="137">
        <f t="shared" ref="BK113" si="1428">MAX(+BK112-BK114,0)</f>
        <v>0</v>
      </c>
      <c r="BL113" s="137">
        <f t="shared" ref="BL113" si="1429">MAX(+BL112-BL114,0)</f>
        <v>0</v>
      </c>
      <c r="BM113" s="137">
        <f t="shared" ref="BM113" si="1430">MAX(+BM112-BM114,0)</f>
        <v>0</v>
      </c>
      <c r="BN113" s="137">
        <f t="shared" ref="BN113" si="1431">MAX(+BN112-BN114,0)</f>
        <v>0</v>
      </c>
      <c r="BO113" s="137">
        <f t="shared" ref="BO113" si="1432">MAX(+BO112-BO114,0)</f>
        <v>0</v>
      </c>
      <c r="BP113" s="137">
        <f t="shared" ref="BP113" si="1433">MAX(+BP112-BP114,0)</f>
        <v>0</v>
      </c>
      <c r="BQ113" s="137">
        <f t="shared" ref="BQ113" si="1434">MAX(+BQ112-BQ114,0)</f>
        <v>0</v>
      </c>
      <c r="BR113" s="137">
        <f t="shared" ref="BR113" si="1435">MAX(+BR112-BR114,0)</f>
        <v>0</v>
      </c>
      <c r="BS113" s="137">
        <f t="shared" ref="BS113" si="1436">MAX(+BS112-BS114,0)</f>
        <v>0</v>
      </c>
      <c r="BT113" s="137">
        <f t="shared" ref="BT113" si="1437">MAX(+BT112-BT114,0)</f>
        <v>0</v>
      </c>
      <c r="BU113" s="137">
        <f t="shared" ref="BU113" si="1438">MAX(+BU112-BU114,0)</f>
        <v>0</v>
      </c>
      <c r="BV113" s="137">
        <f t="shared" ref="BV113" si="1439">MAX(+BV112-BV114,0)</f>
        <v>0</v>
      </c>
      <c r="BW113" s="137">
        <f t="shared" ref="BW113" si="1440">MAX(+BW112-BW114,0)</f>
        <v>0</v>
      </c>
      <c r="BX113" s="137">
        <f t="shared" ref="BX113" si="1441">MAX(+BX112-BX114,0)</f>
        <v>0</v>
      </c>
      <c r="BY113" s="137">
        <f t="shared" ref="BY113" si="1442">MAX(+BY112-BY114,0)</f>
        <v>0</v>
      </c>
      <c r="BZ113" s="137">
        <f t="shared" ref="BZ113" si="1443">MAX(+BZ112-BZ114,0)</f>
        <v>0</v>
      </c>
      <c r="CA113" s="137">
        <f t="shared" ref="CA113" si="1444">MAX(+CA112-CA114,0)</f>
        <v>0</v>
      </c>
      <c r="CB113" s="137">
        <f t="shared" ref="CB113" si="1445">MAX(+CB112-CB114,0)</f>
        <v>0</v>
      </c>
      <c r="CC113" s="137">
        <f t="shared" ref="CC113" si="1446">MAX(+CC112-CC114,0)</f>
        <v>0</v>
      </c>
      <c r="CD113" s="137">
        <f t="shared" ref="CD113" si="1447">MAX(+CD112-CD114,0)</f>
        <v>0</v>
      </c>
      <c r="CE113" s="137">
        <f t="shared" ref="CE113" si="1448">MAX(+CE112-CE114,0)</f>
        <v>0</v>
      </c>
      <c r="CF113" s="137">
        <f t="shared" ref="CF113" si="1449">MAX(+CF112-CF114,0)</f>
        <v>0</v>
      </c>
      <c r="CG113" s="137">
        <f t="shared" ref="CG113" si="1450">MAX(+CG112-CG114,0)</f>
        <v>0</v>
      </c>
      <c r="CH113" s="137">
        <f t="shared" ref="CH113" si="1451">MAX(+CH112-CH114,0)</f>
        <v>0</v>
      </c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</row>
    <row r="114" spans="1:116" ht="15" x14ac:dyDescent="0.2">
      <c r="B114" s="9" t="s">
        <v>93</v>
      </c>
      <c r="C114" s="2"/>
      <c r="D114" s="2"/>
      <c r="E114" s="2"/>
      <c r="F114" s="2"/>
      <c r="G114" s="2"/>
      <c r="H114" s="2"/>
      <c r="I114" s="2"/>
      <c r="J114" s="137">
        <f t="shared" ref="J114:AO114" si="1452">IF(J112&gt;I112,J112/$E111,I114)</f>
        <v>1E-3</v>
      </c>
      <c r="K114" s="137">
        <f t="shared" si="1452"/>
        <v>1E-3</v>
      </c>
      <c r="L114" s="137">
        <f t="shared" si="1452"/>
        <v>1E-3</v>
      </c>
      <c r="M114" s="137">
        <f t="shared" si="1452"/>
        <v>1E-3</v>
      </c>
      <c r="N114" s="137">
        <f t="shared" si="1452"/>
        <v>1E-3</v>
      </c>
      <c r="O114" s="137">
        <f t="shared" si="1452"/>
        <v>1E-3</v>
      </c>
      <c r="P114" s="137">
        <f t="shared" si="1452"/>
        <v>1E-3</v>
      </c>
      <c r="Q114" s="137">
        <f t="shared" si="1452"/>
        <v>1E-3</v>
      </c>
      <c r="R114" s="137">
        <f t="shared" si="1452"/>
        <v>1E-3</v>
      </c>
      <c r="S114" s="137">
        <f t="shared" si="1452"/>
        <v>1E-3</v>
      </c>
      <c r="T114" s="137">
        <f t="shared" si="1452"/>
        <v>1E-3</v>
      </c>
      <c r="U114" s="137">
        <f t="shared" si="1452"/>
        <v>1E-3</v>
      </c>
      <c r="V114" s="137">
        <f t="shared" si="1452"/>
        <v>1E-3</v>
      </c>
      <c r="W114" s="137">
        <f t="shared" si="1452"/>
        <v>1E-3</v>
      </c>
      <c r="X114" s="137">
        <f t="shared" si="1452"/>
        <v>1E-3</v>
      </c>
      <c r="Y114" s="137">
        <f t="shared" si="1452"/>
        <v>1E-3</v>
      </c>
      <c r="Z114" s="137">
        <f t="shared" si="1452"/>
        <v>1E-3</v>
      </c>
      <c r="AA114" s="137">
        <f t="shared" si="1452"/>
        <v>1E-3</v>
      </c>
      <c r="AB114" s="137">
        <f t="shared" si="1452"/>
        <v>1E-3</v>
      </c>
      <c r="AC114" s="137">
        <f t="shared" si="1452"/>
        <v>1E-3</v>
      </c>
      <c r="AD114" s="137">
        <f t="shared" si="1452"/>
        <v>1E-3</v>
      </c>
      <c r="AE114" s="137">
        <f t="shared" si="1452"/>
        <v>1E-3</v>
      </c>
      <c r="AF114" s="137">
        <f t="shared" si="1452"/>
        <v>1E-3</v>
      </c>
      <c r="AG114" s="137">
        <f t="shared" si="1452"/>
        <v>1E-3</v>
      </c>
      <c r="AH114" s="137">
        <f t="shared" si="1452"/>
        <v>1E-3</v>
      </c>
      <c r="AI114" s="137">
        <f t="shared" si="1452"/>
        <v>1E-3</v>
      </c>
      <c r="AJ114" s="137">
        <f t="shared" si="1452"/>
        <v>1E-3</v>
      </c>
      <c r="AK114" s="137">
        <f t="shared" si="1452"/>
        <v>1E-3</v>
      </c>
      <c r="AL114" s="137">
        <f t="shared" si="1452"/>
        <v>1E-3</v>
      </c>
      <c r="AM114" s="137">
        <f t="shared" si="1452"/>
        <v>1E-3</v>
      </c>
      <c r="AN114" s="137">
        <f t="shared" si="1452"/>
        <v>1E-3</v>
      </c>
      <c r="AO114" s="137">
        <f t="shared" si="1452"/>
        <v>1E-3</v>
      </c>
      <c r="AP114" s="137">
        <f t="shared" ref="AP114:BU114" si="1453">IF(AP112&gt;AO112,AP112/$E111,AO114)</f>
        <v>1E-3</v>
      </c>
      <c r="AQ114" s="137">
        <f t="shared" si="1453"/>
        <v>1E-3</v>
      </c>
      <c r="AR114" s="137">
        <f t="shared" si="1453"/>
        <v>1E-3</v>
      </c>
      <c r="AS114" s="137">
        <f t="shared" si="1453"/>
        <v>1E-3</v>
      </c>
      <c r="AT114" s="137">
        <f t="shared" si="1453"/>
        <v>1E-3</v>
      </c>
      <c r="AU114" s="137">
        <f t="shared" si="1453"/>
        <v>1E-3</v>
      </c>
      <c r="AV114" s="137">
        <f t="shared" si="1453"/>
        <v>1E-3</v>
      </c>
      <c r="AW114" s="137">
        <f t="shared" si="1453"/>
        <v>1E-3</v>
      </c>
      <c r="AX114" s="137">
        <f t="shared" si="1453"/>
        <v>1E-3</v>
      </c>
      <c r="AY114" s="137">
        <f t="shared" si="1453"/>
        <v>1E-3</v>
      </c>
      <c r="AZ114" s="137">
        <f t="shared" si="1453"/>
        <v>1E-3</v>
      </c>
      <c r="BA114" s="137">
        <f t="shared" si="1453"/>
        <v>1E-3</v>
      </c>
      <c r="BB114" s="137">
        <f t="shared" si="1453"/>
        <v>1E-3</v>
      </c>
      <c r="BC114" s="137">
        <f t="shared" si="1453"/>
        <v>1E-3</v>
      </c>
      <c r="BD114" s="137">
        <f t="shared" si="1453"/>
        <v>1E-3</v>
      </c>
      <c r="BE114" s="137">
        <f t="shared" si="1453"/>
        <v>1E-3</v>
      </c>
      <c r="BF114" s="137">
        <f t="shared" si="1453"/>
        <v>1E-3</v>
      </c>
      <c r="BG114" s="137">
        <f t="shared" si="1453"/>
        <v>1E-3</v>
      </c>
      <c r="BH114" s="137">
        <f t="shared" si="1453"/>
        <v>1E-3</v>
      </c>
      <c r="BI114" s="137">
        <f t="shared" si="1453"/>
        <v>1E-3</v>
      </c>
      <c r="BJ114" s="137">
        <f t="shared" si="1453"/>
        <v>1E-3</v>
      </c>
      <c r="BK114" s="137">
        <f t="shared" si="1453"/>
        <v>1E-3</v>
      </c>
      <c r="BL114" s="137">
        <f t="shared" si="1453"/>
        <v>1E-3</v>
      </c>
      <c r="BM114" s="137">
        <f t="shared" si="1453"/>
        <v>1E-3</v>
      </c>
      <c r="BN114" s="137">
        <f t="shared" si="1453"/>
        <v>1E-3</v>
      </c>
      <c r="BO114" s="137">
        <f t="shared" si="1453"/>
        <v>1E-3</v>
      </c>
      <c r="BP114" s="137">
        <f t="shared" si="1453"/>
        <v>1E-3</v>
      </c>
      <c r="BQ114" s="137">
        <f t="shared" si="1453"/>
        <v>1E-3</v>
      </c>
      <c r="BR114" s="137">
        <f t="shared" si="1453"/>
        <v>1E-3</v>
      </c>
      <c r="BS114" s="137">
        <f t="shared" si="1453"/>
        <v>1E-3</v>
      </c>
      <c r="BT114" s="137">
        <f t="shared" si="1453"/>
        <v>1E-3</v>
      </c>
      <c r="BU114" s="137">
        <f t="shared" si="1453"/>
        <v>1E-3</v>
      </c>
      <c r="BV114" s="137">
        <f t="shared" ref="BV114:CH114" si="1454">IF(BV112&gt;BU112,BV112/$E111,BU114)</f>
        <v>1E-3</v>
      </c>
      <c r="BW114" s="137">
        <f t="shared" si="1454"/>
        <v>1E-3</v>
      </c>
      <c r="BX114" s="137">
        <f t="shared" si="1454"/>
        <v>1E-3</v>
      </c>
      <c r="BY114" s="137">
        <f t="shared" si="1454"/>
        <v>1E-3</v>
      </c>
      <c r="BZ114" s="137">
        <f t="shared" si="1454"/>
        <v>1E-3</v>
      </c>
      <c r="CA114" s="137">
        <f t="shared" si="1454"/>
        <v>1E-3</v>
      </c>
      <c r="CB114" s="137">
        <f t="shared" si="1454"/>
        <v>1E-3</v>
      </c>
      <c r="CC114" s="137">
        <f t="shared" si="1454"/>
        <v>1E-3</v>
      </c>
      <c r="CD114" s="137">
        <f t="shared" si="1454"/>
        <v>1E-3</v>
      </c>
      <c r="CE114" s="137">
        <f t="shared" si="1454"/>
        <v>1E-3</v>
      </c>
      <c r="CF114" s="137">
        <f t="shared" si="1454"/>
        <v>1E-3</v>
      </c>
      <c r="CG114" s="137">
        <f t="shared" si="1454"/>
        <v>1E-3</v>
      </c>
      <c r="CH114" s="137">
        <f t="shared" si="1454"/>
        <v>1E-3</v>
      </c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</row>
    <row r="115" spans="1:116" ht="15" x14ac:dyDescent="0.2">
      <c r="B115" s="9" t="s">
        <v>233</v>
      </c>
      <c r="C115" s="2"/>
      <c r="D115" s="2"/>
      <c r="E115" s="2"/>
      <c r="F115" s="2"/>
      <c r="G115" s="2"/>
      <c r="H115" s="2"/>
      <c r="I115" s="2"/>
      <c r="J115" s="137">
        <f t="shared" ref="J115:BU115" si="1455">IF(J112&gt;2,$G111*$H111*8.76,I115)</f>
        <v>0</v>
      </c>
      <c r="K115" s="137">
        <f t="shared" si="1455"/>
        <v>0</v>
      </c>
      <c r="L115" s="137">
        <f t="shared" si="1455"/>
        <v>0</v>
      </c>
      <c r="M115" s="137">
        <f t="shared" si="1455"/>
        <v>0</v>
      </c>
      <c r="N115" s="137">
        <f t="shared" si="1455"/>
        <v>0</v>
      </c>
      <c r="O115" s="137">
        <f t="shared" si="1455"/>
        <v>0</v>
      </c>
      <c r="P115" s="137">
        <f t="shared" si="1455"/>
        <v>0</v>
      </c>
      <c r="Q115" s="137">
        <f t="shared" si="1455"/>
        <v>0</v>
      </c>
      <c r="R115" s="137">
        <f t="shared" si="1455"/>
        <v>0</v>
      </c>
      <c r="S115" s="137">
        <f t="shared" si="1455"/>
        <v>0</v>
      </c>
      <c r="T115" s="137">
        <f t="shared" si="1455"/>
        <v>0</v>
      </c>
      <c r="U115" s="137">
        <f t="shared" si="1455"/>
        <v>0</v>
      </c>
      <c r="V115" s="137">
        <f t="shared" si="1455"/>
        <v>0</v>
      </c>
      <c r="W115" s="137">
        <f t="shared" si="1455"/>
        <v>0</v>
      </c>
      <c r="X115" s="137">
        <f t="shared" si="1455"/>
        <v>0</v>
      </c>
      <c r="Y115" s="137">
        <f t="shared" si="1455"/>
        <v>0</v>
      </c>
      <c r="Z115" s="137">
        <f t="shared" si="1455"/>
        <v>0</v>
      </c>
      <c r="AA115" s="137">
        <f t="shared" si="1455"/>
        <v>0</v>
      </c>
      <c r="AB115" s="137">
        <f t="shared" si="1455"/>
        <v>0</v>
      </c>
      <c r="AC115" s="137">
        <f t="shared" si="1455"/>
        <v>0</v>
      </c>
      <c r="AD115" s="137">
        <f t="shared" si="1455"/>
        <v>0</v>
      </c>
      <c r="AE115" s="137">
        <f t="shared" si="1455"/>
        <v>0</v>
      </c>
      <c r="AF115" s="137">
        <f t="shared" si="1455"/>
        <v>0</v>
      </c>
      <c r="AG115" s="137">
        <f t="shared" si="1455"/>
        <v>0</v>
      </c>
      <c r="AH115" s="137">
        <f t="shared" si="1455"/>
        <v>0</v>
      </c>
      <c r="AI115" s="137">
        <f t="shared" si="1455"/>
        <v>0</v>
      </c>
      <c r="AJ115" s="137">
        <f t="shared" si="1455"/>
        <v>0</v>
      </c>
      <c r="AK115" s="137">
        <f t="shared" si="1455"/>
        <v>0</v>
      </c>
      <c r="AL115" s="137">
        <f t="shared" si="1455"/>
        <v>0</v>
      </c>
      <c r="AM115" s="137">
        <f t="shared" si="1455"/>
        <v>0</v>
      </c>
      <c r="AN115" s="137">
        <f t="shared" si="1455"/>
        <v>0</v>
      </c>
      <c r="AO115" s="137">
        <f t="shared" si="1455"/>
        <v>0</v>
      </c>
      <c r="AP115" s="137">
        <f t="shared" si="1455"/>
        <v>0</v>
      </c>
      <c r="AQ115" s="137">
        <f t="shared" si="1455"/>
        <v>0</v>
      </c>
      <c r="AR115" s="137">
        <f t="shared" si="1455"/>
        <v>0</v>
      </c>
      <c r="AS115" s="137">
        <f t="shared" si="1455"/>
        <v>0</v>
      </c>
      <c r="AT115" s="137">
        <f t="shared" si="1455"/>
        <v>0</v>
      </c>
      <c r="AU115" s="137">
        <f t="shared" si="1455"/>
        <v>0</v>
      </c>
      <c r="AV115" s="137">
        <f t="shared" si="1455"/>
        <v>0</v>
      </c>
      <c r="AW115" s="137">
        <f t="shared" si="1455"/>
        <v>0</v>
      </c>
      <c r="AX115" s="137">
        <f t="shared" si="1455"/>
        <v>0</v>
      </c>
      <c r="AY115" s="137">
        <f t="shared" si="1455"/>
        <v>0</v>
      </c>
      <c r="AZ115" s="137">
        <f t="shared" si="1455"/>
        <v>0</v>
      </c>
      <c r="BA115" s="137">
        <f t="shared" si="1455"/>
        <v>0</v>
      </c>
      <c r="BB115" s="137">
        <f t="shared" si="1455"/>
        <v>0</v>
      </c>
      <c r="BC115" s="137">
        <f t="shared" si="1455"/>
        <v>0</v>
      </c>
      <c r="BD115" s="137">
        <f t="shared" si="1455"/>
        <v>0</v>
      </c>
      <c r="BE115" s="137">
        <f t="shared" si="1455"/>
        <v>0</v>
      </c>
      <c r="BF115" s="137">
        <f t="shared" si="1455"/>
        <v>0</v>
      </c>
      <c r="BG115" s="137">
        <f t="shared" si="1455"/>
        <v>0</v>
      </c>
      <c r="BH115" s="137">
        <f t="shared" si="1455"/>
        <v>0</v>
      </c>
      <c r="BI115" s="137">
        <f t="shared" si="1455"/>
        <v>0</v>
      </c>
      <c r="BJ115" s="137">
        <f t="shared" si="1455"/>
        <v>0</v>
      </c>
      <c r="BK115" s="137">
        <f t="shared" si="1455"/>
        <v>0</v>
      </c>
      <c r="BL115" s="137">
        <f t="shared" si="1455"/>
        <v>0</v>
      </c>
      <c r="BM115" s="137">
        <f t="shared" si="1455"/>
        <v>0</v>
      </c>
      <c r="BN115" s="137">
        <f t="shared" si="1455"/>
        <v>0</v>
      </c>
      <c r="BO115" s="137">
        <f t="shared" si="1455"/>
        <v>0</v>
      </c>
      <c r="BP115" s="137">
        <f t="shared" si="1455"/>
        <v>0</v>
      </c>
      <c r="BQ115" s="137">
        <f t="shared" si="1455"/>
        <v>0</v>
      </c>
      <c r="BR115" s="137">
        <f t="shared" si="1455"/>
        <v>0</v>
      </c>
      <c r="BS115" s="137">
        <f t="shared" si="1455"/>
        <v>0</v>
      </c>
      <c r="BT115" s="137">
        <f t="shared" si="1455"/>
        <v>0</v>
      </c>
      <c r="BU115" s="137">
        <f t="shared" si="1455"/>
        <v>0</v>
      </c>
      <c r="BV115" s="137">
        <f t="shared" ref="BV115:CH115" si="1456">IF(BV112&gt;2,$G111*$H111*8.76,BU115)</f>
        <v>0</v>
      </c>
      <c r="BW115" s="137">
        <f t="shared" si="1456"/>
        <v>0</v>
      </c>
      <c r="BX115" s="137">
        <f t="shared" si="1456"/>
        <v>0</v>
      </c>
      <c r="BY115" s="137">
        <f t="shared" si="1456"/>
        <v>0</v>
      </c>
      <c r="BZ115" s="137">
        <f t="shared" si="1456"/>
        <v>0</v>
      </c>
      <c r="CA115" s="137">
        <f t="shared" si="1456"/>
        <v>0</v>
      </c>
      <c r="CB115" s="137">
        <f t="shared" si="1456"/>
        <v>0</v>
      </c>
      <c r="CC115" s="137">
        <f t="shared" si="1456"/>
        <v>0</v>
      </c>
      <c r="CD115" s="137">
        <f t="shared" si="1456"/>
        <v>0</v>
      </c>
      <c r="CE115" s="137">
        <f t="shared" si="1456"/>
        <v>0</v>
      </c>
      <c r="CF115" s="137">
        <f t="shared" si="1456"/>
        <v>0</v>
      </c>
      <c r="CG115" s="137">
        <f t="shared" si="1456"/>
        <v>0</v>
      </c>
      <c r="CH115" s="137">
        <f t="shared" si="1456"/>
        <v>0</v>
      </c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</row>
    <row r="116" spans="1:116" ht="15" x14ac:dyDescent="0.2">
      <c r="B116" s="9" t="s">
        <v>234</v>
      </c>
      <c r="C116" s="2"/>
      <c r="D116" s="2"/>
      <c r="E116" s="2"/>
      <c r="F116" s="2"/>
      <c r="G116" s="2"/>
      <c r="H116" s="2"/>
      <c r="I116" s="2"/>
      <c r="J116" s="137">
        <f t="shared" ref="J116:BU116" si="1457">IF(J112&gt;1,$G111*$I111,I116)</f>
        <v>0</v>
      </c>
      <c r="K116" s="137">
        <f t="shared" si="1457"/>
        <v>0</v>
      </c>
      <c r="L116" s="137">
        <f t="shared" si="1457"/>
        <v>0</v>
      </c>
      <c r="M116" s="137">
        <f t="shared" si="1457"/>
        <v>0</v>
      </c>
      <c r="N116" s="137">
        <f t="shared" si="1457"/>
        <v>0</v>
      </c>
      <c r="O116" s="137">
        <f t="shared" si="1457"/>
        <v>0</v>
      </c>
      <c r="P116" s="137">
        <f t="shared" si="1457"/>
        <v>0</v>
      </c>
      <c r="Q116" s="137">
        <f t="shared" si="1457"/>
        <v>0</v>
      </c>
      <c r="R116" s="137">
        <f t="shared" si="1457"/>
        <v>0</v>
      </c>
      <c r="S116" s="137">
        <f t="shared" si="1457"/>
        <v>0</v>
      </c>
      <c r="T116" s="137">
        <f t="shared" si="1457"/>
        <v>0</v>
      </c>
      <c r="U116" s="137">
        <f t="shared" si="1457"/>
        <v>0</v>
      </c>
      <c r="V116" s="137">
        <f t="shared" si="1457"/>
        <v>0</v>
      </c>
      <c r="W116" s="137">
        <f t="shared" si="1457"/>
        <v>0</v>
      </c>
      <c r="X116" s="137">
        <f t="shared" si="1457"/>
        <v>0</v>
      </c>
      <c r="Y116" s="137">
        <f t="shared" si="1457"/>
        <v>0</v>
      </c>
      <c r="Z116" s="137">
        <f t="shared" si="1457"/>
        <v>0</v>
      </c>
      <c r="AA116" s="137">
        <f t="shared" si="1457"/>
        <v>0</v>
      </c>
      <c r="AB116" s="137">
        <f t="shared" si="1457"/>
        <v>0</v>
      </c>
      <c r="AC116" s="137">
        <f t="shared" si="1457"/>
        <v>0</v>
      </c>
      <c r="AD116" s="137">
        <f t="shared" si="1457"/>
        <v>0</v>
      </c>
      <c r="AE116" s="137">
        <f t="shared" si="1457"/>
        <v>0</v>
      </c>
      <c r="AF116" s="137">
        <f t="shared" si="1457"/>
        <v>0</v>
      </c>
      <c r="AG116" s="137">
        <f t="shared" si="1457"/>
        <v>0</v>
      </c>
      <c r="AH116" s="137">
        <f t="shared" si="1457"/>
        <v>0</v>
      </c>
      <c r="AI116" s="137">
        <f t="shared" si="1457"/>
        <v>0</v>
      </c>
      <c r="AJ116" s="137">
        <f t="shared" si="1457"/>
        <v>0</v>
      </c>
      <c r="AK116" s="137">
        <f t="shared" si="1457"/>
        <v>0</v>
      </c>
      <c r="AL116" s="137">
        <f t="shared" si="1457"/>
        <v>0</v>
      </c>
      <c r="AM116" s="137">
        <f t="shared" si="1457"/>
        <v>0</v>
      </c>
      <c r="AN116" s="137">
        <f t="shared" si="1457"/>
        <v>0</v>
      </c>
      <c r="AO116" s="137">
        <f t="shared" si="1457"/>
        <v>0</v>
      </c>
      <c r="AP116" s="137">
        <f t="shared" si="1457"/>
        <v>0</v>
      </c>
      <c r="AQ116" s="137">
        <f t="shared" si="1457"/>
        <v>0</v>
      </c>
      <c r="AR116" s="137">
        <f t="shared" si="1457"/>
        <v>0</v>
      </c>
      <c r="AS116" s="137">
        <f t="shared" si="1457"/>
        <v>0</v>
      </c>
      <c r="AT116" s="137">
        <f t="shared" si="1457"/>
        <v>0</v>
      </c>
      <c r="AU116" s="137">
        <f t="shared" si="1457"/>
        <v>0</v>
      </c>
      <c r="AV116" s="137">
        <f t="shared" si="1457"/>
        <v>0</v>
      </c>
      <c r="AW116" s="137">
        <f t="shared" si="1457"/>
        <v>0</v>
      </c>
      <c r="AX116" s="137">
        <f t="shared" si="1457"/>
        <v>0</v>
      </c>
      <c r="AY116" s="137">
        <f t="shared" si="1457"/>
        <v>0</v>
      </c>
      <c r="AZ116" s="137">
        <f t="shared" si="1457"/>
        <v>0</v>
      </c>
      <c r="BA116" s="137">
        <f t="shared" si="1457"/>
        <v>0</v>
      </c>
      <c r="BB116" s="137">
        <f t="shared" si="1457"/>
        <v>0</v>
      </c>
      <c r="BC116" s="137">
        <f t="shared" si="1457"/>
        <v>0</v>
      </c>
      <c r="BD116" s="137">
        <f t="shared" si="1457"/>
        <v>0</v>
      </c>
      <c r="BE116" s="137">
        <f t="shared" si="1457"/>
        <v>0</v>
      </c>
      <c r="BF116" s="137">
        <f t="shared" si="1457"/>
        <v>0</v>
      </c>
      <c r="BG116" s="137">
        <f t="shared" si="1457"/>
        <v>0</v>
      </c>
      <c r="BH116" s="137">
        <f t="shared" si="1457"/>
        <v>0</v>
      </c>
      <c r="BI116" s="137">
        <f t="shared" si="1457"/>
        <v>0</v>
      </c>
      <c r="BJ116" s="137">
        <f t="shared" si="1457"/>
        <v>0</v>
      </c>
      <c r="BK116" s="137">
        <f t="shared" si="1457"/>
        <v>0</v>
      </c>
      <c r="BL116" s="137">
        <f t="shared" si="1457"/>
        <v>0</v>
      </c>
      <c r="BM116" s="137">
        <f t="shared" si="1457"/>
        <v>0</v>
      </c>
      <c r="BN116" s="137">
        <f t="shared" si="1457"/>
        <v>0</v>
      </c>
      <c r="BO116" s="137">
        <f t="shared" si="1457"/>
        <v>0</v>
      </c>
      <c r="BP116" s="137">
        <f t="shared" si="1457"/>
        <v>0</v>
      </c>
      <c r="BQ116" s="137">
        <f t="shared" si="1457"/>
        <v>0</v>
      </c>
      <c r="BR116" s="137">
        <f t="shared" si="1457"/>
        <v>0</v>
      </c>
      <c r="BS116" s="137">
        <f t="shared" si="1457"/>
        <v>0</v>
      </c>
      <c r="BT116" s="137">
        <f t="shared" si="1457"/>
        <v>0</v>
      </c>
      <c r="BU116" s="137">
        <f t="shared" si="1457"/>
        <v>0</v>
      </c>
      <c r="BV116" s="137">
        <f t="shared" ref="BV116:CH116" si="1458">IF(BV112&gt;1,$G111*$I111,BU116)</f>
        <v>0</v>
      </c>
      <c r="BW116" s="137">
        <f t="shared" si="1458"/>
        <v>0</v>
      </c>
      <c r="BX116" s="137">
        <f t="shared" si="1458"/>
        <v>0</v>
      </c>
      <c r="BY116" s="137">
        <f t="shared" si="1458"/>
        <v>0</v>
      </c>
      <c r="BZ116" s="137">
        <f t="shared" si="1458"/>
        <v>0</v>
      </c>
      <c r="CA116" s="137">
        <f t="shared" si="1458"/>
        <v>0</v>
      </c>
      <c r="CB116" s="137">
        <f t="shared" si="1458"/>
        <v>0</v>
      </c>
      <c r="CC116" s="137">
        <f t="shared" si="1458"/>
        <v>0</v>
      </c>
      <c r="CD116" s="137">
        <f t="shared" si="1458"/>
        <v>0</v>
      </c>
      <c r="CE116" s="137">
        <f t="shared" si="1458"/>
        <v>0</v>
      </c>
      <c r="CF116" s="137">
        <f t="shared" si="1458"/>
        <v>0</v>
      </c>
      <c r="CG116" s="137">
        <f t="shared" si="1458"/>
        <v>0</v>
      </c>
      <c r="CH116" s="137">
        <f t="shared" si="1458"/>
        <v>0</v>
      </c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</row>
    <row r="117" spans="1:116" ht="15" x14ac:dyDescent="0.2">
      <c r="B117" s="64"/>
      <c r="C117" s="52"/>
      <c r="D117" s="82"/>
      <c r="E117" s="52"/>
      <c r="F117" s="48"/>
      <c r="G117" s="48"/>
      <c r="H117" s="48"/>
      <c r="I117" s="48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  <c r="CD117" s="137"/>
      <c r="CE117" s="137"/>
      <c r="CF117" s="137"/>
      <c r="CG117" s="137"/>
      <c r="CH117" s="137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</row>
    <row r="118" spans="1:116" ht="15" x14ac:dyDescent="0.2">
      <c r="A118" s="3">
        <f>A111+1</f>
        <v>15</v>
      </c>
      <c r="B118" s="3">
        <f>VLOOKUP($A118,'energy and capacity balance'!$A$3:$F$18,2)</f>
        <v>0</v>
      </c>
      <c r="C118" s="3">
        <f>VLOOKUP($A118,'energy and capacity balance'!$A$3:$F$18,3)</f>
        <v>0</v>
      </c>
      <c r="D118" s="82">
        <f>VLOOKUP($A118,'energy and capacity balance'!$A$3:$G$18,6)</f>
        <v>0</v>
      </c>
      <c r="E118" s="82">
        <f>VLOOKUP($A118,'energy and capacity balance'!$A$3:$G$18,7)</f>
        <v>10</v>
      </c>
      <c r="F118" s="82">
        <f>VLOOKUP($A118,'energy and capacity balance'!$A$3:$H$18,8)</f>
        <v>0</v>
      </c>
      <c r="G118" s="82">
        <f>VLOOKUP($A118,'energy and capacity balance'!$A$3:$H$18,4)</f>
        <v>0</v>
      </c>
      <c r="H118" s="83">
        <f>VLOOKUP($A118,'energy and capacity balance'!$A$3:$I$18,9)</f>
        <v>0</v>
      </c>
      <c r="I118" s="83">
        <f>VLOOKUP($A118,'energy and capacity balance'!$A$3:$J$18,10)</f>
        <v>0</v>
      </c>
      <c r="J118" s="137">
        <f t="shared" ref="J118:AO118" si="1459">IF($C118=J$11,$D118*J$16,0)</f>
        <v>0</v>
      </c>
      <c r="K118" s="137">
        <f t="shared" si="1459"/>
        <v>0</v>
      </c>
      <c r="L118" s="137">
        <f t="shared" si="1459"/>
        <v>0</v>
      </c>
      <c r="M118" s="137">
        <f t="shared" si="1459"/>
        <v>0</v>
      </c>
      <c r="N118" s="137">
        <f t="shared" si="1459"/>
        <v>0</v>
      </c>
      <c r="O118" s="137">
        <f t="shared" si="1459"/>
        <v>0</v>
      </c>
      <c r="P118" s="137">
        <f t="shared" si="1459"/>
        <v>0</v>
      </c>
      <c r="Q118" s="137">
        <f t="shared" si="1459"/>
        <v>0</v>
      </c>
      <c r="R118" s="137">
        <f t="shared" si="1459"/>
        <v>0</v>
      </c>
      <c r="S118" s="137">
        <f t="shared" si="1459"/>
        <v>0</v>
      </c>
      <c r="T118" s="137">
        <f t="shared" si="1459"/>
        <v>0</v>
      </c>
      <c r="U118" s="137">
        <f t="shared" si="1459"/>
        <v>0</v>
      </c>
      <c r="V118" s="137">
        <f t="shared" si="1459"/>
        <v>0</v>
      </c>
      <c r="W118" s="137">
        <f t="shared" si="1459"/>
        <v>0</v>
      </c>
      <c r="X118" s="137">
        <f t="shared" si="1459"/>
        <v>0</v>
      </c>
      <c r="Y118" s="137">
        <f t="shared" si="1459"/>
        <v>0</v>
      </c>
      <c r="Z118" s="137">
        <f t="shared" si="1459"/>
        <v>0</v>
      </c>
      <c r="AA118" s="137">
        <f t="shared" si="1459"/>
        <v>0</v>
      </c>
      <c r="AB118" s="137">
        <f t="shared" si="1459"/>
        <v>0</v>
      </c>
      <c r="AC118" s="137">
        <f t="shared" si="1459"/>
        <v>0</v>
      </c>
      <c r="AD118" s="137">
        <f t="shared" si="1459"/>
        <v>0</v>
      </c>
      <c r="AE118" s="137">
        <f t="shared" si="1459"/>
        <v>0</v>
      </c>
      <c r="AF118" s="137">
        <f t="shared" si="1459"/>
        <v>0</v>
      </c>
      <c r="AG118" s="137">
        <f t="shared" si="1459"/>
        <v>0</v>
      </c>
      <c r="AH118" s="137">
        <f t="shared" si="1459"/>
        <v>0</v>
      </c>
      <c r="AI118" s="137">
        <f t="shared" si="1459"/>
        <v>0</v>
      </c>
      <c r="AJ118" s="137">
        <f t="shared" si="1459"/>
        <v>0</v>
      </c>
      <c r="AK118" s="137">
        <f t="shared" si="1459"/>
        <v>0</v>
      </c>
      <c r="AL118" s="137">
        <f t="shared" si="1459"/>
        <v>0</v>
      </c>
      <c r="AM118" s="137">
        <f t="shared" si="1459"/>
        <v>0</v>
      </c>
      <c r="AN118" s="137">
        <f t="shared" si="1459"/>
        <v>0</v>
      </c>
      <c r="AO118" s="137">
        <f t="shared" si="1459"/>
        <v>0</v>
      </c>
      <c r="AP118" s="137">
        <f t="shared" ref="AP118:BU118" si="1460">IF($C118=AP$11,$D118*AP$16,0)</f>
        <v>0</v>
      </c>
      <c r="AQ118" s="137">
        <f t="shared" si="1460"/>
        <v>0</v>
      </c>
      <c r="AR118" s="137">
        <f t="shared" si="1460"/>
        <v>0</v>
      </c>
      <c r="AS118" s="137">
        <f t="shared" si="1460"/>
        <v>0</v>
      </c>
      <c r="AT118" s="137">
        <f t="shared" si="1460"/>
        <v>0</v>
      </c>
      <c r="AU118" s="137">
        <f t="shared" si="1460"/>
        <v>0</v>
      </c>
      <c r="AV118" s="137">
        <f t="shared" si="1460"/>
        <v>0</v>
      </c>
      <c r="AW118" s="137">
        <f t="shared" si="1460"/>
        <v>0</v>
      </c>
      <c r="AX118" s="137">
        <f t="shared" si="1460"/>
        <v>0</v>
      </c>
      <c r="AY118" s="137">
        <f t="shared" si="1460"/>
        <v>0</v>
      </c>
      <c r="AZ118" s="137">
        <f t="shared" si="1460"/>
        <v>0</v>
      </c>
      <c r="BA118" s="137">
        <f t="shared" si="1460"/>
        <v>0</v>
      </c>
      <c r="BB118" s="137">
        <f t="shared" si="1460"/>
        <v>0</v>
      </c>
      <c r="BC118" s="137">
        <f t="shared" si="1460"/>
        <v>0</v>
      </c>
      <c r="BD118" s="137">
        <f t="shared" si="1460"/>
        <v>0</v>
      </c>
      <c r="BE118" s="137">
        <f t="shared" si="1460"/>
        <v>0</v>
      </c>
      <c r="BF118" s="137">
        <f t="shared" si="1460"/>
        <v>0</v>
      </c>
      <c r="BG118" s="137">
        <f t="shared" si="1460"/>
        <v>0</v>
      </c>
      <c r="BH118" s="137">
        <f t="shared" si="1460"/>
        <v>0</v>
      </c>
      <c r="BI118" s="137">
        <f t="shared" si="1460"/>
        <v>0</v>
      </c>
      <c r="BJ118" s="137">
        <f t="shared" si="1460"/>
        <v>0</v>
      </c>
      <c r="BK118" s="137">
        <f t="shared" si="1460"/>
        <v>0</v>
      </c>
      <c r="BL118" s="137">
        <f t="shared" si="1460"/>
        <v>0</v>
      </c>
      <c r="BM118" s="137">
        <f t="shared" si="1460"/>
        <v>0</v>
      </c>
      <c r="BN118" s="137">
        <f t="shared" si="1460"/>
        <v>0</v>
      </c>
      <c r="BO118" s="137">
        <f t="shared" si="1460"/>
        <v>0</v>
      </c>
      <c r="BP118" s="137">
        <f t="shared" si="1460"/>
        <v>0</v>
      </c>
      <c r="BQ118" s="137">
        <f t="shared" si="1460"/>
        <v>0</v>
      </c>
      <c r="BR118" s="137">
        <f t="shared" si="1460"/>
        <v>0</v>
      </c>
      <c r="BS118" s="137">
        <f t="shared" si="1460"/>
        <v>0</v>
      </c>
      <c r="BT118" s="137">
        <f t="shared" si="1460"/>
        <v>0</v>
      </c>
      <c r="BU118" s="137">
        <f t="shared" si="1460"/>
        <v>0</v>
      </c>
      <c r="BV118" s="137">
        <f t="shared" ref="BV118:CH118" si="1461">IF($C118=BV$11,$D118*BV$16,0)</f>
        <v>0</v>
      </c>
      <c r="BW118" s="137">
        <f t="shared" si="1461"/>
        <v>0</v>
      </c>
      <c r="BX118" s="137">
        <f t="shared" si="1461"/>
        <v>0</v>
      </c>
      <c r="BY118" s="137">
        <f t="shared" si="1461"/>
        <v>0</v>
      </c>
      <c r="BZ118" s="137">
        <f t="shared" si="1461"/>
        <v>0</v>
      </c>
      <c r="CA118" s="137">
        <f t="shared" si="1461"/>
        <v>0</v>
      </c>
      <c r="CB118" s="137">
        <f t="shared" si="1461"/>
        <v>0</v>
      </c>
      <c r="CC118" s="137">
        <f t="shared" si="1461"/>
        <v>0</v>
      </c>
      <c r="CD118" s="137">
        <f t="shared" si="1461"/>
        <v>0</v>
      </c>
      <c r="CE118" s="137">
        <f t="shared" si="1461"/>
        <v>0</v>
      </c>
      <c r="CF118" s="137">
        <f t="shared" si="1461"/>
        <v>0</v>
      </c>
      <c r="CG118" s="137">
        <f t="shared" si="1461"/>
        <v>0</v>
      </c>
      <c r="CH118" s="137">
        <f t="shared" si="1461"/>
        <v>0</v>
      </c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</row>
    <row r="119" spans="1:116" ht="15" x14ac:dyDescent="0.2">
      <c r="B119" s="9" t="s">
        <v>91</v>
      </c>
      <c r="C119" s="2"/>
      <c r="D119" s="2"/>
      <c r="E119" s="2"/>
      <c r="F119" s="2"/>
      <c r="G119" s="2"/>
      <c r="H119" s="2"/>
      <c r="I119" s="2"/>
      <c r="J119" s="137">
        <f>IF(J118&gt;1,J118,IF(I120&gt;0,I120,$D118*J$16*(1-VLOOKUP($A118,'energy and capacity balance'!$A$3:$L$18,11))))</f>
        <v>0.01</v>
      </c>
      <c r="K119" s="137">
        <f>IF(K118&gt;1,K118,IF(J120&gt;0,J120,$D118*K$16*(1-VLOOKUP($A118,'energy and capacity balance'!$A$3:$L$18,11))))</f>
        <v>9.0000000000000011E-3</v>
      </c>
      <c r="L119" s="137">
        <f>IF(L118&gt;1,L118,IF(K120&gt;0,K120,$D118*L$16*(1-VLOOKUP($A118,'energy and capacity balance'!$A$3:$L$18,11))))</f>
        <v>8.0000000000000002E-3</v>
      </c>
      <c r="M119" s="137">
        <f>IF(M118&gt;1,M118,IF(L120&gt;0,L120,$D118*M$16*(1-VLOOKUP($A118,'energy and capacity balance'!$A$3:$L$18,11))))</f>
        <v>7.0000000000000001E-3</v>
      </c>
      <c r="N119" s="137">
        <f>IF(N118&gt;1,N118,IF(M120&gt;0,M120,$D118*N$16*(1-VLOOKUP($A118,'energy and capacity balance'!$A$3:$L$18,11))))</f>
        <v>6.0000000000000001E-3</v>
      </c>
      <c r="O119" s="137">
        <f>IF(O118&gt;1,O118,IF(N120&gt;0,N120,$D118*O$16*(1-VLOOKUP($A118,'energy and capacity balance'!$A$3:$L$18,11))))</f>
        <v>5.0000000000000001E-3</v>
      </c>
      <c r="P119" s="137">
        <f>IF(P118&gt;1,P118,IF(O120&gt;0,O120,$D118*P$16*(1-VLOOKUP($A118,'energy and capacity balance'!$A$3:$L$18,11))))</f>
        <v>4.0000000000000001E-3</v>
      </c>
      <c r="Q119" s="137">
        <f>IF(Q118&gt;1,Q118,IF(P120&gt;0,P120,$D118*Q$16*(1-VLOOKUP($A118,'energy and capacity balance'!$A$3:$L$18,11))))</f>
        <v>3.0000000000000001E-3</v>
      </c>
      <c r="R119" s="137">
        <f>IF(R118&gt;1,R118,IF(Q120&gt;0,Q120,$D118*R$16*(1-VLOOKUP($A118,'energy and capacity balance'!$A$3:$L$18,11))))</f>
        <v>2E-3</v>
      </c>
      <c r="S119" s="137">
        <f>IF(S118&gt;1,S118,IF(R120&gt;0,R120,$D118*S$16*(1-VLOOKUP($A118,'energy and capacity balance'!$A$3:$L$18,11))))</f>
        <v>1E-3</v>
      </c>
      <c r="T119" s="137">
        <f>IF(T118&gt;1,T118,IF(S120&gt;0,S120,$D118*T$16*(1-VLOOKUP($A118,'energy and capacity balance'!$A$3:$L$18,11))))</f>
        <v>0</v>
      </c>
      <c r="U119" s="137">
        <f>IF(U118&gt;1,U118,IF(T120&gt;0,T120,$D118*U$16*(1-VLOOKUP($A118,'energy and capacity balance'!$A$3:$L$18,11))))</f>
        <v>0</v>
      </c>
      <c r="V119" s="137">
        <f>IF(V118&gt;1,V118,IF(U120&gt;0,U120,$D118*V$16*(1-VLOOKUP($A118,'energy and capacity balance'!$A$3:$L$18,11))))</f>
        <v>0</v>
      </c>
      <c r="W119" s="137">
        <f>IF(W118&gt;1,W118,IF(V120&gt;0,V120,$D118*W$16*(1-VLOOKUP($A118,'energy and capacity balance'!$A$3:$L$18,11))))</f>
        <v>0</v>
      </c>
      <c r="X119" s="137">
        <f>IF(X118&gt;1,X118,IF(W120&gt;0,W120,$D118*X$16*(1-VLOOKUP($A118,'energy and capacity balance'!$A$3:$L$18,11))))</f>
        <v>0</v>
      </c>
      <c r="Y119" s="137">
        <f>IF(Y118&gt;1,Y118,IF(X120&gt;0,X120,$D118*Y$16*(1-VLOOKUP($A118,'energy and capacity balance'!$A$3:$L$18,11))))</f>
        <v>0</v>
      </c>
      <c r="Z119" s="137">
        <f>IF(Z118&gt;1,Z118,IF(Y120&gt;0,Y120,$D118*Z$16*(1-VLOOKUP($A118,'energy and capacity balance'!$A$3:$L$18,11))))</f>
        <v>0</v>
      </c>
      <c r="AA119" s="137">
        <f>IF(AA118&gt;1,AA118,IF(Z120&gt;0,Z120,$D118*AA$16*(1-VLOOKUP($A118,'energy and capacity balance'!$A$3:$L$18,11))))</f>
        <v>0</v>
      </c>
      <c r="AB119" s="137">
        <f>IF(AB118&gt;1,AB118,IF(AA120&gt;0,AA120,$D118*AB$16*(1-VLOOKUP($A118,'energy and capacity balance'!$A$3:$L$18,11))))</f>
        <v>0</v>
      </c>
      <c r="AC119" s="137">
        <f>IF(AC118&gt;1,AC118,IF(AB120&gt;0,AB120,$D118*AC$16*(1-VLOOKUP($A118,'energy and capacity balance'!$A$3:$L$18,11))))</f>
        <v>0</v>
      </c>
      <c r="AD119" s="137">
        <f>IF(AD118&gt;1,AD118,IF(AC120&gt;0,AC120,$D118*AD$16*(1-VLOOKUP($A118,'energy and capacity balance'!$A$3:$L$18,11))))</f>
        <v>0</v>
      </c>
      <c r="AE119" s="137">
        <f>IF(AE118&gt;1,AE118,IF(AD120&gt;0,AD120,$D118*AE$16*(1-VLOOKUP($A118,'energy and capacity balance'!$A$3:$L$18,11))))</f>
        <v>0</v>
      </c>
      <c r="AF119" s="137">
        <f>IF(AF118&gt;1,AF118,IF(AE120&gt;0,AE120,$D118*AF$16*(1-VLOOKUP($A118,'energy and capacity balance'!$A$3:$L$18,11))))</f>
        <v>0</v>
      </c>
      <c r="AG119" s="137">
        <f>IF(AG118&gt;1,AG118,IF(AF120&gt;0,AF120,$D118*AG$16*(1-VLOOKUP($A118,'energy and capacity balance'!$A$3:$L$18,11))))</f>
        <v>0</v>
      </c>
      <c r="AH119" s="137">
        <f>IF(AH118&gt;1,AH118,IF(AG120&gt;0,AG120,$D118*AH$16*(1-VLOOKUP($A118,'energy and capacity balance'!$A$3:$L$18,11))))</f>
        <v>0</v>
      </c>
      <c r="AI119" s="137">
        <f>IF(AI118&gt;1,AI118,IF(AH120&gt;0,AH120,$D118*AI$16*(1-VLOOKUP($A118,'energy and capacity balance'!$A$3:$L$18,11))))</f>
        <v>0</v>
      </c>
      <c r="AJ119" s="137">
        <f>IF(AJ118&gt;1,AJ118,IF(AI120&gt;0,AI120,$D118*AJ$16*(1-VLOOKUP($A118,'energy and capacity balance'!$A$3:$L$18,11))))</f>
        <v>0</v>
      </c>
      <c r="AK119" s="137">
        <f>IF(AK118&gt;1,AK118,IF(AJ120&gt;0,AJ120,$D118*AK$16*(1-VLOOKUP($A118,'energy and capacity balance'!$A$3:$L$18,11))))</f>
        <v>0</v>
      </c>
      <c r="AL119" s="137">
        <f>IF(AL118&gt;1,AL118,IF(AK120&gt;0,AK120,$D118*AL$16*(1-VLOOKUP($A118,'energy and capacity balance'!$A$3:$L$18,11))))</f>
        <v>0</v>
      </c>
      <c r="AM119" s="137">
        <f>IF(AM118&gt;1,AM118,IF(AL120&gt;0,AL120,$D118*AM$16*(1-VLOOKUP($A118,'energy and capacity balance'!$A$3:$L$18,11))))</f>
        <v>0</v>
      </c>
      <c r="AN119" s="137">
        <f>IF(AN118&gt;1,AN118,IF(AM120&gt;0,AM120,$D118*AN$16*(1-VLOOKUP($A118,'energy and capacity balance'!$A$3:$L$18,11))))</f>
        <v>0</v>
      </c>
      <c r="AO119" s="137">
        <f>IF(AO118&gt;1,AO118,IF(AN120&gt;0,AN120,$D118*AO$16*(1-VLOOKUP($A118,'energy and capacity balance'!$A$3:$L$18,11))))</f>
        <v>0</v>
      </c>
      <c r="AP119" s="137">
        <f>IF(AP118&gt;1,AP118,IF(AO120&gt;0,AO120,$D118*AP$16*(1-VLOOKUP($A118,'energy and capacity balance'!$A$3:$L$18,11))))</f>
        <v>0</v>
      </c>
      <c r="AQ119" s="137">
        <f>IF(AQ118&gt;1,AQ118,IF(AP120&gt;0,AP120,$D118*AQ$16*(1-VLOOKUP($A118,'energy and capacity balance'!$A$3:$L$18,11))))</f>
        <v>0</v>
      </c>
      <c r="AR119" s="137">
        <f>IF(AR118&gt;1,AR118,IF(AQ120&gt;0,AQ120,$D118*AR$16*(1-VLOOKUP($A118,'energy and capacity balance'!$A$3:$L$18,11))))</f>
        <v>0</v>
      </c>
      <c r="AS119" s="137">
        <f>IF(AS118&gt;1,AS118,IF(AR120&gt;0,AR120,$D118*AS$16*(1-VLOOKUP($A118,'energy and capacity balance'!$A$3:$L$18,11))))</f>
        <v>0</v>
      </c>
      <c r="AT119" s="137">
        <f>IF(AT118&gt;1,AT118,IF(AS120&gt;0,AS120,$D118*AT$16*(1-VLOOKUP($A118,'energy and capacity balance'!$A$3:$L$18,11)*(1-VLOOKUP($A118,'energy and capacity balance'!$A$3:$L$18,12)))))</f>
        <v>0</v>
      </c>
      <c r="AU119" s="137">
        <f>IF(AU118&gt;1,AU118,IF(AT120&gt;0,AT120,V119*(1-VLOOKUP($A118,'energy and capacity balance'!$A$3:$L$18,11))))</f>
        <v>0</v>
      </c>
      <c r="AV119" s="137">
        <f>IF(AV118&gt;1,AV118,IF(AU120&gt;0,AU120,W119*(1-VLOOKUP($A118,'energy and capacity balance'!$A$3:$L$18,11))))</f>
        <v>0</v>
      </c>
      <c r="AW119" s="137">
        <f>IF(AW118&gt;1,AW118,IF(AV120&gt;0,AV120,X119*(1-VLOOKUP($A118,'energy and capacity balance'!$A$3:$L$18,11))))</f>
        <v>0</v>
      </c>
      <c r="AX119" s="137">
        <f>IF(AX118&gt;1,AX118,IF(AW120&gt;0,AW120,Y119*(1-VLOOKUP($A118,'energy and capacity balance'!$A$3:$L$18,11))))</f>
        <v>0</v>
      </c>
      <c r="AY119" s="137">
        <f>IF(AY118&gt;1,AY118,IF(AX120&gt;0,AX120,Z119*(1-VLOOKUP($A118,'energy and capacity balance'!$A$3:$L$18,11))))</f>
        <v>0</v>
      </c>
      <c r="AZ119" s="137">
        <f>IF(AZ118&gt;1,AZ118,IF(AY120&gt;0,AY120,AA119*(1-VLOOKUP($A118,'energy and capacity balance'!$A$3:$L$18,11))))</f>
        <v>0</v>
      </c>
      <c r="BA119" s="137">
        <f>IF(BA118&gt;1,BA118,IF(AZ120&gt;0,AZ120,AB119*(1-VLOOKUP($A118,'energy and capacity balance'!$A$3:$L$18,11))))</f>
        <v>0</v>
      </c>
      <c r="BB119" s="137">
        <f>IF(BB118&gt;1,BB118,IF(BA120&gt;0,BA120,AC119*(1-VLOOKUP($A118,'energy and capacity balance'!$A$3:$L$18,11))))</f>
        <v>0</v>
      </c>
      <c r="BC119" s="137">
        <f>IF(BC118&gt;1,BC118,IF(BB120&gt;0,BB120,AD119*(1-VLOOKUP($A118,'energy and capacity balance'!$A$3:$L$18,11))))</f>
        <v>0</v>
      </c>
      <c r="BD119" s="137">
        <f>IF(BD118&gt;1,BD118,IF(BC120&gt;0,BC120,AE119*(1-VLOOKUP($A118,'energy and capacity balance'!$A$3:$L$18,11))))</f>
        <v>0</v>
      </c>
      <c r="BE119" s="137">
        <f>IF(BE118&gt;1,BE118,IF(BD120&gt;0,BD120,AF119*(1-VLOOKUP($A118,'energy and capacity balance'!$A$3:$L$18,11))))</f>
        <v>0</v>
      </c>
      <c r="BF119" s="137">
        <f>IF(BF118&gt;1,BF118,IF(BE120&gt;0,BE120,AG119*(1-VLOOKUP($A118,'energy and capacity balance'!$A$3:$L$18,11))))</f>
        <v>0</v>
      </c>
      <c r="BG119" s="137">
        <f>IF(BG118&gt;1,BG118,IF(BF120&gt;0,BF120,AH119*(1-VLOOKUP($A118,'energy and capacity balance'!$A$3:$L$18,11))))</f>
        <v>0</v>
      </c>
      <c r="BH119" s="137">
        <f>IF(BH118&gt;1,BH118,IF(BG120&gt;0,BG120,AI119*(1-VLOOKUP($A118,'energy and capacity balance'!$A$3:$L$18,11))))</f>
        <v>0</v>
      </c>
      <c r="BI119" s="137">
        <f>IF(BI118&gt;1,BI118,IF(BH120&gt;0,BH120,AJ119*(1-VLOOKUP($A118,'energy and capacity balance'!$A$3:$L$18,11))))</f>
        <v>0</v>
      </c>
      <c r="BJ119" s="137">
        <f>IF(BJ118&gt;1,BJ118,IF(BI120&gt;0,BI120,AK119*(1-VLOOKUP($A118,'energy and capacity balance'!$A$3:$L$18,11))))</f>
        <v>0</v>
      </c>
      <c r="BK119" s="137">
        <f>IF(BK118&gt;1,BK118,IF(BJ120&gt;0,BJ120,AL119*(1-VLOOKUP($A118,'energy and capacity balance'!$A$3:$L$18,11))))</f>
        <v>0</v>
      </c>
      <c r="BL119" s="137">
        <f>IF(BL118&gt;1,BL118,IF(BK120&gt;0,BK120,AM119*(1-VLOOKUP($A118,'energy and capacity balance'!$A$3:$L$18,11))))</f>
        <v>0</v>
      </c>
      <c r="BM119" s="137">
        <f>IF(BM118&gt;1,BM118,IF(BL120&gt;0,BL120,AN119*(1-VLOOKUP($A118,'energy and capacity balance'!$A$3:$L$18,11))))</f>
        <v>0</v>
      </c>
      <c r="BN119" s="137">
        <f>IF(BN118&gt;1,BN118,IF(BM120&gt;0,BM120,AO119*(1-VLOOKUP($A118,'energy and capacity balance'!$A$3:$L$18,11))))</f>
        <v>0</v>
      </c>
      <c r="BO119" s="137">
        <f>IF(BO118&gt;1,BO118,IF(BN120&gt;0,BN120,AP119*(1-VLOOKUP($A118,'energy and capacity balance'!$A$3:$L$18,11))))</f>
        <v>0</v>
      </c>
      <c r="BP119" s="137">
        <f>IF(BP118&gt;1,BP118,IF(BO120&gt;0,BO120,AQ119*(1-VLOOKUP($A118,'energy and capacity balance'!$A$3:$L$18,11))))</f>
        <v>0</v>
      </c>
      <c r="BQ119" s="137">
        <f>IF(BQ118&gt;1,BQ118,IF(BP120&gt;0,BP120,AR119*(1-VLOOKUP($A118,'energy and capacity balance'!$A$3:$L$18,11))))</f>
        <v>0</v>
      </c>
      <c r="BR119" s="137">
        <f>IF(BR118&gt;1,BR118,IF(BQ120&gt;0,BQ120,AS119*(1-VLOOKUP($A118,'energy and capacity balance'!$A$3:$L$18,11))))</f>
        <v>0</v>
      </c>
      <c r="BS119" s="137">
        <f>IF(BS118&gt;1,BS118,IF(BR120&gt;0,BR120,AT119*(1-VLOOKUP($A118,'energy and capacity balance'!$A$3:$L$18,11))))</f>
        <v>0</v>
      </c>
      <c r="BT119" s="137">
        <f>IF(BT118&gt;1,BT118,IF(BS120&gt;0,BS120,AU119*(1-VLOOKUP($A118,'energy and capacity balance'!$A$3:$L$18,11))))</f>
        <v>0</v>
      </c>
      <c r="BU119" s="137">
        <f>IF(BU118&gt;1,BU118,IF(BT120&gt;0,BT120,AV119*(1-VLOOKUP($A118,'energy and capacity balance'!$A$3:$L$18,11))))</f>
        <v>0</v>
      </c>
      <c r="BV119" s="137">
        <f>IF(BV118&gt;1,BV118,IF(BU120&gt;0,BU120,AW119*(1-VLOOKUP($A118,'energy and capacity balance'!$A$3:$L$18,11))))</f>
        <v>0</v>
      </c>
      <c r="BW119" s="137">
        <f>IF(BW118&gt;1,BW118,IF(BV120&gt;0,BV120,AX119*(1-VLOOKUP($A118,'energy and capacity balance'!$A$3:$L$18,11))))</f>
        <v>0</v>
      </c>
      <c r="BX119" s="137">
        <f>IF(BX118&gt;1,BX118,IF(BW120&gt;0,BW120,AY119*(1-VLOOKUP($A118,'energy and capacity balance'!$A$3:$L$18,11))))</f>
        <v>0</v>
      </c>
      <c r="BY119" s="137">
        <f>IF(BY118&gt;1,BY118,IF(BX120&gt;0,BX120,AZ119*(1-VLOOKUP($A118,'energy and capacity balance'!$A$3:$L$18,11))))</f>
        <v>0</v>
      </c>
      <c r="BZ119" s="137">
        <f>IF(BZ118&gt;1,BZ118,IF(BY120&gt;0,BY120,BA119*(1-VLOOKUP($A118,'energy and capacity balance'!$A$3:$L$18,11))))</f>
        <v>0</v>
      </c>
      <c r="CA119" s="137">
        <f>IF(CA118&gt;1,CA118,IF(BZ120&gt;0,BZ120,BB119*(1-VLOOKUP($A118,'energy and capacity balance'!$A$3:$L$18,11))))</f>
        <v>0</v>
      </c>
      <c r="CB119" s="137">
        <f>IF(CB118&gt;1,CB118,IF(CA120&gt;0,CA120,BC119*(1-VLOOKUP($A118,'energy and capacity balance'!$A$3:$L$18,11))))</f>
        <v>0</v>
      </c>
      <c r="CC119" s="137">
        <f>IF(CC118&gt;1,CC118,IF(CB120&gt;0,CB120,BD119*(1-VLOOKUP($A118,'energy and capacity balance'!$A$3:$L$18,11))))</f>
        <v>0</v>
      </c>
      <c r="CD119" s="137">
        <f>IF(CD118&gt;1,CD118,IF(CC120&gt;0,CC120,BE119*(1-VLOOKUP($A118,'energy and capacity balance'!$A$3:$L$18,11))))</f>
        <v>0</v>
      </c>
      <c r="CE119" s="137">
        <f>IF(CE118&gt;1,CE118,IF(CD120&gt;0,CD120,BF119*(1-VLOOKUP($A118,'energy and capacity balance'!$A$3:$L$18,11))))</f>
        <v>0</v>
      </c>
      <c r="CF119" s="137">
        <f>IF(CF118&gt;1,CF118,IF(CE120&gt;0,CE120,BG119*(1-VLOOKUP($A118,'energy and capacity balance'!$A$3:$L$18,11))))</f>
        <v>0</v>
      </c>
      <c r="CG119" s="137">
        <f>IF(CG118&gt;1,CG118,IF(CF120&gt;0,CF120,BH119*(1-VLOOKUP($A118,'energy and capacity balance'!$A$3:$L$18,11))))</f>
        <v>0</v>
      </c>
      <c r="CH119" s="137">
        <f>IF(CH118&gt;1,CH118,IF(CG120&gt;0,CG120,BI119*(1-VLOOKUP($A118,'energy and capacity balance'!$A$3:$L$18,11))))</f>
        <v>0</v>
      </c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</row>
    <row r="120" spans="1:116" ht="15" x14ac:dyDescent="0.2">
      <c r="B120" s="9" t="s">
        <v>92</v>
      </c>
      <c r="C120" s="2"/>
      <c r="D120" s="2"/>
      <c r="E120" s="16"/>
      <c r="F120" s="16"/>
      <c r="G120" s="16"/>
      <c r="H120" s="16"/>
      <c r="I120" s="16">
        <v>0.01</v>
      </c>
      <c r="J120" s="137">
        <f>MAX(+J119-J121,0)</f>
        <v>9.0000000000000011E-3</v>
      </c>
      <c r="K120" s="137">
        <f t="shared" ref="K120" si="1462">MAX(+K119-K121,0)</f>
        <v>8.0000000000000002E-3</v>
      </c>
      <c r="L120" s="137">
        <f t="shared" ref="L120" si="1463">MAX(+L119-L121,0)</f>
        <v>7.0000000000000001E-3</v>
      </c>
      <c r="M120" s="137">
        <f t="shared" ref="M120" si="1464">MAX(+M119-M121,0)</f>
        <v>6.0000000000000001E-3</v>
      </c>
      <c r="N120" s="137">
        <f t="shared" ref="N120" si="1465">MAX(+N119-N121,0)</f>
        <v>5.0000000000000001E-3</v>
      </c>
      <c r="O120" s="137">
        <f t="shared" ref="O120" si="1466">MAX(+O119-O121,0)</f>
        <v>4.0000000000000001E-3</v>
      </c>
      <c r="P120" s="137">
        <f t="shared" ref="P120" si="1467">MAX(+P119-P121,0)</f>
        <v>3.0000000000000001E-3</v>
      </c>
      <c r="Q120" s="137">
        <f t="shared" ref="Q120" si="1468">MAX(+Q119-Q121,0)</f>
        <v>2E-3</v>
      </c>
      <c r="R120" s="137">
        <f t="shared" ref="R120" si="1469">MAX(+R119-R121,0)</f>
        <v>1E-3</v>
      </c>
      <c r="S120" s="137">
        <f t="shared" ref="S120" si="1470">MAX(+S119-S121,0)</f>
        <v>0</v>
      </c>
      <c r="T120" s="137">
        <f t="shared" ref="T120" si="1471">MAX(+T119-T121,0)</f>
        <v>0</v>
      </c>
      <c r="U120" s="137">
        <f t="shared" ref="U120" si="1472">MAX(+U119-U121,0)</f>
        <v>0</v>
      </c>
      <c r="V120" s="137">
        <f t="shared" ref="V120" si="1473">MAX(+V119-V121,0)</f>
        <v>0</v>
      </c>
      <c r="W120" s="137">
        <f t="shared" ref="W120" si="1474">MAX(+W119-W121,0)</f>
        <v>0</v>
      </c>
      <c r="X120" s="137">
        <f t="shared" ref="X120" si="1475">MAX(+X119-X121,0)</f>
        <v>0</v>
      </c>
      <c r="Y120" s="137">
        <f t="shared" ref="Y120" si="1476">MAX(+Y119-Y121,0)</f>
        <v>0</v>
      </c>
      <c r="Z120" s="137">
        <f t="shared" ref="Z120" si="1477">MAX(+Z119-Z121,0)</f>
        <v>0</v>
      </c>
      <c r="AA120" s="137">
        <f t="shared" ref="AA120" si="1478">MAX(+AA119-AA121,0)</f>
        <v>0</v>
      </c>
      <c r="AB120" s="137">
        <f t="shared" ref="AB120" si="1479">MAX(+AB119-AB121,0)</f>
        <v>0</v>
      </c>
      <c r="AC120" s="137">
        <f t="shared" ref="AC120" si="1480">MAX(+AC119-AC121,0)</f>
        <v>0</v>
      </c>
      <c r="AD120" s="137">
        <f t="shared" ref="AD120" si="1481">MAX(+AD119-AD121,0)</f>
        <v>0</v>
      </c>
      <c r="AE120" s="137">
        <f t="shared" ref="AE120" si="1482">MAX(+AE119-AE121,0)</f>
        <v>0</v>
      </c>
      <c r="AF120" s="137">
        <f t="shared" ref="AF120" si="1483">MAX(+AF119-AF121,0)</f>
        <v>0</v>
      </c>
      <c r="AG120" s="137">
        <f t="shared" ref="AG120" si="1484">MAX(+AG119-AG121,0)</f>
        <v>0</v>
      </c>
      <c r="AH120" s="137">
        <f t="shared" ref="AH120" si="1485">MAX(+AH119-AH121,0)</f>
        <v>0</v>
      </c>
      <c r="AI120" s="137">
        <f t="shared" ref="AI120" si="1486">MAX(+AI119-AI121,0)</f>
        <v>0</v>
      </c>
      <c r="AJ120" s="137">
        <f t="shared" ref="AJ120" si="1487">MAX(+AJ119-AJ121,0)</f>
        <v>0</v>
      </c>
      <c r="AK120" s="137">
        <f t="shared" ref="AK120" si="1488">MAX(+AK119-AK121,0)</f>
        <v>0</v>
      </c>
      <c r="AL120" s="137">
        <f t="shared" ref="AL120" si="1489">MAX(+AL119-AL121,0)</f>
        <v>0</v>
      </c>
      <c r="AM120" s="137">
        <f t="shared" ref="AM120" si="1490">MAX(+AM119-AM121,0)</f>
        <v>0</v>
      </c>
      <c r="AN120" s="137">
        <f t="shared" ref="AN120" si="1491">MAX(+AN119-AN121,0)</f>
        <v>0</v>
      </c>
      <c r="AO120" s="137">
        <f t="shared" ref="AO120" si="1492">MAX(+AO119-AO121,0)</f>
        <v>0</v>
      </c>
      <c r="AP120" s="137">
        <f t="shared" ref="AP120" si="1493">MAX(+AP119-AP121,0)</f>
        <v>0</v>
      </c>
      <c r="AQ120" s="137">
        <f t="shared" ref="AQ120" si="1494">MAX(+AQ119-AQ121,0)</f>
        <v>0</v>
      </c>
      <c r="AR120" s="137">
        <f t="shared" ref="AR120" si="1495">MAX(+AR119-AR121,0)</f>
        <v>0</v>
      </c>
      <c r="AS120" s="137">
        <f t="shared" ref="AS120" si="1496">MAX(+AS119-AS121,0)</f>
        <v>0</v>
      </c>
      <c r="AT120" s="137">
        <f t="shared" ref="AT120" si="1497">MAX(+AT119-AT121,0)</f>
        <v>0</v>
      </c>
      <c r="AU120" s="137">
        <f t="shared" ref="AU120" si="1498">MAX(+AU119-AU121,0)</f>
        <v>0</v>
      </c>
      <c r="AV120" s="137">
        <f t="shared" ref="AV120" si="1499">MAX(+AV119-AV121,0)</f>
        <v>0</v>
      </c>
      <c r="AW120" s="137">
        <f t="shared" ref="AW120" si="1500">MAX(+AW119-AW121,0)</f>
        <v>0</v>
      </c>
      <c r="AX120" s="137">
        <f t="shared" ref="AX120" si="1501">MAX(+AX119-AX121,0)</f>
        <v>0</v>
      </c>
      <c r="AY120" s="137">
        <f t="shared" ref="AY120" si="1502">MAX(+AY119-AY121,0)</f>
        <v>0</v>
      </c>
      <c r="AZ120" s="137">
        <f t="shared" ref="AZ120" si="1503">MAX(+AZ119-AZ121,0)</f>
        <v>0</v>
      </c>
      <c r="BA120" s="137">
        <f t="shared" ref="BA120" si="1504">MAX(+BA119-BA121,0)</f>
        <v>0</v>
      </c>
      <c r="BB120" s="137">
        <f t="shared" ref="BB120" si="1505">MAX(+BB119-BB121,0)</f>
        <v>0</v>
      </c>
      <c r="BC120" s="137">
        <f t="shared" ref="BC120" si="1506">MAX(+BC119-BC121,0)</f>
        <v>0</v>
      </c>
      <c r="BD120" s="137">
        <f t="shared" ref="BD120" si="1507">MAX(+BD119-BD121,0)</f>
        <v>0</v>
      </c>
      <c r="BE120" s="137">
        <f t="shared" ref="BE120" si="1508">MAX(+BE119-BE121,0)</f>
        <v>0</v>
      </c>
      <c r="BF120" s="137">
        <f t="shared" ref="BF120" si="1509">MAX(+BF119-BF121,0)</f>
        <v>0</v>
      </c>
      <c r="BG120" s="137">
        <f t="shared" ref="BG120" si="1510">MAX(+BG119-BG121,0)</f>
        <v>0</v>
      </c>
      <c r="BH120" s="137">
        <f t="shared" ref="BH120" si="1511">MAX(+BH119-BH121,0)</f>
        <v>0</v>
      </c>
      <c r="BI120" s="137">
        <f t="shared" ref="BI120" si="1512">MAX(+BI119-BI121,0)</f>
        <v>0</v>
      </c>
      <c r="BJ120" s="137">
        <f t="shared" ref="BJ120" si="1513">MAX(+BJ119-BJ121,0)</f>
        <v>0</v>
      </c>
      <c r="BK120" s="137">
        <f t="shared" ref="BK120" si="1514">MAX(+BK119-BK121,0)</f>
        <v>0</v>
      </c>
      <c r="BL120" s="137">
        <f t="shared" ref="BL120" si="1515">MAX(+BL119-BL121,0)</f>
        <v>0</v>
      </c>
      <c r="BM120" s="137">
        <f t="shared" ref="BM120" si="1516">MAX(+BM119-BM121,0)</f>
        <v>0</v>
      </c>
      <c r="BN120" s="137">
        <f t="shared" ref="BN120" si="1517">MAX(+BN119-BN121,0)</f>
        <v>0</v>
      </c>
      <c r="BO120" s="137">
        <f t="shared" ref="BO120" si="1518">MAX(+BO119-BO121,0)</f>
        <v>0</v>
      </c>
      <c r="BP120" s="137">
        <f t="shared" ref="BP120" si="1519">MAX(+BP119-BP121,0)</f>
        <v>0</v>
      </c>
      <c r="BQ120" s="137">
        <f t="shared" ref="BQ120" si="1520">MAX(+BQ119-BQ121,0)</f>
        <v>0</v>
      </c>
      <c r="BR120" s="137">
        <f t="shared" ref="BR120" si="1521">MAX(+BR119-BR121,0)</f>
        <v>0</v>
      </c>
      <c r="BS120" s="137">
        <f t="shared" ref="BS120" si="1522">MAX(+BS119-BS121,0)</f>
        <v>0</v>
      </c>
      <c r="BT120" s="137">
        <f t="shared" ref="BT120" si="1523">MAX(+BT119-BT121,0)</f>
        <v>0</v>
      </c>
      <c r="BU120" s="137">
        <f t="shared" ref="BU120" si="1524">MAX(+BU119-BU121,0)</f>
        <v>0</v>
      </c>
      <c r="BV120" s="137">
        <f t="shared" ref="BV120" si="1525">MAX(+BV119-BV121,0)</f>
        <v>0</v>
      </c>
      <c r="BW120" s="137">
        <f t="shared" ref="BW120" si="1526">MAX(+BW119-BW121,0)</f>
        <v>0</v>
      </c>
      <c r="BX120" s="137">
        <f t="shared" ref="BX120" si="1527">MAX(+BX119-BX121,0)</f>
        <v>0</v>
      </c>
      <c r="BY120" s="137">
        <f t="shared" ref="BY120" si="1528">MAX(+BY119-BY121,0)</f>
        <v>0</v>
      </c>
      <c r="BZ120" s="137">
        <f t="shared" ref="BZ120" si="1529">MAX(+BZ119-BZ121,0)</f>
        <v>0</v>
      </c>
      <c r="CA120" s="137">
        <f t="shared" ref="CA120" si="1530">MAX(+CA119-CA121,0)</f>
        <v>0</v>
      </c>
      <c r="CB120" s="137">
        <f t="shared" ref="CB120" si="1531">MAX(+CB119-CB121,0)</f>
        <v>0</v>
      </c>
      <c r="CC120" s="137">
        <f t="shared" ref="CC120" si="1532">MAX(+CC119-CC121,0)</f>
        <v>0</v>
      </c>
      <c r="CD120" s="137">
        <f t="shared" ref="CD120" si="1533">MAX(+CD119-CD121,0)</f>
        <v>0</v>
      </c>
      <c r="CE120" s="137">
        <f t="shared" ref="CE120" si="1534">MAX(+CE119-CE121,0)</f>
        <v>0</v>
      </c>
      <c r="CF120" s="137">
        <f t="shared" ref="CF120" si="1535">MAX(+CF119-CF121,0)</f>
        <v>0</v>
      </c>
      <c r="CG120" s="137">
        <f t="shared" ref="CG120" si="1536">MAX(+CG119-CG121,0)</f>
        <v>0</v>
      </c>
      <c r="CH120" s="137">
        <f t="shared" ref="CH120" si="1537">MAX(+CH119-CH121,0)</f>
        <v>0</v>
      </c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</row>
    <row r="121" spans="1:116" ht="15" x14ac:dyDescent="0.2">
      <c r="B121" s="9" t="s">
        <v>93</v>
      </c>
      <c r="C121" s="2"/>
      <c r="D121" s="2"/>
      <c r="E121" s="2"/>
      <c r="F121" s="2"/>
      <c r="G121" s="2"/>
      <c r="H121" s="2"/>
      <c r="I121" s="2"/>
      <c r="J121" s="137">
        <f t="shared" ref="J121:AO121" si="1538">IF(J119&gt;I119,J119/$E118,I121)</f>
        <v>1E-3</v>
      </c>
      <c r="K121" s="137">
        <f t="shared" si="1538"/>
        <v>1E-3</v>
      </c>
      <c r="L121" s="137">
        <f t="shared" si="1538"/>
        <v>1E-3</v>
      </c>
      <c r="M121" s="137">
        <f t="shared" si="1538"/>
        <v>1E-3</v>
      </c>
      <c r="N121" s="137">
        <f t="shared" si="1538"/>
        <v>1E-3</v>
      </c>
      <c r="O121" s="137">
        <f t="shared" si="1538"/>
        <v>1E-3</v>
      </c>
      <c r="P121" s="137">
        <f t="shared" si="1538"/>
        <v>1E-3</v>
      </c>
      <c r="Q121" s="137">
        <f t="shared" si="1538"/>
        <v>1E-3</v>
      </c>
      <c r="R121" s="137">
        <f t="shared" si="1538"/>
        <v>1E-3</v>
      </c>
      <c r="S121" s="137">
        <f t="shared" si="1538"/>
        <v>1E-3</v>
      </c>
      <c r="T121" s="137">
        <f t="shared" si="1538"/>
        <v>1E-3</v>
      </c>
      <c r="U121" s="137">
        <f t="shared" si="1538"/>
        <v>1E-3</v>
      </c>
      <c r="V121" s="137">
        <f t="shared" si="1538"/>
        <v>1E-3</v>
      </c>
      <c r="W121" s="137">
        <f t="shared" si="1538"/>
        <v>1E-3</v>
      </c>
      <c r="X121" s="137">
        <f t="shared" si="1538"/>
        <v>1E-3</v>
      </c>
      <c r="Y121" s="137">
        <f t="shared" si="1538"/>
        <v>1E-3</v>
      </c>
      <c r="Z121" s="137">
        <f t="shared" si="1538"/>
        <v>1E-3</v>
      </c>
      <c r="AA121" s="137">
        <f t="shared" si="1538"/>
        <v>1E-3</v>
      </c>
      <c r="AB121" s="137">
        <f t="shared" si="1538"/>
        <v>1E-3</v>
      </c>
      <c r="AC121" s="137">
        <f t="shared" si="1538"/>
        <v>1E-3</v>
      </c>
      <c r="AD121" s="137">
        <f t="shared" si="1538"/>
        <v>1E-3</v>
      </c>
      <c r="AE121" s="137">
        <f t="shared" si="1538"/>
        <v>1E-3</v>
      </c>
      <c r="AF121" s="137">
        <f t="shared" si="1538"/>
        <v>1E-3</v>
      </c>
      <c r="AG121" s="137">
        <f t="shared" si="1538"/>
        <v>1E-3</v>
      </c>
      <c r="AH121" s="137">
        <f t="shared" si="1538"/>
        <v>1E-3</v>
      </c>
      <c r="AI121" s="137">
        <f t="shared" si="1538"/>
        <v>1E-3</v>
      </c>
      <c r="AJ121" s="137">
        <f t="shared" si="1538"/>
        <v>1E-3</v>
      </c>
      <c r="AK121" s="137">
        <f t="shared" si="1538"/>
        <v>1E-3</v>
      </c>
      <c r="AL121" s="137">
        <f t="shared" si="1538"/>
        <v>1E-3</v>
      </c>
      <c r="AM121" s="137">
        <f t="shared" si="1538"/>
        <v>1E-3</v>
      </c>
      <c r="AN121" s="137">
        <f t="shared" si="1538"/>
        <v>1E-3</v>
      </c>
      <c r="AO121" s="137">
        <f t="shared" si="1538"/>
        <v>1E-3</v>
      </c>
      <c r="AP121" s="137">
        <f t="shared" ref="AP121:BU121" si="1539">IF(AP119&gt;AO119,AP119/$E118,AO121)</f>
        <v>1E-3</v>
      </c>
      <c r="AQ121" s="137">
        <f t="shared" si="1539"/>
        <v>1E-3</v>
      </c>
      <c r="AR121" s="137">
        <f t="shared" si="1539"/>
        <v>1E-3</v>
      </c>
      <c r="AS121" s="137">
        <f t="shared" si="1539"/>
        <v>1E-3</v>
      </c>
      <c r="AT121" s="137">
        <f t="shared" si="1539"/>
        <v>1E-3</v>
      </c>
      <c r="AU121" s="137">
        <f t="shared" si="1539"/>
        <v>1E-3</v>
      </c>
      <c r="AV121" s="137">
        <f t="shared" si="1539"/>
        <v>1E-3</v>
      </c>
      <c r="AW121" s="137">
        <f t="shared" si="1539"/>
        <v>1E-3</v>
      </c>
      <c r="AX121" s="137">
        <f t="shared" si="1539"/>
        <v>1E-3</v>
      </c>
      <c r="AY121" s="137">
        <f t="shared" si="1539"/>
        <v>1E-3</v>
      </c>
      <c r="AZ121" s="137">
        <f t="shared" si="1539"/>
        <v>1E-3</v>
      </c>
      <c r="BA121" s="137">
        <f t="shared" si="1539"/>
        <v>1E-3</v>
      </c>
      <c r="BB121" s="137">
        <f t="shared" si="1539"/>
        <v>1E-3</v>
      </c>
      <c r="BC121" s="137">
        <f t="shared" si="1539"/>
        <v>1E-3</v>
      </c>
      <c r="BD121" s="137">
        <f t="shared" si="1539"/>
        <v>1E-3</v>
      </c>
      <c r="BE121" s="137">
        <f t="shared" si="1539"/>
        <v>1E-3</v>
      </c>
      <c r="BF121" s="137">
        <f t="shared" si="1539"/>
        <v>1E-3</v>
      </c>
      <c r="BG121" s="137">
        <f t="shared" si="1539"/>
        <v>1E-3</v>
      </c>
      <c r="BH121" s="137">
        <f t="shared" si="1539"/>
        <v>1E-3</v>
      </c>
      <c r="BI121" s="137">
        <f t="shared" si="1539"/>
        <v>1E-3</v>
      </c>
      <c r="BJ121" s="137">
        <f t="shared" si="1539"/>
        <v>1E-3</v>
      </c>
      <c r="BK121" s="137">
        <f t="shared" si="1539"/>
        <v>1E-3</v>
      </c>
      <c r="BL121" s="137">
        <f t="shared" si="1539"/>
        <v>1E-3</v>
      </c>
      <c r="BM121" s="137">
        <f t="shared" si="1539"/>
        <v>1E-3</v>
      </c>
      <c r="BN121" s="137">
        <f t="shared" si="1539"/>
        <v>1E-3</v>
      </c>
      <c r="BO121" s="137">
        <f t="shared" si="1539"/>
        <v>1E-3</v>
      </c>
      <c r="BP121" s="137">
        <f t="shared" si="1539"/>
        <v>1E-3</v>
      </c>
      <c r="BQ121" s="137">
        <f t="shared" si="1539"/>
        <v>1E-3</v>
      </c>
      <c r="BR121" s="137">
        <f t="shared" si="1539"/>
        <v>1E-3</v>
      </c>
      <c r="BS121" s="137">
        <f t="shared" si="1539"/>
        <v>1E-3</v>
      </c>
      <c r="BT121" s="137">
        <f t="shared" si="1539"/>
        <v>1E-3</v>
      </c>
      <c r="BU121" s="137">
        <f t="shared" si="1539"/>
        <v>1E-3</v>
      </c>
      <c r="BV121" s="137">
        <f t="shared" ref="BV121:CH121" si="1540">IF(BV119&gt;BU119,BV119/$E118,BU121)</f>
        <v>1E-3</v>
      </c>
      <c r="BW121" s="137">
        <f t="shared" si="1540"/>
        <v>1E-3</v>
      </c>
      <c r="BX121" s="137">
        <f t="shared" si="1540"/>
        <v>1E-3</v>
      </c>
      <c r="BY121" s="137">
        <f t="shared" si="1540"/>
        <v>1E-3</v>
      </c>
      <c r="BZ121" s="137">
        <f t="shared" si="1540"/>
        <v>1E-3</v>
      </c>
      <c r="CA121" s="137">
        <f t="shared" si="1540"/>
        <v>1E-3</v>
      </c>
      <c r="CB121" s="137">
        <f t="shared" si="1540"/>
        <v>1E-3</v>
      </c>
      <c r="CC121" s="137">
        <f t="shared" si="1540"/>
        <v>1E-3</v>
      </c>
      <c r="CD121" s="137">
        <f t="shared" si="1540"/>
        <v>1E-3</v>
      </c>
      <c r="CE121" s="137">
        <f t="shared" si="1540"/>
        <v>1E-3</v>
      </c>
      <c r="CF121" s="137">
        <f t="shared" si="1540"/>
        <v>1E-3</v>
      </c>
      <c r="CG121" s="137">
        <f t="shared" si="1540"/>
        <v>1E-3</v>
      </c>
      <c r="CH121" s="137">
        <f t="shared" si="1540"/>
        <v>1E-3</v>
      </c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</row>
    <row r="122" spans="1:116" ht="15" x14ac:dyDescent="0.2">
      <c r="B122" s="9" t="s">
        <v>233</v>
      </c>
      <c r="C122" s="2"/>
      <c r="D122" s="2"/>
      <c r="E122" s="2"/>
      <c r="F122" s="2"/>
      <c r="G122" s="2"/>
      <c r="H122" s="2"/>
      <c r="I122" s="2"/>
      <c r="J122" s="137">
        <f t="shared" ref="J122:BU122" si="1541">IF(J119&gt;2,$G118*$H118*8.76,I122)</f>
        <v>0</v>
      </c>
      <c r="K122" s="137">
        <f t="shared" si="1541"/>
        <v>0</v>
      </c>
      <c r="L122" s="137">
        <f t="shared" si="1541"/>
        <v>0</v>
      </c>
      <c r="M122" s="137">
        <f t="shared" si="1541"/>
        <v>0</v>
      </c>
      <c r="N122" s="137">
        <f t="shared" si="1541"/>
        <v>0</v>
      </c>
      <c r="O122" s="137">
        <f t="shared" si="1541"/>
        <v>0</v>
      </c>
      <c r="P122" s="137">
        <f t="shared" si="1541"/>
        <v>0</v>
      </c>
      <c r="Q122" s="137">
        <f t="shared" si="1541"/>
        <v>0</v>
      </c>
      <c r="R122" s="137">
        <f t="shared" si="1541"/>
        <v>0</v>
      </c>
      <c r="S122" s="137">
        <f t="shared" si="1541"/>
        <v>0</v>
      </c>
      <c r="T122" s="137">
        <f t="shared" si="1541"/>
        <v>0</v>
      </c>
      <c r="U122" s="137">
        <f t="shared" si="1541"/>
        <v>0</v>
      </c>
      <c r="V122" s="137">
        <f t="shared" si="1541"/>
        <v>0</v>
      </c>
      <c r="W122" s="137">
        <f t="shared" si="1541"/>
        <v>0</v>
      </c>
      <c r="X122" s="137">
        <f t="shared" si="1541"/>
        <v>0</v>
      </c>
      <c r="Y122" s="137">
        <f t="shared" si="1541"/>
        <v>0</v>
      </c>
      <c r="Z122" s="137">
        <f t="shared" si="1541"/>
        <v>0</v>
      </c>
      <c r="AA122" s="137">
        <f t="shared" si="1541"/>
        <v>0</v>
      </c>
      <c r="AB122" s="137">
        <f t="shared" si="1541"/>
        <v>0</v>
      </c>
      <c r="AC122" s="137">
        <f t="shared" si="1541"/>
        <v>0</v>
      </c>
      <c r="AD122" s="137">
        <f t="shared" si="1541"/>
        <v>0</v>
      </c>
      <c r="AE122" s="137">
        <f t="shared" si="1541"/>
        <v>0</v>
      </c>
      <c r="AF122" s="137">
        <f t="shared" si="1541"/>
        <v>0</v>
      </c>
      <c r="AG122" s="137">
        <f t="shared" si="1541"/>
        <v>0</v>
      </c>
      <c r="AH122" s="137">
        <f t="shared" si="1541"/>
        <v>0</v>
      </c>
      <c r="AI122" s="137">
        <f t="shared" si="1541"/>
        <v>0</v>
      </c>
      <c r="AJ122" s="137">
        <f t="shared" si="1541"/>
        <v>0</v>
      </c>
      <c r="AK122" s="137">
        <f t="shared" si="1541"/>
        <v>0</v>
      </c>
      <c r="AL122" s="137">
        <f t="shared" si="1541"/>
        <v>0</v>
      </c>
      <c r="AM122" s="137">
        <f t="shared" si="1541"/>
        <v>0</v>
      </c>
      <c r="AN122" s="137">
        <f t="shared" si="1541"/>
        <v>0</v>
      </c>
      <c r="AO122" s="137">
        <f t="shared" si="1541"/>
        <v>0</v>
      </c>
      <c r="AP122" s="137">
        <f t="shared" si="1541"/>
        <v>0</v>
      </c>
      <c r="AQ122" s="137">
        <f t="shared" si="1541"/>
        <v>0</v>
      </c>
      <c r="AR122" s="137">
        <f t="shared" si="1541"/>
        <v>0</v>
      </c>
      <c r="AS122" s="137">
        <f t="shared" si="1541"/>
        <v>0</v>
      </c>
      <c r="AT122" s="137">
        <f t="shared" si="1541"/>
        <v>0</v>
      </c>
      <c r="AU122" s="137">
        <f t="shared" si="1541"/>
        <v>0</v>
      </c>
      <c r="AV122" s="137">
        <f t="shared" si="1541"/>
        <v>0</v>
      </c>
      <c r="AW122" s="137">
        <f t="shared" si="1541"/>
        <v>0</v>
      </c>
      <c r="AX122" s="137">
        <f t="shared" si="1541"/>
        <v>0</v>
      </c>
      <c r="AY122" s="137">
        <f t="shared" si="1541"/>
        <v>0</v>
      </c>
      <c r="AZ122" s="137">
        <f t="shared" si="1541"/>
        <v>0</v>
      </c>
      <c r="BA122" s="137">
        <f t="shared" si="1541"/>
        <v>0</v>
      </c>
      <c r="BB122" s="137">
        <f t="shared" si="1541"/>
        <v>0</v>
      </c>
      <c r="BC122" s="137">
        <f t="shared" si="1541"/>
        <v>0</v>
      </c>
      <c r="BD122" s="137">
        <f t="shared" si="1541"/>
        <v>0</v>
      </c>
      <c r="BE122" s="137">
        <f t="shared" si="1541"/>
        <v>0</v>
      </c>
      <c r="BF122" s="137">
        <f t="shared" si="1541"/>
        <v>0</v>
      </c>
      <c r="BG122" s="137">
        <f t="shared" si="1541"/>
        <v>0</v>
      </c>
      <c r="BH122" s="137">
        <f t="shared" si="1541"/>
        <v>0</v>
      </c>
      <c r="BI122" s="137">
        <f t="shared" si="1541"/>
        <v>0</v>
      </c>
      <c r="BJ122" s="137">
        <f t="shared" si="1541"/>
        <v>0</v>
      </c>
      <c r="BK122" s="137">
        <f t="shared" si="1541"/>
        <v>0</v>
      </c>
      <c r="BL122" s="137">
        <f t="shared" si="1541"/>
        <v>0</v>
      </c>
      <c r="BM122" s="137">
        <f t="shared" si="1541"/>
        <v>0</v>
      </c>
      <c r="BN122" s="137">
        <f t="shared" si="1541"/>
        <v>0</v>
      </c>
      <c r="BO122" s="137">
        <f t="shared" si="1541"/>
        <v>0</v>
      </c>
      <c r="BP122" s="137">
        <f t="shared" si="1541"/>
        <v>0</v>
      </c>
      <c r="BQ122" s="137">
        <f t="shared" si="1541"/>
        <v>0</v>
      </c>
      <c r="BR122" s="137">
        <f t="shared" si="1541"/>
        <v>0</v>
      </c>
      <c r="BS122" s="137">
        <f t="shared" si="1541"/>
        <v>0</v>
      </c>
      <c r="BT122" s="137">
        <f t="shared" si="1541"/>
        <v>0</v>
      </c>
      <c r="BU122" s="137">
        <f t="shared" si="1541"/>
        <v>0</v>
      </c>
      <c r="BV122" s="137">
        <f t="shared" ref="BV122:CH122" si="1542">IF(BV119&gt;2,$G118*$H118*8.76,BU122)</f>
        <v>0</v>
      </c>
      <c r="BW122" s="137">
        <f t="shared" si="1542"/>
        <v>0</v>
      </c>
      <c r="BX122" s="137">
        <f t="shared" si="1542"/>
        <v>0</v>
      </c>
      <c r="BY122" s="137">
        <f t="shared" si="1542"/>
        <v>0</v>
      </c>
      <c r="BZ122" s="137">
        <f t="shared" si="1542"/>
        <v>0</v>
      </c>
      <c r="CA122" s="137">
        <f t="shared" si="1542"/>
        <v>0</v>
      </c>
      <c r="CB122" s="137">
        <f t="shared" si="1542"/>
        <v>0</v>
      </c>
      <c r="CC122" s="137">
        <f t="shared" si="1542"/>
        <v>0</v>
      </c>
      <c r="CD122" s="137">
        <f t="shared" si="1542"/>
        <v>0</v>
      </c>
      <c r="CE122" s="137">
        <f t="shared" si="1542"/>
        <v>0</v>
      </c>
      <c r="CF122" s="137">
        <f t="shared" si="1542"/>
        <v>0</v>
      </c>
      <c r="CG122" s="137">
        <f t="shared" si="1542"/>
        <v>0</v>
      </c>
      <c r="CH122" s="137">
        <f t="shared" si="1542"/>
        <v>0</v>
      </c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</row>
    <row r="123" spans="1:116" ht="15" x14ac:dyDescent="0.2">
      <c r="B123" s="9" t="s">
        <v>234</v>
      </c>
      <c r="C123" s="2"/>
      <c r="D123" s="2"/>
      <c r="E123" s="2"/>
      <c r="F123" s="2"/>
      <c r="G123" s="2"/>
      <c r="H123" s="2"/>
      <c r="I123" s="2"/>
      <c r="J123" s="137">
        <f t="shared" ref="J123:BU123" si="1543">IF(J119&gt;1,$G118*$I118,I123)</f>
        <v>0</v>
      </c>
      <c r="K123" s="137">
        <f t="shared" si="1543"/>
        <v>0</v>
      </c>
      <c r="L123" s="137">
        <f t="shared" si="1543"/>
        <v>0</v>
      </c>
      <c r="M123" s="137">
        <f t="shared" si="1543"/>
        <v>0</v>
      </c>
      <c r="N123" s="137">
        <f t="shared" si="1543"/>
        <v>0</v>
      </c>
      <c r="O123" s="137">
        <f t="shared" si="1543"/>
        <v>0</v>
      </c>
      <c r="P123" s="137">
        <f t="shared" si="1543"/>
        <v>0</v>
      </c>
      <c r="Q123" s="137">
        <f t="shared" si="1543"/>
        <v>0</v>
      </c>
      <c r="R123" s="137">
        <f t="shared" si="1543"/>
        <v>0</v>
      </c>
      <c r="S123" s="137">
        <f t="shared" si="1543"/>
        <v>0</v>
      </c>
      <c r="T123" s="137">
        <f t="shared" si="1543"/>
        <v>0</v>
      </c>
      <c r="U123" s="137">
        <f t="shared" si="1543"/>
        <v>0</v>
      </c>
      <c r="V123" s="137">
        <f t="shared" si="1543"/>
        <v>0</v>
      </c>
      <c r="W123" s="137">
        <f t="shared" si="1543"/>
        <v>0</v>
      </c>
      <c r="X123" s="137">
        <f t="shared" si="1543"/>
        <v>0</v>
      </c>
      <c r="Y123" s="137">
        <f t="shared" si="1543"/>
        <v>0</v>
      </c>
      <c r="Z123" s="137">
        <f t="shared" si="1543"/>
        <v>0</v>
      </c>
      <c r="AA123" s="137">
        <f t="shared" si="1543"/>
        <v>0</v>
      </c>
      <c r="AB123" s="137">
        <f t="shared" si="1543"/>
        <v>0</v>
      </c>
      <c r="AC123" s="137">
        <f t="shared" si="1543"/>
        <v>0</v>
      </c>
      <c r="AD123" s="137">
        <f t="shared" si="1543"/>
        <v>0</v>
      </c>
      <c r="AE123" s="137">
        <f t="shared" si="1543"/>
        <v>0</v>
      </c>
      <c r="AF123" s="137">
        <f t="shared" si="1543"/>
        <v>0</v>
      </c>
      <c r="AG123" s="137">
        <f t="shared" si="1543"/>
        <v>0</v>
      </c>
      <c r="AH123" s="137">
        <f t="shared" si="1543"/>
        <v>0</v>
      </c>
      <c r="AI123" s="137">
        <f t="shared" si="1543"/>
        <v>0</v>
      </c>
      <c r="AJ123" s="137">
        <f t="shared" si="1543"/>
        <v>0</v>
      </c>
      <c r="AK123" s="137">
        <f t="shared" si="1543"/>
        <v>0</v>
      </c>
      <c r="AL123" s="137">
        <f t="shared" si="1543"/>
        <v>0</v>
      </c>
      <c r="AM123" s="137">
        <f t="shared" si="1543"/>
        <v>0</v>
      </c>
      <c r="AN123" s="137">
        <f t="shared" si="1543"/>
        <v>0</v>
      </c>
      <c r="AO123" s="137">
        <f t="shared" si="1543"/>
        <v>0</v>
      </c>
      <c r="AP123" s="137">
        <f t="shared" si="1543"/>
        <v>0</v>
      </c>
      <c r="AQ123" s="137">
        <f t="shared" si="1543"/>
        <v>0</v>
      </c>
      <c r="AR123" s="137">
        <f t="shared" si="1543"/>
        <v>0</v>
      </c>
      <c r="AS123" s="137">
        <f t="shared" si="1543"/>
        <v>0</v>
      </c>
      <c r="AT123" s="137">
        <f t="shared" si="1543"/>
        <v>0</v>
      </c>
      <c r="AU123" s="137">
        <f t="shared" si="1543"/>
        <v>0</v>
      </c>
      <c r="AV123" s="137">
        <f t="shared" si="1543"/>
        <v>0</v>
      </c>
      <c r="AW123" s="137">
        <f t="shared" si="1543"/>
        <v>0</v>
      </c>
      <c r="AX123" s="137">
        <f t="shared" si="1543"/>
        <v>0</v>
      </c>
      <c r="AY123" s="137">
        <f t="shared" si="1543"/>
        <v>0</v>
      </c>
      <c r="AZ123" s="137">
        <f t="shared" si="1543"/>
        <v>0</v>
      </c>
      <c r="BA123" s="137">
        <f t="shared" si="1543"/>
        <v>0</v>
      </c>
      <c r="BB123" s="137">
        <f t="shared" si="1543"/>
        <v>0</v>
      </c>
      <c r="BC123" s="137">
        <f t="shared" si="1543"/>
        <v>0</v>
      </c>
      <c r="BD123" s="137">
        <f t="shared" si="1543"/>
        <v>0</v>
      </c>
      <c r="BE123" s="137">
        <f t="shared" si="1543"/>
        <v>0</v>
      </c>
      <c r="BF123" s="137">
        <f t="shared" si="1543"/>
        <v>0</v>
      </c>
      <c r="BG123" s="137">
        <f t="shared" si="1543"/>
        <v>0</v>
      </c>
      <c r="BH123" s="137">
        <f t="shared" si="1543"/>
        <v>0</v>
      </c>
      <c r="BI123" s="137">
        <f t="shared" si="1543"/>
        <v>0</v>
      </c>
      <c r="BJ123" s="137">
        <f t="shared" si="1543"/>
        <v>0</v>
      </c>
      <c r="BK123" s="137">
        <f t="shared" si="1543"/>
        <v>0</v>
      </c>
      <c r="BL123" s="137">
        <f t="shared" si="1543"/>
        <v>0</v>
      </c>
      <c r="BM123" s="137">
        <f t="shared" si="1543"/>
        <v>0</v>
      </c>
      <c r="BN123" s="137">
        <f t="shared" si="1543"/>
        <v>0</v>
      </c>
      <c r="BO123" s="137">
        <f t="shared" si="1543"/>
        <v>0</v>
      </c>
      <c r="BP123" s="137">
        <f t="shared" si="1543"/>
        <v>0</v>
      </c>
      <c r="BQ123" s="137">
        <f t="shared" si="1543"/>
        <v>0</v>
      </c>
      <c r="BR123" s="137">
        <f t="shared" si="1543"/>
        <v>0</v>
      </c>
      <c r="BS123" s="137">
        <f t="shared" si="1543"/>
        <v>0</v>
      </c>
      <c r="BT123" s="137">
        <f t="shared" si="1543"/>
        <v>0</v>
      </c>
      <c r="BU123" s="137">
        <f t="shared" si="1543"/>
        <v>0</v>
      </c>
      <c r="BV123" s="137">
        <f t="shared" ref="BV123:CH123" si="1544">IF(BV119&gt;1,$G118*$I118,BU123)</f>
        <v>0</v>
      </c>
      <c r="BW123" s="137">
        <f t="shared" si="1544"/>
        <v>0</v>
      </c>
      <c r="BX123" s="137">
        <f t="shared" si="1544"/>
        <v>0</v>
      </c>
      <c r="BY123" s="137">
        <f t="shared" si="1544"/>
        <v>0</v>
      </c>
      <c r="BZ123" s="137">
        <f t="shared" si="1544"/>
        <v>0</v>
      </c>
      <c r="CA123" s="137">
        <f t="shared" si="1544"/>
        <v>0</v>
      </c>
      <c r="CB123" s="137">
        <f t="shared" si="1544"/>
        <v>0</v>
      </c>
      <c r="CC123" s="137">
        <f t="shared" si="1544"/>
        <v>0</v>
      </c>
      <c r="CD123" s="137">
        <f t="shared" si="1544"/>
        <v>0</v>
      </c>
      <c r="CE123" s="137">
        <f t="shared" si="1544"/>
        <v>0</v>
      </c>
      <c r="CF123" s="137">
        <f t="shared" si="1544"/>
        <v>0</v>
      </c>
      <c r="CG123" s="137">
        <f t="shared" si="1544"/>
        <v>0</v>
      </c>
      <c r="CH123" s="137">
        <f t="shared" si="1544"/>
        <v>0</v>
      </c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</row>
    <row r="124" spans="1:116" ht="15" x14ac:dyDescent="0.2">
      <c r="B124" s="64"/>
      <c r="C124" s="48"/>
      <c r="D124" s="48"/>
      <c r="E124" s="48"/>
      <c r="F124" s="48"/>
      <c r="G124" s="48"/>
      <c r="H124" s="48"/>
      <c r="I124" s="48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  <c r="BT124" s="137"/>
      <c r="BU124" s="137"/>
      <c r="BV124" s="137"/>
      <c r="BW124" s="137"/>
      <c r="BX124" s="137"/>
      <c r="BY124" s="137"/>
      <c r="BZ124" s="137"/>
      <c r="CA124" s="137"/>
      <c r="CB124" s="137"/>
      <c r="CC124" s="137"/>
      <c r="CD124" s="137"/>
      <c r="CE124" s="137"/>
      <c r="CF124" s="137"/>
      <c r="CG124" s="137"/>
      <c r="CH124" s="137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</row>
    <row r="125" spans="1:116" ht="15" x14ac:dyDescent="0.2">
      <c r="A125" s="3">
        <f>A118+1</f>
        <v>16</v>
      </c>
      <c r="B125" s="3">
        <f>VLOOKUP($A125,'energy and capacity balance'!$A$3:$F$18,2)</f>
        <v>0</v>
      </c>
      <c r="C125" s="3">
        <f>VLOOKUP($A125,'energy and capacity balance'!$A$3:$F$18,3)</f>
        <v>0</v>
      </c>
      <c r="D125" s="82">
        <f>VLOOKUP($A125,'energy and capacity balance'!$A$3:$G$18,6)</f>
        <v>0</v>
      </c>
      <c r="E125" s="82">
        <f>VLOOKUP($A125,'energy and capacity balance'!$A$3:$G$18,7)</f>
        <v>10</v>
      </c>
      <c r="F125" s="82">
        <f>VLOOKUP($A125,'energy and capacity balance'!$A$3:$H$18,8)</f>
        <v>0</v>
      </c>
      <c r="G125" s="82">
        <f>VLOOKUP($A125,'energy and capacity balance'!$A$3:$H$18,4)</f>
        <v>0</v>
      </c>
      <c r="H125" s="83">
        <f>VLOOKUP($A125,'energy and capacity balance'!$A$3:$I$18,9)</f>
        <v>0</v>
      </c>
      <c r="I125" s="83">
        <f>VLOOKUP($A125,'energy and capacity balance'!$A$3:$J$18,10)</f>
        <v>0</v>
      </c>
      <c r="J125" s="137">
        <f t="shared" ref="J125:AO125" si="1545">IF($C125=J$11,$D125*J$16,0)</f>
        <v>0</v>
      </c>
      <c r="K125" s="137">
        <f t="shared" si="1545"/>
        <v>0</v>
      </c>
      <c r="L125" s="137">
        <f t="shared" si="1545"/>
        <v>0</v>
      </c>
      <c r="M125" s="137">
        <f t="shared" si="1545"/>
        <v>0</v>
      </c>
      <c r="N125" s="137">
        <f t="shared" si="1545"/>
        <v>0</v>
      </c>
      <c r="O125" s="137">
        <f t="shared" si="1545"/>
        <v>0</v>
      </c>
      <c r="P125" s="137">
        <f t="shared" si="1545"/>
        <v>0</v>
      </c>
      <c r="Q125" s="137">
        <f t="shared" si="1545"/>
        <v>0</v>
      </c>
      <c r="R125" s="137">
        <f t="shared" si="1545"/>
        <v>0</v>
      </c>
      <c r="S125" s="137">
        <f t="shared" si="1545"/>
        <v>0</v>
      </c>
      <c r="T125" s="137">
        <f t="shared" si="1545"/>
        <v>0</v>
      </c>
      <c r="U125" s="137">
        <f t="shared" si="1545"/>
        <v>0</v>
      </c>
      <c r="V125" s="137">
        <f t="shared" si="1545"/>
        <v>0</v>
      </c>
      <c r="W125" s="137">
        <f t="shared" si="1545"/>
        <v>0</v>
      </c>
      <c r="X125" s="137">
        <f t="shared" si="1545"/>
        <v>0</v>
      </c>
      <c r="Y125" s="137">
        <f t="shared" si="1545"/>
        <v>0</v>
      </c>
      <c r="Z125" s="137">
        <f t="shared" si="1545"/>
        <v>0</v>
      </c>
      <c r="AA125" s="137">
        <f t="shared" si="1545"/>
        <v>0</v>
      </c>
      <c r="AB125" s="137">
        <f t="shared" si="1545"/>
        <v>0</v>
      </c>
      <c r="AC125" s="137">
        <f t="shared" si="1545"/>
        <v>0</v>
      </c>
      <c r="AD125" s="137">
        <f t="shared" si="1545"/>
        <v>0</v>
      </c>
      <c r="AE125" s="137">
        <f t="shared" si="1545"/>
        <v>0</v>
      </c>
      <c r="AF125" s="137">
        <f t="shared" si="1545"/>
        <v>0</v>
      </c>
      <c r="AG125" s="137">
        <f t="shared" si="1545"/>
        <v>0</v>
      </c>
      <c r="AH125" s="137">
        <f t="shared" si="1545"/>
        <v>0</v>
      </c>
      <c r="AI125" s="137">
        <f t="shared" si="1545"/>
        <v>0</v>
      </c>
      <c r="AJ125" s="137">
        <f t="shared" si="1545"/>
        <v>0</v>
      </c>
      <c r="AK125" s="137">
        <f t="shared" si="1545"/>
        <v>0</v>
      </c>
      <c r="AL125" s="137">
        <f t="shared" si="1545"/>
        <v>0</v>
      </c>
      <c r="AM125" s="137">
        <f t="shared" si="1545"/>
        <v>0</v>
      </c>
      <c r="AN125" s="137">
        <f t="shared" si="1545"/>
        <v>0</v>
      </c>
      <c r="AO125" s="137">
        <f t="shared" si="1545"/>
        <v>0</v>
      </c>
      <c r="AP125" s="137">
        <f t="shared" ref="AP125:BU125" si="1546">IF($C125=AP$11,$D125*AP$16,0)</f>
        <v>0</v>
      </c>
      <c r="AQ125" s="137">
        <f t="shared" si="1546"/>
        <v>0</v>
      </c>
      <c r="AR125" s="137">
        <f t="shared" si="1546"/>
        <v>0</v>
      </c>
      <c r="AS125" s="137">
        <f t="shared" si="1546"/>
        <v>0</v>
      </c>
      <c r="AT125" s="137">
        <f t="shared" si="1546"/>
        <v>0</v>
      </c>
      <c r="AU125" s="137">
        <f t="shared" si="1546"/>
        <v>0</v>
      </c>
      <c r="AV125" s="137">
        <f t="shared" si="1546"/>
        <v>0</v>
      </c>
      <c r="AW125" s="137">
        <f t="shared" si="1546"/>
        <v>0</v>
      </c>
      <c r="AX125" s="137">
        <f t="shared" si="1546"/>
        <v>0</v>
      </c>
      <c r="AY125" s="137">
        <f t="shared" si="1546"/>
        <v>0</v>
      </c>
      <c r="AZ125" s="137">
        <f t="shared" si="1546"/>
        <v>0</v>
      </c>
      <c r="BA125" s="137">
        <f t="shared" si="1546"/>
        <v>0</v>
      </c>
      <c r="BB125" s="137">
        <f t="shared" si="1546"/>
        <v>0</v>
      </c>
      <c r="BC125" s="137">
        <f t="shared" si="1546"/>
        <v>0</v>
      </c>
      <c r="BD125" s="137">
        <f t="shared" si="1546"/>
        <v>0</v>
      </c>
      <c r="BE125" s="137">
        <f t="shared" si="1546"/>
        <v>0</v>
      </c>
      <c r="BF125" s="137">
        <f t="shared" si="1546"/>
        <v>0</v>
      </c>
      <c r="BG125" s="137">
        <f t="shared" si="1546"/>
        <v>0</v>
      </c>
      <c r="BH125" s="137">
        <f t="shared" si="1546"/>
        <v>0</v>
      </c>
      <c r="BI125" s="137">
        <f t="shared" si="1546"/>
        <v>0</v>
      </c>
      <c r="BJ125" s="137">
        <f t="shared" si="1546"/>
        <v>0</v>
      </c>
      <c r="BK125" s="137">
        <f t="shared" si="1546"/>
        <v>0</v>
      </c>
      <c r="BL125" s="137">
        <f t="shared" si="1546"/>
        <v>0</v>
      </c>
      <c r="BM125" s="137">
        <f t="shared" si="1546"/>
        <v>0</v>
      </c>
      <c r="BN125" s="137">
        <f t="shared" si="1546"/>
        <v>0</v>
      </c>
      <c r="BO125" s="137">
        <f t="shared" si="1546"/>
        <v>0</v>
      </c>
      <c r="BP125" s="137">
        <f t="shared" si="1546"/>
        <v>0</v>
      </c>
      <c r="BQ125" s="137">
        <f t="shared" si="1546"/>
        <v>0</v>
      </c>
      <c r="BR125" s="137">
        <f t="shared" si="1546"/>
        <v>0</v>
      </c>
      <c r="BS125" s="137">
        <f t="shared" si="1546"/>
        <v>0</v>
      </c>
      <c r="BT125" s="137">
        <f t="shared" si="1546"/>
        <v>0</v>
      </c>
      <c r="BU125" s="137">
        <f t="shared" si="1546"/>
        <v>0</v>
      </c>
      <c r="BV125" s="137">
        <f t="shared" ref="BV125:CH125" si="1547">IF($C125=BV$11,$D125*BV$16,0)</f>
        <v>0</v>
      </c>
      <c r="BW125" s="137">
        <f t="shared" si="1547"/>
        <v>0</v>
      </c>
      <c r="BX125" s="137">
        <f t="shared" si="1547"/>
        <v>0</v>
      </c>
      <c r="BY125" s="137">
        <f t="shared" si="1547"/>
        <v>0</v>
      </c>
      <c r="BZ125" s="137">
        <f t="shared" si="1547"/>
        <v>0</v>
      </c>
      <c r="CA125" s="137">
        <f t="shared" si="1547"/>
        <v>0</v>
      </c>
      <c r="CB125" s="137">
        <f t="shared" si="1547"/>
        <v>0</v>
      </c>
      <c r="CC125" s="137">
        <f t="shared" si="1547"/>
        <v>0</v>
      </c>
      <c r="CD125" s="137">
        <f t="shared" si="1547"/>
        <v>0</v>
      </c>
      <c r="CE125" s="137">
        <f t="shared" si="1547"/>
        <v>0</v>
      </c>
      <c r="CF125" s="137">
        <f t="shared" si="1547"/>
        <v>0</v>
      </c>
      <c r="CG125" s="137">
        <f t="shared" si="1547"/>
        <v>0</v>
      </c>
      <c r="CH125" s="137">
        <f t="shared" si="1547"/>
        <v>0</v>
      </c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</row>
    <row r="126" spans="1:116" ht="15" x14ac:dyDescent="0.2">
      <c r="B126" s="9" t="s">
        <v>91</v>
      </c>
      <c r="C126" s="2"/>
      <c r="D126" s="2"/>
      <c r="E126" s="2"/>
      <c r="F126" s="2"/>
      <c r="G126" s="2"/>
      <c r="H126" s="2"/>
      <c r="I126" s="2"/>
      <c r="J126" s="137">
        <f>IF(J125&gt;1,J125,IF(I127&gt;0,I127,$D125*J$16*(1-VLOOKUP($A125,'energy and capacity balance'!$A$3:$L$18,11))))</f>
        <v>0.01</v>
      </c>
      <c r="K126" s="137">
        <f>IF(K125&gt;1,K125,IF(J127&gt;0,J127,$D125*K$16*(1-VLOOKUP($A125,'energy and capacity balance'!$A$3:$L$18,11))))</f>
        <v>9.0000000000000011E-3</v>
      </c>
      <c r="L126" s="137">
        <f>IF(L125&gt;1,L125,IF(K127&gt;0,K127,$D125*L$16*(1-VLOOKUP($A125,'energy and capacity balance'!$A$3:$L$18,11))))</f>
        <v>8.0000000000000002E-3</v>
      </c>
      <c r="M126" s="137">
        <f>IF(M125&gt;1,M125,IF(L127&gt;0,L127,$D125*M$16*(1-VLOOKUP($A125,'energy and capacity balance'!$A$3:$L$18,11))))</f>
        <v>7.0000000000000001E-3</v>
      </c>
      <c r="N126" s="137">
        <f>IF(N125&gt;1,N125,IF(M127&gt;0,M127,$D125*N$16*(1-VLOOKUP($A125,'energy and capacity balance'!$A$3:$L$18,11))))</f>
        <v>6.0000000000000001E-3</v>
      </c>
      <c r="O126" s="137">
        <f>IF(O125&gt;1,O125,IF(N127&gt;0,N127,$D125*O$16*(1-VLOOKUP($A125,'energy and capacity balance'!$A$3:$L$18,11))))</f>
        <v>5.0000000000000001E-3</v>
      </c>
      <c r="P126" s="137">
        <f>IF(P125&gt;1,P125,IF(O127&gt;0,O127,$D125*P$16*(1-VLOOKUP($A125,'energy and capacity balance'!$A$3:$L$18,11))))</f>
        <v>4.0000000000000001E-3</v>
      </c>
      <c r="Q126" s="137">
        <f>IF(Q125&gt;1,Q125,IF(P127&gt;0,P127,$D125*Q$16*(1-VLOOKUP($A125,'energy and capacity balance'!$A$3:$L$18,11))))</f>
        <v>3.0000000000000001E-3</v>
      </c>
      <c r="R126" s="137">
        <f>IF(R125&gt;1,R125,IF(Q127&gt;0,Q127,$D125*R$16*(1-VLOOKUP($A125,'energy and capacity balance'!$A$3:$L$18,11))))</f>
        <v>2E-3</v>
      </c>
      <c r="S126" s="137">
        <f>IF(S125&gt;1,S125,IF(R127&gt;0,R127,$D125*S$16*(1-VLOOKUP($A125,'energy and capacity balance'!$A$3:$L$18,11))))</f>
        <v>1E-3</v>
      </c>
      <c r="T126" s="137">
        <f>IF(T125&gt;1,T125,IF(S127&gt;0,S127,$D125*T$16*(1-VLOOKUP($A125,'energy and capacity balance'!$A$3:$L$18,11))))</f>
        <v>0</v>
      </c>
      <c r="U126" s="137">
        <f>IF(U125&gt;1,U125,IF(T127&gt;0,T127,$D125*U$16*(1-VLOOKUP($A125,'energy and capacity balance'!$A$3:$L$18,11))))</f>
        <v>0</v>
      </c>
      <c r="V126" s="137">
        <f>IF(V125&gt;1,V125,IF(U127&gt;0,U127,$D125*V$16*(1-VLOOKUP($A125,'energy and capacity balance'!$A$3:$L$18,11))))</f>
        <v>0</v>
      </c>
      <c r="W126" s="137">
        <f>IF(W125&gt;1,W125,IF(V127&gt;0,V127,$D125*W$16*(1-VLOOKUP($A125,'energy and capacity balance'!$A$3:$L$18,11))))</f>
        <v>0</v>
      </c>
      <c r="X126" s="137">
        <f>IF(X125&gt;1,X125,IF(W127&gt;0,W127,$D125*X$16*(1-VLOOKUP($A125,'energy and capacity balance'!$A$3:$L$18,11))))</f>
        <v>0</v>
      </c>
      <c r="Y126" s="137">
        <f>IF(Y125&gt;1,Y125,IF(X127&gt;0,X127,$D125*Y$16*(1-VLOOKUP($A125,'energy and capacity balance'!$A$3:$L$18,11))))</f>
        <v>0</v>
      </c>
      <c r="Z126" s="137">
        <f>IF(Z125&gt;1,Z125,IF(Y127&gt;0,Y127,$D125*Z$16*(1-VLOOKUP($A125,'energy and capacity balance'!$A$3:$L$18,11))))</f>
        <v>0</v>
      </c>
      <c r="AA126" s="137">
        <f>IF(AA125&gt;1,AA125,IF(Z127&gt;0,Z127,$D125*AA$16*(1-VLOOKUP($A125,'energy and capacity balance'!$A$3:$L$18,11))))</f>
        <v>0</v>
      </c>
      <c r="AB126" s="137">
        <f>IF(AB125&gt;1,AB125,IF(AA127&gt;0,AA127,$D125*AB$16*(1-VLOOKUP($A125,'energy and capacity balance'!$A$3:$L$18,11))))</f>
        <v>0</v>
      </c>
      <c r="AC126" s="137">
        <f>IF(AC125&gt;1,AC125,IF(AB127&gt;0,AB127,$D125*AC$16*(1-VLOOKUP($A125,'energy and capacity balance'!$A$3:$L$18,11))))</f>
        <v>0</v>
      </c>
      <c r="AD126" s="137">
        <f>IF(AD125&gt;1,AD125,IF(AC127&gt;0,AC127,$D125*AD$16*(1-VLOOKUP($A125,'energy and capacity balance'!$A$3:$L$18,11))))</f>
        <v>0</v>
      </c>
      <c r="AE126" s="137">
        <f>IF(AE125&gt;1,AE125,IF(AD127&gt;0,AD127,$D125*AE$16*(1-VLOOKUP($A125,'energy and capacity balance'!$A$3:$L$18,11))))</f>
        <v>0</v>
      </c>
      <c r="AF126" s="137">
        <f>IF(AF125&gt;1,AF125,IF(AE127&gt;0,AE127,$D125*AF$16*(1-VLOOKUP($A125,'energy and capacity balance'!$A$3:$L$18,11))))</f>
        <v>0</v>
      </c>
      <c r="AG126" s="137">
        <f>IF(AG125&gt;1,AG125,IF(AF127&gt;0,AF127,$D125*AG$16*(1-VLOOKUP($A125,'energy and capacity balance'!$A$3:$L$18,11))))</f>
        <v>0</v>
      </c>
      <c r="AH126" s="137">
        <f>IF(AH125&gt;1,AH125,IF(AG127&gt;0,AG127,$D125*AH$16*(1-VLOOKUP($A125,'energy and capacity balance'!$A$3:$L$18,11))))</f>
        <v>0</v>
      </c>
      <c r="AI126" s="137">
        <f>IF(AI125&gt;1,AI125,IF(AH127&gt;0,AH127,$D125*AI$16*(1-VLOOKUP($A125,'energy and capacity balance'!$A$3:$L$18,11))))</f>
        <v>0</v>
      </c>
      <c r="AJ126" s="137">
        <f>IF(AJ125&gt;1,AJ125,IF(AI127&gt;0,AI127,$D125*AJ$16*(1-VLOOKUP($A125,'energy and capacity balance'!$A$3:$L$18,11))))</f>
        <v>0</v>
      </c>
      <c r="AK126" s="137">
        <f>IF(AK125&gt;1,AK125,IF(AJ127&gt;0,AJ127,$D125*AK$16*(1-VLOOKUP($A125,'energy and capacity balance'!$A$3:$L$18,11))))</f>
        <v>0</v>
      </c>
      <c r="AL126" s="137">
        <f>IF(AL125&gt;1,AL125,IF(AK127&gt;0,AK127,$D125*AL$16*(1-VLOOKUP($A125,'energy and capacity balance'!$A$3:$L$18,11))))</f>
        <v>0</v>
      </c>
      <c r="AM126" s="137">
        <f>IF(AM125&gt;1,AM125,IF(AL127&gt;0,AL127,$D125*AM$16*(1-VLOOKUP($A125,'energy and capacity balance'!$A$3:$L$18,11))))</f>
        <v>0</v>
      </c>
      <c r="AN126" s="137">
        <f>IF(AN125&gt;1,AN125,IF(AM127&gt;0,AM127,$D125*AN$16*(1-VLOOKUP($A125,'energy and capacity balance'!$A$3:$L$18,11))))</f>
        <v>0</v>
      </c>
      <c r="AO126" s="137">
        <f>IF(AO125&gt;1,AO125,IF(AN127&gt;0,AN127,$D125*AO$16*(1-VLOOKUP($A125,'energy and capacity balance'!$A$3:$L$18,11))))</f>
        <v>0</v>
      </c>
      <c r="AP126" s="137">
        <f>IF(AP125&gt;1,AP125,IF(AO127&gt;0,AO127,$D125*AP$16*(1-VLOOKUP($A125,'energy and capacity balance'!$A$3:$L$18,11))))</f>
        <v>0</v>
      </c>
      <c r="AQ126" s="137">
        <f>IF(AQ125&gt;1,AQ125,IF(AP127&gt;0,AP127,$D125*AQ$16*(1-VLOOKUP($A125,'energy and capacity balance'!$A$3:$L$18,11))))</f>
        <v>0</v>
      </c>
      <c r="AR126" s="137">
        <f>IF(AR125&gt;1,AR125,IF(AQ127&gt;0,AQ127,$D125*AR$16*(1-VLOOKUP($A125,'energy and capacity balance'!$A$3:$L$18,11))))</f>
        <v>0</v>
      </c>
      <c r="AS126" s="137">
        <f>IF(AS125&gt;1,AS125,IF(AR127&gt;0,AR127,$D125*AS$16*(1-VLOOKUP($A125,'energy and capacity balance'!$A$3:$L$18,11))))</f>
        <v>0</v>
      </c>
      <c r="AT126" s="137">
        <f>IF(AT125&gt;1,AT125,IF(AS127&gt;0,AS127,$D125*AT$16*(1-VLOOKUP($A125,'energy and capacity balance'!$A$3:$L$18,11)*(1-VLOOKUP($A125,'energy and capacity balance'!$A$3:$L$18,12)))))</f>
        <v>0</v>
      </c>
      <c r="AU126" s="137">
        <f>IF(AU125&gt;1,AU125,IF(AT127&gt;0,AT127,V126*(1-VLOOKUP($A125,'energy and capacity balance'!$A$3:$L$18,11))))</f>
        <v>0</v>
      </c>
      <c r="AV126" s="137">
        <f>IF(AV125&gt;1,AV125,IF(AU127&gt;0,AU127,W126*(1-VLOOKUP($A125,'energy and capacity balance'!$A$3:$L$18,11))))</f>
        <v>0</v>
      </c>
      <c r="AW126" s="137">
        <f>IF(AW125&gt;1,AW125,IF(AV127&gt;0,AV127,X126*(1-VLOOKUP($A125,'energy and capacity balance'!$A$3:$L$18,11))))</f>
        <v>0</v>
      </c>
      <c r="AX126" s="137">
        <f>IF(AX125&gt;1,AX125,IF(AW127&gt;0,AW127,Y126*(1-VLOOKUP($A125,'energy and capacity balance'!$A$3:$L$18,11))))</f>
        <v>0</v>
      </c>
      <c r="AY126" s="137">
        <f>IF(AY125&gt;1,AY125,IF(AX127&gt;0,AX127,Z126*(1-VLOOKUP($A125,'energy and capacity balance'!$A$3:$L$18,11))))</f>
        <v>0</v>
      </c>
      <c r="AZ126" s="137">
        <f>IF(AZ125&gt;1,AZ125,IF(AY127&gt;0,AY127,AA126*(1-VLOOKUP($A125,'energy and capacity balance'!$A$3:$L$18,11))))</f>
        <v>0</v>
      </c>
      <c r="BA126" s="137">
        <f>IF(BA125&gt;1,BA125,IF(AZ127&gt;0,AZ127,AB126*(1-VLOOKUP($A125,'energy and capacity balance'!$A$3:$L$18,11))))</f>
        <v>0</v>
      </c>
      <c r="BB126" s="137">
        <f>IF(BB125&gt;1,BB125,IF(BA127&gt;0,BA127,AC126*(1-VLOOKUP($A125,'energy and capacity balance'!$A$3:$L$18,11))))</f>
        <v>0</v>
      </c>
      <c r="BC126" s="137">
        <f>IF(BC125&gt;1,BC125,IF(BB127&gt;0,BB127,AD126*(1-VLOOKUP($A125,'energy and capacity balance'!$A$3:$L$18,11))))</f>
        <v>0</v>
      </c>
      <c r="BD126" s="137">
        <f>IF(BD125&gt;1,BD125,IF(BC127&gt;0,BC127,AE126*(1-VLOOKUP($A125,'energy and capacity balance'!$A$3:$L$18,11))))</f>
        <v>0</v>
      </c>
      <c r="BE126" s="137">
        <f>IF(BE125&gt;1,BE125,IF(BD127&gt;0,BD127,AF126*(1-VLOOKUP($A125,'energy and capacity balance'!$A$3:$L$18,11))))</f>
        <v>0</v>
      </c>
      <c r="BF126" s="137">
        <f>IF(BF125&gt;1,BF125,IF(BE127&gt;0,BE127,AG126*(1-VLOOKUP($A125,'energy and capacity balance'!$A$3:$L$18,11))))</f>
        <v>0</v>
      </c>
      <c r="BG126" s="137">
        <f>IF(BG125&gt;1,BG125,IF(BF127&gt;0,BF127,AH126*(1-VLOOKUP($A125,'energy and capacity balance'!$A$3:$L$18,11))))</f>
        <v>0</v>
      </c>
      <c r="BH126" s="137">
        <f>IF(BH125&gt;1,BH125,IF(BG127&gt;0,BG127,AI126*(1-VLOOKUP($A125,'energy and capacity balance'!$A$3:$L$18,11))))</f>
        <v>0</v>
      </c>
      <c r="BI126" s="137">
        <f>IF(BI125&gt;1,BI125,IF(BH127&gt;0,BH127,AJ126*(1-VLOOKUP($A125,'energy and capacity balance'!$A$3:$L$18,11))))</f>
        <v>0</v>
      </c>
      <c r="BJ126" s="137">
        <f>IF(BJ125&gt;1,BJ125,IF(BI127&gt;0,BI127,AK126*(1-VLOOKUP($A125,'energy and capacity balance'!$A$3:$L$18,11))))</f>
        <v>0</v>
      </c>
      <c r="BK126" s="137">
        <f>IF(BK125&gt;1,BK125,IF(BJ127&gt;0,BJ127,AL126*(1-VLOOKUP($A125,'energy and capacity balance'!$A$3:$L$18,11))))</f>
        <v>0</v>
      </c>
      <c r="BL126" s="137">
        <f>IF(BL125&gt;1,BL125,IF(BK127&gt;0,BK127,AM126*(1-VLOOKUP($A125,'energy and capacity balance'!$A$3:$L$18,11))))</f>
        <v>0</v>
      </c>
      <c r="BM126" s="137">
        <f>IF(BM125&gt;1,BM125,IF(BL127&gt;0,BL127,AN126*(1-VLOOKUP($A125,'energy and capacity balance'!$A$3:$L$18,11))))</f>
        <v>0</v>
      </c>
      <c r="BN126" s="137">
        <f>IF(BN125&gt;1,BN125,IF(BM127&gt;0,BM127,AO126*(1-VLOOKUP($A125,'energy and capacity balance'!$A$3:$L$18,11))))</f>
        <v>0</v>
      </c>
      <c r="BO126" s="137">
        <f>IF(BO125&gt;1,BO125,IF(BN127&gt;0,BN127,AP126*(1-VLOOKUP($A125,'energy and capacity balance'!$A$3:$L$18,11))))</f>
        <v>0</v>
      </c>
      <c r="BP126" s="137">
        <f>IF(BP125&gt;1,BP125,IF(BO127&gt;0,BO127,AQ126*(1-VLOOKUP($A125,'energy and capacity balance'!$A$3:$L$18,11))))</f>
        <v>0</v>
      </c>
      <c r="BQ126" s="137">
        <f>IF(BQ125&gt;1,BQ125,IF(BP127&gt;0,BP127,AR126*(1-VLOOKUP($A125,'energy and capacity balance'!$A$3:$L$18,11))))</f>
        <v>0</v>
      </c>
      <c r="BR126" s="137">
        <f>IF(BR125&gt;1,BR125,IF(BQ127&gt;0,BQ127,AS126*(1-VLOOKUP($A125,'energy and capacity balance'!$A$3:$L$18,11))))</f>
        <v>0</v>
      </c>
      <c r="BS126" s="137">
        <f>IF(BS125&gt;1,BS125,IF(BR127&gt;0,BR127,AT126*(1-VLOOKUP($A125,'energy and capacity balance'!$A$3:$L$18,11))))</f>
        <v>0</v>
      </c>
      <c r="BT126" s="137">
        <f>IF(BT125&gt;1,BT125,IF(BS127&gt;0,BS127,AU126*(1-VLOOKUP($A125,'energy and capacity balance'!$A$3:$L$18,11))))</f>
        <v>0</v>
      </c>
      <c r="BU126" s="137">
        <f>IF(BU125&gt;1,BU125,IF(BT127&gt;0,BT127,AV126*(1-VLOOKUP($A125,'energy and capacity balance'!$A$3:$L$18,11))))</f>
        <v>0</v>
      </c>
      <c r="BV126" s="137">
        <f>IF(BV125&gt;1,BV125,IF(BU127&gt;0,BU127,AW126*(1-VLOOKUP($A125,'energy and capacity balance'!$A$3:$L$18,11))))</f>
        <v>0</v>
      </c>
      <c r="BW126" s="137">
        <f>IF(BW125&gt;1,BW125,IF(BV127&gt;0,BV127,AX126*(1-VLOOKUP($A125,'energy and capacity balance'!$A$3:$L$18,11))))</f>
        <v>0</v>
      </c>
      <c r="BX126" s="137">
        <f>IF(BX125&gt;1,BX125,IF(BW127&gt;0,BW127,AY126*(1-VLOOKUP($A125,'energy and capacity balance'!$A$3:$L$18,11))))</f>
        <v>0</v>
      </c>
      <c r="BY126" s="137">
        <f>IF(BY125&gt;1,BY125,IF(BX127&gt;0,BX127,AZ126*(1-VLOOKUP($A125,'energy and capacity balance'!$A$3:$L$18,11))))</f>
        <v>0</v>
      </c>
      <c r="BZ126" s="137">
        <f>IF(BZ125&gt;1,BZ125,IF(BY127&gt;0,BY127,BA126*(1-VLOOKUP($A125,'energy and capacity balance'!$A$3:$L$18,11))))</f>
        <v>0</v>
      </c>
      <c r="CA126" s="137">
        <f>IF(CA125&gt;1,CA125,IF(BZ127&gt;0,BZ127,BB126*(1-VLOOKUP($A125,'energy and capacity balance'!$A$3:$L$18,11))))</f>
        <v>0</v>
      </c>
      <c r="CB126" s="137">
        <f>IF(CB125&gt;1,CB125,IF(CA127&gt;0,CA127,BC126*(1-VLOOKUP($A125,'energy and capacity balance'!$A$3:$L$18,11))))</f>
        <v>0</v>
      </c>
      <c r="CC126" s="137">
        <f>IF(CC125&gt;1,CC125,IF(CB127&gt;0,CB127,BD126*(1-VLOOKUP($A125,'energy and capacity balance'!$A$3:$L$18,11))))</f>
        <v>0</v>
      </c>
      <c r="CD126" s="137">
        <f>IF(CD125&gt;1,CD125,IF(CC127&gt;0,CC127,BE126*(1-VLOOKUP($A125,'energy and capacity balance'!$A$3:$L$18,11))))</f>
        <v>0</v>
      </c>
      <c r="CE126" s="137">
        <f>IF(CE125&gt;1,CE125,IF(CD127&gt;0,CD127,BF126*(1-VLOOKUP($A125,'energy and capacity balance'!$A$3:$L$18,11))))</f>
        <v>0</v>
      </c>
      <c r="CF126" s="137">
        <f>IF(CF125&gt;1,CF125,IF(CE127&gt;0,CE127,BG126*(1-VLOOKUP($A125,'energy and capacity balance'!$A$3:$L$18,11))))</f>
        <v>0</v>
      </c>
      <c r="CG126" s="137">
        <f>IF(CG125&gt;1,CG125,IF(CF127&gt;0,CF127,BH126*(1-VLOOKUP($A125,'energy and capacity balance'!$A$3:$L$18,11))))</f>
        <v>0</v>
      </c>
      <c r="CH126" s="137">
        <f>IF(CH125&gt;1,CH125,IF(CG127&gt;0,CG127,BI126*(1-VLOOKUP($A125,'energy and capacity balance'!$A$3:$L$18,11))))</f>
        <v>0</v>
      </c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</row>
    <row r="127" spans="1:116" ht="15" x14ac:dyDescent="0.2">
      <c r="B127" s="9" t="s">
        <v>92</v>
      </c>
      <c r="C127" s="2"/>
      <c r="D127" s="2"/>
      <c r="E127" s="16"/>
      <c r="F127" s="16"/>
      <c r="G127" s="16"/>
      <c r="H127" s="16"/>
      <c r="I127" s="16">
        <v>0.01</v>
      </c>
      <c r="J127" s="137">
        <f>MAX(+J126-J128,0)</f>
        <v>9.0000000000000011E-3</v>
      </c>
      <c r="K127" s="137">
        <f t="shared" ref="K127" si="1548">MAX(+K126-K128,0)</f>
        <v>8.0000000000000002E-3</v>
      </c>
      <c r="L127" s="137">
        <f t="shared" ref="L127" si="1549">MAX(+L126-L128,0)</f>
        <v>7.0000000000000001E-3</v>
      </c>
      <c r="M127" s="137">
        <f t="shared" ref="M127" si="1550">MAX(+M126-M128,0)</f>
        <v>6.0000000000000001E-3</v>
      </c>
      <c r="N127" s="137">
        <f t="shared" ref="N127" si="1551">MAX(+N126-N128,0)</f>
        <v>5.0000000000000001E-3</v>
      </c>
      <c r="O127" s="137">
        <f t="shared" ref="O127" si="1552">MAX(+O126-O128,0)</f>
        <v>4.0000000000000001E-3</v>
      </c>
      <c r="P127" s="137">
        <f t="shared" ref="P127" si="1553">MAX(+P126-P128,0)</f>
        <v>3.0000000000000001E-3</v>
      </c>
      <c r="Q127" s="137">
        <f t="shared" ref="Q127" si="1554">MAX(+Q126-Q128,0)</f>
        <v>2E-3</v>
      </c>
      <c r="R127" s="137">
        <f t="shared" ref="R127" si="1555">MAX(+R126-R128,0)</f>
        <v>1E-3</v>
      </c>
      <c r="S127" s="137">
        <f t="shared" ref="S127" si="1556">MAX(+S126-S128,0)</f>
        <v>0</v>
      </c>
      <c r="T127" s="137">
        <f t="shared" ref="T127" si="1557">MAX(+T126-T128,0)</f>
        <v>0</v>
      </c>
      <c r="U127" s="137">
        <f t="shared" ref="U127" si="1558">MAX(+U126-U128,0)</f>
        <v>0</v>
      </c>
      <c r="V127" s="137">
        <f t="shared" ref="V127" si="1559">MAX(+V126-V128,0)</f>
        <v>0</v>
      </c>
      <c r="W127" s="137">
        <f t="shared" ref="W127" si="1560">MAX(+W126-W128,0)</f>
        <v>0</v>
      </c>
      <c r="X127" s="137">
        <f t="shared" ref="X127" si="1561">MAX(+X126-X128,0)</f>
        <v>0</v>
      </c>
      <c r="Y127" s="137">
        <f t="shared" ref="Y127" si="1562">MAX(+Y126-Y128,0)</f>
        <v>0</v>
      </c>
      <c r="Z127" s="137">
        <f t="shared" ref="Z127" si="1563">MAX(+Z126-Z128,0)</f>
        <v>0</v>
      </c>
      <c r="AA127" s="137">
        <f t="shared" ref="AA127" si="1564">MAX(+AA126-AA128,0)</f>
        <v>0</v>
      </c>
      <c r="AB127" s="137">
        <f t="shared" ref="AB127" si="1565">MAX(+AB126-AB128,0)</f>
        <v>0</v>
      </c>
      <c r="AC127" s="137">
        <f t="shared" ref="AC127" si="1566">MAX(+AC126-AC128,0)</f>
        <v>0</v>
      </c>
      <c r="AD127" s="137">
        <f t="shared" ref="AD127" si="1567">MAX(+AD126-AD128,0)</f>
        <v>0</v>
      </c>
      <c r="AE127" s="137">
        <f t="shared" ref="AE127" si="1568">MAX(+AE126-AE128,0)</f>
        <v>0</v>
      </c>
      <c r="AF127" s="137">
        <f t="shared" ref="AF127" si="1569">MAX(+AF126-AF128,0)</f>
        <v>0</v>
      </c>
      <c r="AG127" s="137">
        <f t="shared" ref="AG127" si="1570">MAX(+AG126-AG128,0)</f>
        <v>0</v>
      </c>
      <c r="AH127" s="137">
        <f t="shared" ref="AH127" si="1571">MAX(+AH126-AH128,0)</f>
        <v>0</v>
      </c>
      <c r="AI127" s="137">
        <f t="shared" ref="AI127" si="1572">MAX(+AI126-AI128,0)</f>
        <v>0</v>
      </c>
      <c r="AJ127" s="137">
        <f t="shared" ref="AJ127" si="1573">MAX(+AJ126-AJ128,0)</f>
        <v>0</v>
      </c>
      <c r="AK127" s="137">
        <f t="shared" ref="AK127" si="1574">MAX(+AK126-AK128,0)</f>
        <v>0</v>
      </c>
      <c r="AL127" s="137">
        <f t="shared" ref="AL127" si="1575">MAX(+AL126-AL128,0)</f>
        <v>0</v>
      </c>
      <c r="AM127" s="137">
        <f t="shared" ref="AM127" si="1576">MAX(+AM126-AM128,0)</f>
        <v>0</v>
      </c>
      <c r="AN127" s="137">
        <f t="shared" ref="AN127" si="1577">MAX(+AN126-AN128,0)</f>
        <v>0</v>
      </c>
      <c r="AO127" s="137">
        <f t="shared" ref="AO127" si="1578">MAX(+AO126-AO128,0)</f>
        <v>0</v>
      </c>
      <c r="AP127" s="137">
        <f t="shared" ref="AP127" si="1579">MAX(+AP126-AP128,0)</f>
        <v>0</v>
      </c>
      <c r="AQ127" s="137">
        <f t="shared" ref="AQ127" si="1580">MAX(+AQ126-AQ128,0)</f>
        <v>0</v>
      </c>
      <c r="AR127" s="137">
        <f t="shared" ref="AR127" si="1581">MAX(+AR126-AR128,0)</f>
        <v>0</v>
      </c>
      <c r="AS127" s="137">
        <f t="shared" ref="AS127" si="1582">MAX(+AS126-AS128,0)</f>
        <v>0</v>
      </c>
      <c r="AT127" s="137">
        <f t="shared" ref="AT127" si="1583">MAX(+AT126-AT128,0)</f>
        <v>0</v>
      </c>
      <c r="AU127" s="137">
        <f t="shared" ref="AU127" si="1584">MAX(+AU126-AU128,0)</f>
        <v>0</v>
      </c>
      <c r="AV127" s="137">
        <f t="shared" ref="AV127" si="1585">MAX(+AV126-AV128,0)</f>
        <v>0</v>
      </c>
      <c r="AW127" s="137">
        <f t="shared" ref="AW127" si="1586">MAX(+AW126-AW128,0)</f>
        <v>0</v>
      </c>
      <c r="AX127" s="137">
        <f t="shared" ref="AX127" si="1587">MAX(+AX126-AX128,0)</f>
        <v>0</v>
      </c>
      <c r="AY127" s="137">
        <f t="shared" ref="AY127" si="1588">MAX(+AY126-AY128,0)</f>
        <v>0</v>
      </c>
      <c r="AZ127" s="137">
        <f t="shared" ref="AZ127" si="1589">MAX(+AZ126-AZ128,0)</f>
        <v>0</v>
      </c>
      <c r="BA127" s="137">
        <f t="shared" ref="BA127" si="1590">MAX(+BA126-BA128,0)</f>
        <v>0</v>
      </c>
      <c r="BB127" s="137">
        <f t="shared" ref="BB127" si="1591">MAX(+BB126-BB128,0)</f>
        <v>0</v>
      </c>
      <c r="BC127" s="137">
        <f t="shared" ref="BC127" si="1592">MAX(+BC126-BC128,0)</f>
        <v>0</v>
      </c>
      <c r="BD127" s="137">
        <f t="shared" ref="BD127" si="1593">MAX(+BD126-BD128,0)</f>
        <v>0</v>
      </c>
      <c r="BE127" s="137">
        <f t="shared" ref="BE127" si="1594">MAX(+BE126-BE128,0)</f>
        <v>0</v>
      </c>
      <c r="BF127" s="137">
        <f t="shared" ref="BF127" si="1595">MAX(+BF126-BF128,0)</f>
        <v>0</v>
      </c>
      <c r="BG127" s="137">
        <f t="shared" ref="BG127" si="1596">MAX(+BG126-BG128,0)</f>
        <v>0</v>
      </c>
      <c r="BH127" s="137">
        <f t="shared" ref="BH127" si="1597">MAX(+BH126-BH128,0)</f>
        <v>0</v>
      </c>
      <c r="BI127" s="137">
        <f t="shared" ref="BI127" si="1598">MAX(+BI126-BI128,0)</f>
        <v>0</v>
      </c>
      <c r="BJ127" s="137">
        <f t="shared" ref="BJ127" si="1599">MAX(+BJ126-BJ128,0)</f>
        <v>0</v>
      </c>
      <c r="BK127" s="137">
        <f t="shared" ref="BK127" si="1600">MAX(+BK126-BK128,0)</f>
        <v>0</v>
      </c>
      <c r="BL127" s="137">
        <f t="shared" ref="BL127" si="1601">MAX(+BL126-BL128,0)</f>
        <v>0</v>
      </c>
      <c r="BM127" s="137">
        <f t="shared" ref="BM127" si="1602">MAX(+BM126-BM128,0)</f>
        <v>0</v>
      </c>
      <c r="BN127" s="137">
        <f t="shared" ref="BN127" si="1603">MAX(+BN126-BN128,0)</f>
        <v>0</v>
      </c>
      <c r="BO127" s="137">
        <f t="shared" ref="BO127" si="1604">MAX(+BO126-BO128,0)</f>
        <v>0</v>
      </c>
      <c r="BP127" s="137">
        <f t="shared" ref="BP127" si="1605">MAX(+BP126-BP128,0)</f>
        <v>0</v>
      </c>
      <c r="BQ127" s="137">
        <f t="shared" ref="BQ127" si="1606">MAX(+BQ126-BQ128,0)</f>
        <v>0</v>
      </c>
      <c r="BR127" s="137">
        <f t="shared" ref="BR127" si="1607">MAX(+BR126-BR128,0)</f>
        <v>0</v>
      </c>
      <c r="BS127" s="137">
        <f t="shared" ref="BS127" si="1608">MAX(+BS126-BS128,0)</f>
        <v>0</v>
      </c>
      <c r="BT127" s="137">
        <f t="shared" ref="BT127" si="1609">MAX(+BT126-BT128,0)</f>
        <v>0</v>
      </c>
      <c r="BU127" s="137">
        <f t="shared" ref="BU127" si="1610">MAX(+BU126-BU128,0)</f>
        <v>0</v>
      </c>
      <c r="BV127" s="137">
        <f t="shared" ref="BV127" si="1611">MAX(+BV126-BV128,0)</f>
        <v>0</v>
      </c>
      <c r="BW127" s="137">
        <f t="shared" ref="BW127" si="1612">MAX(+BW126-BW128,0)</f>
        <v>0</v>
      </c>
      <c r="BX127" s="137">
        <f t="shared" ref="BX127" si="1613">MAX(+BX126-BX128,0)</f>
        <v>0</v>
      </c>
      <c r="BY127" s="137">
        <f t="shared" ref="BY127" si="1614">MAX(+BY126-BY128,0)</f>
        <v>0</v>
      </c>
      <c r="BZ127" s="137">
        <f t="shared" ref="BZ127" si="1615">MAX(+BZ126-BZ128,0)</f>
        <v>0</v>
      </c>
      <c r="CA127" s="137">
        <f t="shared" ref="CA127" si="1616">MAX(+CA126-CA128,0)</f>
        <v>0</v>
      </c>
      <c r="CB127" s="137">
        <f t="shared" ref="CB127" si="1617">MAX(+CB126-CB128,0)</f>
        <v>0</v>
      </c>
      <c r="CC127" s="137">
        <f t="shared" ref="CC127" si="1618">MAX(+CC126-CC128,0)</f>
        <v>0</v>
      </c>
      <c r="CD127" s="137">
        <f t="shared" ref="CD127" si="1619">MAX(+CD126-CD128,0)</f>
        <v>0</v>
      </c>
      <c r="CE127" s="137">
        <f t="shared" ref="CE127" si="1620">MAX(+CE126-CE128,0)</f>
        <v>0</v>
      </c>
      <c r="CF127" s="137">
        <f t="shared" ref="CF127" si="1621">MAX(+CF126-CF128,0)</f>
        <v>0</v>
      </c>
      <c r="CG127" s="137">
        <f t="shared" ref="CG127" si="1622">MAX(+CG126-CG128,0)</f>
        <v>0</v>
      </c>
      <c r="CH127" s="137">
        <f t="shared" ref="CH127" si="1623">MAX(+CH126-CH128,0)</f>
        <v>0</v>
      </c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</row>
    <row r="128" spans="1:116" ht="15" x14ac:dyDescent="0.2">
      <c r="B128" s="9" t="s">
        <v>93</v>
      </c>
      <c r="C128" s="2"/>
      <c r="D128" s="2"/>
      <c r="E128" s="2"/>
      <c r="F128" s="2"/>
      <c r="G128" s="2"/>
      <c r="H128" s="2"/>
      <c r="I128" s="2"/>
      <c r="J128" s="137">
        <f t="shared" ref="J128:AO128" si="1624">IF(J126&gt;I126,J126/$E125,I128)</f>
        <v>1E-3</v>
      </c>
      <c r="K128" s="137">
        <f t="shared" si="1624"/>
        <v>1E-3</v>
      </c>
      <c r="L128" s="137">
        <f t="shared" si="1624"/>
        <v>1E-3</v>
      </c>
      <c r="M128" s="137">
        <f t="shared" si="1624"/>
        <v>1E-3</v>
      </c>
      <c r="N128" s="137">
        <f t="shared" si="1624"/>
        <v>1E-3</v>
      </c>
      <c r="O128" s="137">
        <f t="shared" si="1624"/>
        <v>1E-3</v>
      </c>
      <c r="P128" s="137">
        <f t="shared" si="1624"/>
        <v>1E-3</v>
      </c>
      <c r="Q128" s="137">
        <f t="shared" si="1624"/>
        <v>1E-3</v>
      </c>
      <c r="R128" s="137">
        <f t="shared" si="1624"/>
        <v>1E-3</v>
      </c>
      <c r="S128" s="137">
        <f t="shared" si="1624"/>
        <v>1E-3</v>
      </c>
      <c r="T128" s="137">
        <f t="shared" si="1624"/>
        <v>1E-3</v>
      </c>
      <c r="U128" s="137">
        <f t="shared" si="1624"/>
        <v>1E-3</v>
      </c>
      <c r="V128" s="137">
        <f t="shared" si="1624"/>
        <v>1E-3</v>
      </c>
      <c r="W128" s="137">
        <f t="shared" si="1624"/>
        <v>1E-3</v>
      </c>
      <c r="X128" s="137">
        <f t="shared" si="1624"/>
        <v>1E-3</v>
      </c>
      <c r="Y128" s="137">
        <f t="shared" si="1624"/>
        <v>1E-3</v>
      </c>
      <c r="Z128" s="137">
        <f t="shared" si="1624"/>
        <v>1E-3</v>
      </c>
      <c r="AA128" s="137">
        <f t="shared" si="1624"/>
        <v>1E-3</v>
      </c>
      <c r="AB128" s="137">
        <f t="shared" si="1624"/>
        <v>1E-3</v>
      </c>
      <c r="AC128" s="137">
        <f t="shared" si="1624"/>
        <v>1E-3</v>
      </c>
      <c r="AD128" s="137">
        <f t="shared" si="1624"/>
        <v>1E-3</v>
      </c>
      <c r="AE128" s="137">
        <f t="shared" si="1624"/>
        <v>1E-3</v>
      </c>
      <c r="AF128" s="137">
        <f t="shared" si="1624"/>
        <v>1E-3</v>
      </c>
      <c r="AG128" s="137">
        <f t="shared" si="1624"/>
        <v>1E-3</v>
      </c>
      <c r="AH128" s="137">
        <f t="shared" si="1624"/>
        <v>1E-3</v>
      </c>
      <c r="AI128" s="137">
        <f t="shared" si="1624"/>
        <v>1E-3</v>
      </c>
      <c r="AJ128" s="137">
        <f t="shared" si="1624"/>
        <v>1E-3</v>
      </c>
      <c r="AK128" s="137">
        <f t="shared" si="1624"/>
        <v>1E-3</v>
      </c>
      <c r="AL128" s="137">
        <f t="shared" si="1624"/>
        <v>1E-3</v>
      </c>
      <c r="AM128" s="137">
        <f t="shared" si="1624"/>
        <v>1E-3</v>
      </c>
      <c r="AN128" s="137">
        <f t="shared" si="1624"/>
        <v>1E-3</v>
      </c>
      <c r="AO128" s="137">
        <f t="shared" si="1624"/>
        <v>1E-3</v>
      </c>
      <c r="AP128" s="137">
        <f t="shared" ref="AP128:BU128" si="1625">IF(AP126&gt;AO126,AP126/$E125,AO128)</f>
        <v>1E-3</v>
      </c>
      <c r="AQ128" s="137">
        <f t="shared" si="1625"/>
        <v>1E-3</v>
      </c>
      <c r="AR128" s="137">
        <f t="shared" si="1625"/>
        <v>1E-3</v>
      </c>
      <c r="AS128" s="137">
        <f t="shared" si="1625"/>
        <v>1E-3</v>
      </c>
      <c r="AT128" s="137">
        <f t="shared" si="1625"/>
        <v>1E-3</v>
      </c>
      <c r="AU128" s="137">
        <f t="shared" si="1625"/>
        <v>1E-3</v>
      </c>
      <c r="AV128" s="137">
        <f t="shared" si="1625"/>
        <v>1E-3</v>
      </c>
      <c r="AW128" s="137">
        <f t="shared" si="1625"/>
        <v>1E-3</v>
      </c>
      <c r="AX128" s="137">
        <f t="shared" si="1625"/>
        <v>1E-3</v>
      </c>
      <c r="AY128" s="137">
        <f t="shared" si="1625"/>
        <v>1E-3</v>
      </c>
      <c r="AZ128" s="137">
        <f t="shared" si="1625"/>
        <v>1E-3</v>
      </c>
      <c r="BA128" s="137">
        <f t="shared" si="1625"/>
        <v>1E-3</v>
      </c>
      <c r="BB128" s="137">
        <f t="shared" si="1625"/>
        <v>1E-3</v>
      </c>
      <c r="BC128" s="137">
        <f t="shared" si="1625"/>
        <v>1E-3</v>
      </c>
      <c r="BD128" s="137">
        <f t="shared" si="1625"/>
        <v>1E-3</v>
      </c>
      <c r="BE128" s="137">
        <f t="shared" si="1625"/>
        <v>1E-3</v>
      </c>
      <c r="BF128" s="137">
        <f t="shared" si="1625"/>
        <v>1E-3</v>
      </c>
      <c r="BG128" s="137">
        <f t="shared" si="1625"/>
        <v>1E-3</v>
      </c>
      <c r="BH128" s="137">
        <f t="shared" si="1625"/>
        <v>1E-3</v>
      </c>
      <c r="BI128" s="137">
        <f t="shared" si="1625"/>
        <v>1E-3</v>
      </c>
      <c r="BJ128" s="137">
        <f t="shared" si="1625"/>
        <v>1E-3</v>
      </c>
      <c r="BK128" s="137">
        <f t="shared" si="1625"/>
        <v>1E-3</v>
      </c>
      <c r="BL128" s="137">
        <f t="shared" si="1625"/>
        <v>1E-3</v>
      </c>
      <c r="BM128" s="137">
        <f t="shared" si="1625"/>
        <v>1E-3</v>
      </c>
      <c r="BN128" s="137">
        <f t="shared" si="1625"/>
        <v>1E-3</v>
      </c>
      <c r="BO128" s="137">
        <f t="shared" si="1625"/>
        <v>1E-3</v>
      </c>
      <c r="BP128" s="137">
        <f t="shared" si="1625"/>
        <v>1E-3</v>
      </c>
      <c r="BQ128" s="137">
        <f t="shared" si="1625"/>
        <v>1E-3</v>
      </c>
      <c r="BR128" s="137">
        <f t="shared" si="1625"/>
        <v>1E-3</v>
      </c>
      <c r="BS128" s="137">
        <f t="shared" si="1625"/>
        <v>1E-3</v>
      </c>
      <c r="BT128" s="137">
        <f t="shared" si="1625"/>
        <v>1E-3</v>
      </c>
      <c r="BU128" s="137">
        <f t="shared" si="1625"/>
        <v>1E-3</v>
      </c>
      <c r="BV128" s="137">
        <f t="shared" ref="BV128:CH128" si="1626">IF(BV126&gt;BU126,BV126/$E125,BU128)</f>
        <v>1E-3</v>
      </c>
      <c r="BW128" s="137">
        <f t="shared" si="1626"/>
        <v>1E-3</v>
      </c>
      <c r="BX128" s="137">
        <f t="shared" si="1626"/>
        <v>1E-3</v>
      </c>
      <c r="BY128" s="137">
        <f t="shared" si="1626"/>
        <v>1E-3</v>
      </c>
      <c r="BZ128" s="137">
        <f t="shared" si="1626"/>
        <v>1E-3</v>
      </c>
      <c r="CA128" s="137">
        <f t="shared" si="1626"/>
        <v>1E-3</v>
      </c>
      <c r="CB128" s="137">
        <f t="shared" si="1626"/>
        <v>1E-3</v>
      </c>
      <c r="CC128" s="137">
        <f t="shared" si="1626"/>
        <v>1E-3</v>
      </c>
      <c r="CD128" s="137">
        <f t="shared" si="1626"/>
        <v>1E-3</v>
      </c>
      <c r="CE128" s="137">
        <f t="shared" si="1626"/>
        <v>1E-3</v>
      </c>
      <c r="CF128" s="137">
        <f t="shared" si="1626"/>
        <v>1E-3</v>
      </c>
      <c r="CG128" s="137">
        <f t="shared" si="1626"/>
        <v>1E-3</v>
      </c>
      <c r="CH128" s="137">
        <f t="shared" si="1626"/>
        <v>1E-3</v>
      </c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</row>
    <row r="129" spans="1:116" ht="15" x14ac:dyDescent="0.2">
      <c r="B129" s="9" t="s">
        <v>233</v>
      </c>
      <c r="C129" s="2"/>
      <c r="D129" s="2"/>
      <c r="E129" s="2"/>
      <c r="F129" s="2"/>
      <c r="G129" s="2"/>
      <c r="H129" s="2"/>
      <c r="I129" s="2"/>
      <c r="J129" s="137">
        <f t="shared" ref="J129:BU129" si="1627">IF(J126&gt;2,$G125*$H125*8.76,I129)</f>
        <v>0</v>
      </c>
      <c r="K129" s="137">
        <f t="shared" si="1627"/>
        <v>0</v>
      </c>
      <c r="L129" s="137">
        <f t="shared" si="1627"/>
        <v>0</v>
      </c>
      <c r="M129" s="137">
        <f t="shared" si="1627"/>
        <v>0</v>
      </c>
      <c r="N129" s="137">
        <f t="shared" si="1627"/>
        <v>0</v>
      </c>
      <c r="O129" s="137">
        <f t="shared" si="1627"/>
        <v>0</v>
      </c>
      <c r="P129" s="137">
        <f t="shared" si="1627"/>
        <v>0</v>
      </c>
      <c r="Q129" s="137">
        <f t="shared" si="1627"/>
        <v>0</v>
      </c>
      <c r="R129" s="137">
        <f t="shared" si="1627"/>
        <v>0</v>
      </c>
      <c r="S129" s="137">
        <f t="shared" si="1627"/>
        <v>0</v>
      </c>
      <c r="T129" s="137">
        <f t="shared" si="1627"/>
        <v>0</v>
      </c>
      <c r="U129" s="137">
        <f t="shared" si="1627"/>
        <v>0</v>
      </c>
      <c r="V129" s="137">
        <f t="shared" si="1627"/>
        <v>0</v>
      </c>
      <c r="W129" s="137">
        <f t="shared" si="1627"/>
        <v>0</v>
      </c>
      <c r="X129" s="137">
        <f t="shared" si="1627"/>
        <v>0</v>
      </c>
      <c r="Y129" s="137">
        <f t="shared" si="1627"/>
        <v>0</v>
      </c>
      <c r="Z129" s="137">
        <f t="shared" si="1627"/>
        <v>0</v>
      </c>
      <c r="AA129" s="137">
        <f t="shared" si="1627"/>
        <v>0</v>
      </c>
      <c r="AB129" s="137">
        <f t="shared" si="1627"/>
        <v>0</v>
      </c>
      <c r="AC129" s="137">
        <f t="shared" si="1627"/>
        <v>0</v>
      </c>
      <c r="AD129" s="137">
        <f t="shared" si="1627"/>
        <v>0</v>
      </c>
      <c r="AE129" s="137">
        <f t="shared" si="1627"/>
        <v>0</v>
      </c>
      <c r="AF129" s="137">
        <f t="shared" si="1627"/>
        <v>0</v>
      </c>
      <c r="AG129" s="137">
        <f t="shared" si="1627"/>
        <v>0</v>
      </c>
      <c r="AH129" s="137">
        <f t="shared" si="1627"/>
        <v>0</v>
      </c>
      <c r="AI129" s="137">
        <f t="shared" si="1627"/>
        <v>0</v>
      </c>
      <c r="AJ129" s="137">
        <f t="shared" si="1627"/>
        <v>0</v>
      </c>
      <c r="AK129" s="137">
        <f t="shared" si="1627"/>
        <v>0</v>
      </c>
      <c r="AL129" s="137">
        <f t="shared" si="1627"/>
        <v>0</v>
      </c>
      <c r="AM129" s="137">
        <f t="shared" si="1627"/>
        <v>0</v>
      </c>
      <c r="AN129" s="137">
        <f t="shared" si="1627"/>
        <v>0</v>
      </c>
      <c r="AO129" s="137">
        <f t="shared" si="1627"/>
        <v>0</v>
      </c>
      <c r="AP129" s="137">
        <f t="shared" si="1627"/>
        <v>0</v>
      </c>
      <c r="AQ129" s="137">
        <f t="shared" si="1627"/>
        <v>0</v>
      </c>
      <c r="AR129" s="137">
        <f t="shared" si="1627"/>
        <v>0</v>
      </c>
      <c r="AS129" s="137">
        <f t="shared" si="1627"/>
        <v>0</v>
      </c>
      <c r="AT129" s="137">
        <f t="shared" si="1627"/>
        <v>0</v>
      </c>
      <c r="AU129" s="137">
        <f t="shared" si="1627"/>
        <v>0</v>
      </c>
      <c r="AV129" s="137">
        <f t="shared" si="1627"/>
        <v>0</v>
      </c>
      <c r="AW129" s="137">
        <f t="shared" si="1627"/>
        <v>0</v>
      </c>
      <c r="AX129" s="137">
        <f t="shared" si="1627"/>
        <v>0</v>
      </c>
      <c r="AY129" s="137">
        <f t="shared" si="1627"/>
        <v>0</v>
      </c>
      <c r="AZ129" s="137">
        <f t="shared" si="1627"/>
        <v>0</v>
      </c>
      <c r="BA129" s="137">
        <f t="shared" si="1627"/>
        <v>0</v>
      </c>
      <c r="BB129" s="137">
        <f t="shared" si="1627"/>
        <v>0</v>
      </c>
      <c r="BC129" s="137">
        <f t="shared" si="1627"/>
        <v>0</v>
      </c>
      <c r="BD129" s="137">
        <f t="shared" si="1627"/>
        <v>0</v>
      </c>
      <c r="BE129" s="137">
        <f t="shared" si="1627"/>
        <v>0</v>
      </c>
      <c r="BF129" s="137">
        <f t="shared" si="1627"/>
        <v>0</v>
      </c>
      <c r="BG129" s="137">
        <f t="shared" si="1627"/>
        <v>0</v>
      </c>
      <c r="BH129" s="137">
        <f t="shared" si="1627"/>
        <v>0</v>
      </c>
      <c r="BI129" s="137">
        <f t="shared" si="1627"/>
        <v>0</v>
      </c>
      <c r="BJ129" s="137">
        <f t="shared" si="1627"/>
        <v>0</v>
      </c>
      <c r="BK129" s="137">
        <f t="shared" si="1627"/>
        <v>0</v>
      </c>
      <c r="BL129" s="137">
        <f t="shared" si="1627"/>
        <v>0</v>
      </c>
      <c r="BM129" s="137">
        <f t="shared" si="1627"/>
        <v>0</v>
      </c>
      <c r="BN129" s="137">
        <f t="shared" si="1627"/>
        <v>0</v>
      </c>
      <c r="BO129" s="137">
        <f t="shared" si="1627"/>
        <v>0</v>
      </c>
      <c r="BP129" s="137">
        <f t="shared" si="1627"/>
        <v>0</v>
      </c>
      <c r="BQ129" s="137">
        <f t="shared" si="1627"/>
        <v>0</v>
      </c>
      <c r="BR129" s="137">
        <f t="shared" si="1627"/>
        <v>0</v>
      </c>
      <c r="BS129" s="137">
        <f t="shared" si="1627"/>
        <v>0</v>
      </c>
      <c r="BT129" s="137">
        <f t="shared" si="1627"/>
        <v>0</v>
      </c>
      <c r="BU129" s="137">
        <f t="shared" si="1627"/>
        <v>0</v>
      </c>
      <c r="BV129" s="137">
        <f t="shared" ref="BV129:CH129" si="1628">IF(BV126&gt;2,$G125*$H125*8.76,BU129)</f>
        <v>0</v>
      </c>
      <c r="BW129" s="137">
        <f t="shared" si="1628"/>
        <v>0</v>
      </c>
      <c r="BX129" s="137">
        <f t="shared" si="1628"/>
        <v>0</v>
      </c>
      <c r="BY129" s="137">
        <f t="shared" si="1628"/>
        <v>0</v>
      </c>
      <c r="BZ129" s="137">
        <f t="shared" si="1628"/>
        <v>0</v>
      </c>
      <c r="CA129" s="137">
        <f t="shared" si="1628"/>
        <v>0</v>
      </c>
      <c r="CB129" s="137">
        <f t="shared" si="1628"/>
        <v>0</v>
      </c>
      <c r="CC129" s="137">
        <f t="shared" si="1628"/>
        <v>0</v>
      </c>
      <c r="CD129" s="137">
        <f t="shared" si="1628"/>
        <v>0</v>
      </c>
      <c r="CE129" s="137">
        <f t="shared" si="1628"/>
        <v>0</v>
      </c>
      <c r="CF129" s="137">
        <f t="shared" si="1628"/>
        <v>0</v>
      </c>
      <c r="CG129" s="137">
        <f t="shared" si="1628"/>
        <v>0</v>
      </c>
      <c r="CH129" s="137">
        <f t="shared" si="1628"/>
        <v>0</v>
      </c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</row>
    <row r="130" spans="1:116" ht="15" x14ac:dyDescent="0.2">
      <c r="B130" s="9" t="s">
        <v>234</v>
      </c>
      <c r="C130" s="2"/>
      <c r="D130" s="2"/>
      <c r="E130" s="2"/>
      <c r="F130" s="2"/>
      <c r="G130" s="2"/>
      <c r="H130" s="2"/>
      <c r="I130" s="2"/>
      <c r="J130" s="137">
        <f t="shared" ref="J130:BU130" si="1629">IF(J126&gt;1,$G125*$I125,I130)</f>
        <v>0</v>
      </c>
      <c r="K130" s="137">
        <f t="shared" si="1629"/>
        <v>0</v>
      </c>
      <c r="L130" s="137">
        <f t="shared" si="1629"/>
        <v>0</v>
      </c>
      <c r="M130" s="137">
        <f t="shared" si="1629"/>
        <v>0</v>
      </c>
      <c r="N130" s="137">
        <f t="shared" si="1629"/>
        <v>0</v>
      </c>
      <c r="O130" s="137">
        <f t="shared" si="1629"/>
        <v>0</v>
      </c>
      <c r="P130" s="137">
        <f t="shared" si="1629"/>
        <v>0</v>
      </c>
      <c r="Q130" s="137">
        <f t="shared" si="1629"/>
        <v>0</v>
      </c>
      <c r="R130" s="137">
        <f t="shared" si="1629"/>
        <v>0</v>
      </c>
      <c r="S130" s="137">
        <f t="shared" si="1629"/>
        <v>0</v>
      </c>
      <c r="T130" s="137">
        <f t="shared" si="1629"/>
        <v>0</v>
      </c>
      <c r="U130" s="137">
        <f t="shared" si="1629"/>
        <v>0</v>
      </c>
      <c r="V130" s="137">
        <f t="shared" si="1629"/>
        <v>0</v>
      </c>
      <c r="W130" s="137">
        <f t="shared" si="1629"/>
        <v>0</v>
      </c>
      <c r="X130" s="137">
        <f t="shared" si="1629"/>
        <v>0</v>
      </c>
      <c r="Y130" s="137">
        <f t="shared" si="1629"/>
        <v>0</v>
      </c>
      <c r="Z130" s="137">
        <f t="shared" si="1629"/>
        <v>0</v>
      </c>
      <c r="AA130" s="137">
        <f t="shared" si="1629"/>
        <v>0</v>
      </c>
      <c r="AB130" s="137">
        <f t="shared" si="1629"/>
        <v>0</v>
      </c>
      <c r="AC130" s="137">
        <f t="shared" si="1629"/>
        <v>0</v>
      </c>
      <c r="AD130" s="137">
        <f t="shared" si="1629"/>
        <v>0</v>
      </c>
      <c r="AE130" s="137">
        <f t="shared" si="1629"/>
        <v>0</v>
      </c>
      <c r="AF130" s="137">
        <f t="shared" si="1629"/>
        <v>0</v>
      </c>
      <c r="AG130" s="137">
        <f t="shared" si="1629"/>
        <v>0</v>
      </c>
      <c r="AH130" s="137">
        <f t="shared" si="1629"/>
        <v>0</v>
      </c>
      <c r="AI130" s="137">
        <f t="shared" si="1629"/>
        <v>0</v>
      </c>
      <c r="AJ130" s="137">
        <f t="shared" si="1629"/>
        <v>0</v>
      </c>
      <c r="AK130" s="137">
        <f t="shared" si="1629"/>
        <v>0</v>
      </c>
      <c r="AL130" s="137">
        <f t="shared" si="1629"/>
        <v>0</v>
      </c>
      <c r="AM130" s="137">
        <f t="shared" si="1629"/>
        <v>0</v>
      </c>
      <c r="AN130" s="137">
        <f t="shared" si="1629"/>
        <v>0</v>
      </c>
      <c r="AO130" s="137">
        <f t="shared" si="1629"/>
        <v>0</v>
      </c>
      <c r="AP130" s="137">
        <f t="shared" si="1629"/>
        <v>0</v>
      </c>
      <c r="AQ130" s="137">
        <f t="shared" si="1629"/>
        <v>0</v>
      </c>
      <c r="AR130" s="137">
        <f t="shared" si="1629"/>
        <v>0</v>
      </c>
      <c r="AS130" s="137">
        <f t="shared" si="1629"/>
        <v>0</v>
      </c>
      <c r="AT130" s="137">
        <f t="shared" si="1629"/>
        <v>0</v>
      </c>
      <c r="AU130" s="137">
        <f t="shared" si="1629"/>
        <v>0</v>
      </c>
      <c r="AV130" s="137">
        <f t="shared" si="1629"/>
        <v>0</v>
      </c>
      <c r="AW130" s="137">
        <f t="shared" si="1629"/>
        <v>0</v>
      </c>
      <c r="AX130" s="137">
        <f t="shared" si="1629"/>
        <v>0</v>
      </c>
      <c r="AY130" s="137">
        <f t="shared" si="1629"/>
        <v>0</v>
      </c>
      <c r="AZ130" s="137">
        <f t="shared" si="1629"/>
        <v>0</v>
      </c>
      <c r="BA130" s="137">
        <f t="shared" si="1629"/>
        <v>0</v>
      </c>
      <c r="BB130" s="137">
        <f t="shared" si="1629"/>
        <v>0</v>
      </c>
      <c r="BC130" s="137">
        <f t="shared" si="1629"/>
        <v>0</v>
      </c>
      <c r="BD130" s="137">
        <f t="shared" si="1629"/>
        <v>0</v>
      </c>
      <c r="BE130" s="137">
        <f t="shared" si="1629"/>
        <v>0</v>
      </c>
      <c r="BF130" s="137">
        <f t="shared" si="1629"/>
        <v>0</v>
      </c>
      <c r="BG130" s="137">
        <f t="shared" si="1629"/>
        <v>0</v>
      </c>
      <c r="BH130" s="137">
        <f t="shared" si="1629"/>
        <v>0</v>
      </c>
      <c r="BI130" s="137">
        <f t="shared" si="1629"/>
        <v>0</v>
      </c>
      <c r="BJ130" s="137">
        <f t="shared" si="1629"/>
        <v>0</v>
      </c>
      <c r="BK130" s="137">
        <f t="shared" si="1629"/>
        <v>0</v>
      </c>
      <c r="BL130" s="137">
        <f t="shared" si="1629"/>
        <v>0</v>
      </c>
      <c r="BM130" s="137">
        <f t="shared" si="1629"/>
        <v>0</v>
      </c>
      <c r="BN130" s="137">
        <f t="shared" si="1629"/>
        <v>0</v>
      </c>
      <c r="BO130" s="137">
        <f t="shared" si="1629"/>
        <v>0</v>
      </c>
      <c r="BP130" s="137">
        <f t="shared" si="1629"/>
        <v>0</v>
      </c>
      <c r="BQ130" s="137">
        <f t="shared" si="1629"/>
        <v>0</v>
      </c>
      <c r="BR130" s="137">
        <f t="shared" si="1629"/>
        <v>0</v>
      </c>
      <c r="BS130" s="137">
        <f t="shared" si="1629"/>
        <v>0</v>
      </c>
      <c r="BT130" s="137">
        <f t="shared" si="1629"/>
        <v>0</v>
      </c>
      <c r="BU130" s="137">
        <f t="shared" si="1629"/>
        <v>0</v>
      </c>
      <c r="BV130" s="137">
        <f t="shared" ref="BV130:CH130" si="1630">IF(BV126&gt;1,$G125*$I125,BU130)</f>
        <v>0</v>
      </c>
      <c r="BW130" s="137">
        <f t="shared" si="1630"/>
        <v>0</v>
      </c>
      <c r="BX130" s="137">
        <f t="shared" si="1630"/>
        <v>0</v>
      </c>
      <c r="BY130" s="137">
        <f t="shared" si="1630"/>
        <v>0</v>
      </c>
      <c r="BZ130" s="137">
        <f t="shared" si="1630"/>
        <v>0</v>
      </c>
      <c r="CA130" s="137">
        <f t="shared" si="1630"/>
        <v>0</v>
      </c>
      <c r="CB130" s="137">
        <f t="shared" si="1630"/>
        <v>0</v>
      </c>
      <c r="CC130" s="137">
        <f t="shared" si="1630"/>
        <v>0</v>
      </c>
      <c r="CD130" s="137">
        <f t="shared" si="1630"/>
        <v>0</v>
      </c>
      <c r="CE130" s="137">
        <f t="shared" si="1630"/>
        <v>0</v>
      </c>
      <c r="CF130" s="137">
        <f t="shared" si="1630"/>
        <v>0</v>
      </c>
      <c r="CG130" s="137">
        <f t="shared" si="1630"/>
        <v>0</v>
      </c>
      <c r="CH130" s="137">
        <f t="shared" si="1630"/>
        <v>0</v>
      </c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</row>
    <row r="131" spans="1:116" ht="15" x14ac:dyDescent="0.2">
      <c r="B131" s="64"/>
      <c r="C131" s="48"/>
      <c r="D131" s="48"/>
      <c r="E131" s="48"/>
      <c r="F131" s="48"/>
      <c r="G131" s="48"/>
      <c r="H131" s="48"/>
      <c r="I131" s="48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  <c r="BT131" s="137"/>
      <c r="BU131" s="137"/>
      <c r="BV131" s="137"/>
      <c r="BW131" s="137"/>
      <c r="BX131" s="137"/>
      <c r="BY131" s="137"/>
      <c r="BZ131" s="137"/>
      <c r="CA131" s="137"/>
      <c r="CB131" s="137"/>
      <c r="CC131" s="137"/>
      <c r="CD131" s="137"/>
      <c r="CE131" s="137"/>
      <c r="CF131" s="137"/>
      <c r="CG131" s="137"/>
      <c r="CH131" s="137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</row>
    <row r="132" spans="1:116" ht="15" x14ac:dyDescent="0.2">
      <c r="A132" s="3">
        <f>A125+1</f>
        <v>17</v>
      </c>
      <c r="B132" s="3">
        <f>VLOOKUP($A132,'energy and capacity balance'!$A$3:$F$18,2)</f>
        <v>0</v>
      </c>
      <c r="C132" s="3">
        <f>VLOOKUP($A132,'energy and capacity balance'!$A$3:$F$18,3)</f>
        <v>0</v>
      </c>
      <c r="D132" s="82">
        <f>VLOOKUP($A132,'energy and capacity balance'!$A$3:$G$18,6)</f>
        <v>0</v>
      </c>
      <c r="E132" s="82">
        <f>VLOOKUP($A132,'energy and capacity balance'!$A$3:$G$18,7)</f>
        <v>10</v>
      </c>
      <c r="F132" s="82">
        <f>VLOOKUP($A132,'energy and capacity balance'!$A$3:$H$18,8)</f>
        <v>0</v>
      </c>
      <c r="G132" s="82">
        <f>VLOOKUP($A132,'energy and capacity balance'!$A$3:$H$18,4)</f>
        <v>0</v>
      </c>
      <c r="H132" s="83">
        <f>VLOOKUP($A132,'energy and capacity balance'!$A$3:$I$18,9)</f>
        <v>0</v>
      </c>
      <c r="I132" s="83">
        <f>VLOOKUP($A132,'energy and capacity balance'!$A$3:$J$18,10)</f>
        <v>0</v>
      </c>
      <c r="J132" s="137">
        <f t="shared" ref="J132:AO132" si="1631">IF($C132=J$11,$D132*J$16,0)</f>
        <v>0</v>
      </c>
      <c r="K132" s="137">
        <f t="shared" si="1631"/>
        <v>0</v>
      </c>
      <c r="L132" s="137">
        <f t="shared" si="1631"/>
        <v>0</v>
      </c>
      <c r="M132" s="137">
        <f t="shared" si="1631"/>
        <v>0</v>
      </c>
      <c r="N132" s="137">
        <f t="shared" si="1631"/>
        <v>0</v>
      </c>
      <c r="O132" s="137">
        <f t="shared" si="1631"/>
        <v>0</v>
      </c>
      <c r="P132" s="137">
        <f t="shared" si="1631"/>
        <v>0</v>
      </c>
      <c r="Q132" s="137">
        <f t="shared" si="1631"/>
        <v>0</v>
      </c>
      <c r="R132" s="137">
        <f t="shared" si="1631"/>
        <v>0</v>
      </c>
      <c r="S132" s="137">
        <f t="shared" si="1631"/>
        <v>0</v>
      </c>
      <c r="T132" s="137">
        <f t="shared" si="1631"/>
        <v>0</v>
      </c>
      <c r="U132" s="137">
        <f t="shared" si="1631"/>
        <v>0</v>
      </c>
      <c r="V132" s="137">
        <f t="shared" si="1631"/>
        <v>0</v>
      </c>
      <c r="W132" s="137">
        <f t="shared" si="1631"/>
        <v>0</v>
      </c>
      <c r="X132" s="137">
        <f t="shared" si="1631"/>
        <v>0</v>
      </c>
      <c r="Y132" s="137">
        <f t="shared" si="1631"/>
        <v>0</v>
      </c>
      <c r="Z132" s="137">
        <f t="shared" si="1631"/>
        <v>0</v>
      </c>
      <c r="AA132" s="137">
        <f t="shared" si="1631"/>
        <v>0</v>
      </c>
      <c r="AB132" s="137">
        <f t="shared" si="1631"/>
        <v>0</v>
      </c>
      <c r="AC132" s="137">
        <f t="shared" si="1631"/>
        <v>0</v>
      </c>
      <c r="AD132" s="137">
        <f t="shared" si="1631"/>
        <v>0</v>
      </c>
      <c r="AE132" s="137">
        <f t="shared" si="1631"/>
        <v>0</v>
      </c>
      <c r="AF132" s="137">
        <f t="shared" si="1631"/>
        <v>0</v>
      </c>
      <c r="AG132" s="137">
        <f t="shared" si="1631"/>
        <v>0</v>
      </c>
      <c r="AH132" s="137">
        <f t="shared" si="1631"/>
        <v>0</v>
      </c>
      <c r="AI132" s="137">
        <f t="shared" si="1631"/>
        <v>0</v>
      </c>
      <c r="AJ132" s="137">
        <f t="shared" si="1631"/>
        <v>0</v>
      </c>
      <c r="AK132" s="137">
        <f t="shared" si="1631"/>
        <v>0</v>
      </c>
      <c r="AL132" s="137">
        <f t="shared" si="1631"/>
        <v>0</v>
      </c>
      <c r="AM132" s="137">
        <f t="shared" si="1631"/>
        <v>0</v>
      </c>
      <c r="AN132" s="137">
        <f t="shared" si="1631"/>
        <v>0</v>
      </c>
      <c r="AO132" s="137">
        <f t="shared" si="1631"/>
        <v>0</v>
      </c>
      <c r="AP132" s="137">
        <f t="shared" ref="AP132:BU132" si="1632">IF($C132=AP$11,$D132*AP$16,0)</f>
        <v>0</v>
      </c>
      <c r="AQ132" s="137">
        <f t="shared" si="1632"/>
        <v>0</v>
      </c>
      <c r="AR132" s="137">
        <f t="shared" si="1632"/>
        <v>0</v>
      </c>
      <c r="AS132" s="137">
        <f t="shared" si="1632"/>
        <v>0</v>
      </c>
      <c r="AT132" s="137">
        <f t="shared" si="1632"/>
        <v>0</v>
      </c>
      <c r="AU132" s="137">
        <f t="shared" si="1632"/>
        <v>0</v>
      </c>
      <c r="AV132" s="137">
        <f t="shared" si="1632"/>
        <v>0</v>
      </c>
      <c r="AW132" s="137">
        <f t="shared" si="1632"/>
        <v>0</v>
      </c>
      <c r="AX132" s="137">
        <f t="shared" si="1632"/>
        <v>0</v>
      </c>
      <c r="AY132" s="137">
        <f t="shared" si="1632"/>
        <v>0</v>
      </c>
      <c r="AZ132" s="137">
        <f t="shared" si="1632"/>
        <v>0</v>
      </c>
      <c r="BA132" s="137">
        <f t="shared" si="1632"/>
        <v>0</v>
      </c>
      <c r="BB132" s="137">
        <f t="shared" si="1632"/>
        <v>0</v>
      </c>
      <c r="BC132" s="137">
        <f t="shared" si="1632"/>
        <v>0</v>
      </c>
      <c r="BD132" s="137">
        <f t="shared" si="1632"/>
        <v>0</v>
      </c>
      <c r="BE132" s="137">
        <f t="shared" si="1632"/>
        <v>0</v>
      </c>
      <c r="BF132" s="137">
        <f t="shared" si="1632"/>
        <v>0</v>
      </c>
      <c r="BG132" s="137">
        <f t="shared" si="1632"/>
        <v>0</v>
      </c>
      <c r="BH132" s="137">
        <f t="shared" si="1632"/>
        <v>0</v>
      </c>
      <c r="BI132" s="137">
        <f t="shared" si="1632"/>
        <v>0</v>
      </c>
      <c r="BJ132" s="137">
        <f t="shared" si="1632"/>
        <v>0</v>
      </c>
      <c r="BK132" s="137">
        <f t="shared" si="1632"/>
        <v>0</v>
      </c>
      <c r="BL132" s="137">
        <f t="shared" si="1632"/>
        <v>0</v>
      </c>
      <c r="BM132" s="137">
        <f t="shared" si="1632"/>
        <v>0</v>
      </c>
      <c r="BN132" s="137">
        <f t="shared" si="1632"/>
        <v>0</v>
      </c>
      <c r="BO132" s="137">
        <f t="shared" si="1632"/>
        <v>0</v>
      </c>
      <c r="BP132" s="137">
        <f t="shared" si="1632"/>
        <v>0</v>
      </c>
      <c r="BQ132" s="137">
        <f t="shared" si="1632"/>
        <v>0</v>
      </c>
      <c r="BR132" s="137">
        <f t="shared" si="1632"/>
        <v>0</v>
      </c>
      <c r="BS132" s="137">
        <f t="shared" si="1632"/>
        <v>0</v>
      </c>
      <c r="BT132" s="137">
        <f t="shared" si="1632"/>
        <v>0</v>
      </c>
      <c r="BU132" s="137">
        <f t="shared" si="1632"/>
        <v>0</v>
      </c>
      <c r="BV132" s="137">
        <f t="shared" ref="BV132:CH132" si="1633">IF($C132=BV$11,$D132*BV$16,0)</f>
        <v>0</v>
      </c>
      <c r="BW132" s="137">
        <f t="shared" si="1633"/>
        <v>0</v>
      </c>
      <c r="BX132" s="137">
        <f t="shared" si="1633"/>
        <v>0</v>
      </c>
      <c r="BY132" s="137">
        <f t="shared" si="1633"/>
        <v>0</v>
      </c>
      <c r="BZ132" s="137">
        <f t="shared" si="1633"/>
        <v>0</v>
      </c>
      <c r="CA132" s="137">
        <f t="shared" si="1633"/>
        <v>0</v>
      </c>
      <c r="CB132" s="137">
        <f t="shared" si="1633"/>
        <v>0</v>
      </c>
      <c r="CC132" s="137">
        <f t="shared" si="1633"/>
        <v>0</v>
      </c>
      <c r="CD132" s="137">
        <f t="shared" si="1633"/>
        <v>0</v>
      </c>
      <c r="CE132" s="137">
        <f t="shared" si="1633"/>
        <v>0</v>
      </c>
      <c r="CF132" s="137">
        <f t="shared" si="1633"/>
        <v>0</v>
      </c>
      <c r="CG132" s="137">
        <f t="shared" si="1633"/>
        <v>0</v>
      </c>
      <c r="CH132" s="137">
        <f t="shared" si="1633"/>
        <v>0</v>
      </c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</row>
    <row r="133" spans="1:116" ht="15" x14ac:dyDescent="0.2">
      <c r="B133" s="9" t="s">
        <v>91</v>
      </c>
      <c r="C133" s="2"/>
      <c r="D133" s="2"/>
      <c r="E133" s="2"/>
      <c r="F133" s="2"/>
      <c r="G133" s="2"/>
      <c r="H133" s="2"/>
      <c r="I133" s="2"/>
      <c r="J133" s="137">
        <f>IF(J132&gt;1,J132,IF(I134&gt;0,I134,$D132*J$16*(1-VLOOKUP($A132,'energy and capacity balance'!$A$3:$L$18,11))))</f>
        <v>0.01</v>
      </c>
      <c r="K133" s="137">
        <f>IF(K132&gt;1,K132,IF(J134&gt;0,J134,$D132*K$16*(1-VLOOKUP($A132,'energy and capacity balance'!$A$3:$L$18,11))))</f>
        <v>9.0000000000000011E-3</v>
      </c>
      <c r="L133" s="137">
        <f>IF(L132&gt;1,L132,IF(K134&gt;0,K134,$D132*L$16*(1-VLOOKUP($A132,'energy and capacity balance'!$A$3:$L$18,11))))</f>
        <v>8.0000000000000002E-3</v>
      </c>
      <c r="M133" s="137">
        <f>IF(M132&gt;1,M132,IF(L134&gt;0,L134,$D132*M$16*(1-VLOOKUP($A132,'energy and capacity balance'!$A$3:$L$18,11))))</f>
        <v>7.0000000000000001E-3</v>
      </c>
      <c r="N133" s="137">
        <f>IF(N132&gt;1,N132,IF(M134&gt;0,M134,$D132*N$16*(1-VLOOKUP($A132,'energy and capacity balance'!$A$3:$L$18,11))))</f>
        <v>6.0000000000000001E-3</v>
      </c>
      <c r="O133" s="137">
        <f>IF(O132&gt;1,O132,IF(N134&gt;0,N134,$D132*O$16*(1-VLOOKUP($A132,'energy and capacity balance'!$A$3:$L$18,11))))</f>
        <v>5.0000000000000001E-3</v>
      </c>
      <c r="P133" s="137">
        <f>IF(P132&gt;1,P132,IF(O134&gt;0,O134,$D132*P$16*(1-VLOOKUP($A132,'energy and capacity balance'!$A$3:$L$18,11))))</f>
        <v>4.0000000000000001E-3</v>
      </c>
      <c r="Q133" s="137">
        <f>IF(Q132&gt;1,Q132,IF(P134&gt;0,P134,$D132*Q$16*(1-VLOOKUP($A132,'energy and capacity balance'!$A$3:$L$18,11))))</f>
        <v>3.0000000000000001E-3</v>
      </c>
      <c r="R133" s="137">
        <f>IF(R132&gt;1,R132,IF(Q134&gt;0,Q134,$D132*R$16*(1-VLOOKUP($A132,'energy and capacity balance'!$A$3:$L$18,11))))</f>
        <v>2E-3</v>
      </c>
      <c r="S133" s="137">
        <f>IF(S132&gt;1,S132,IF(R134&gt;0,R134,$D132*S$16*(1-VLOOKUP($A132,'energy and capacity balance'!$A$3:$L$18,11))))</f>
        <v>1E-3</v>
      </c>
      <c r="T133" s="137">
        <f>IF(T132&gt;1,T132,IF(S134&gt;0,S134,$D132*T$16*(1-VLOOKUP($A132,'energy and capacity balance'!$A$3:$L$18,11))))</f>
        <v>0</v>
      </c>
      <c r="U133" s="137">
        <f>IF(U132&gt;1,U132,IF(T134&gt;0,T134,$D132*U$16*(1-VLOOKUP($A132,'energy and capacity balance'!$A$3:$L$18,11))))</f>
        <v>0</v>
      </c>
      <c r="V133" s="137">
        <f>IF(V132&gt;1,V132,IF(U134&gt;0,U134,$D132*V$16*(1-VLOOKUP($A132,'energy and capacity balance'!$A$3:$L$18,11))))</f>
        <v>0</v>
      </c>
      <c r="W133" s="137">
        <f>IF(W132&gt;1,W132,IF(V134&gt;0,V134,$D132*W$16*(1-VLOOKUP($A132,'energy and capacity balance'!$A$3:$L$18,11))))</f>
        <v>0</v>
      </c>
      <c r="X133" s="137">
        <f>IF(X132&gt;1,X132,IF(W134&gt;0,W134,$D132*X$16*(1-VLOOKUP($A132,'energy and capacity balance'!$A$3:$L$18,11))))</f>
        <v>0</v>
      </c>
      <c r="Y133" s="137">
        <f>IF(Y132&gt;1,Y132,IF(X134&gt;0,X134,$D132*Y$16*(1-VLOOKUP($A132,'energy and capacity balance'!$A$3:$L$18,11))))</f>
        <v>0</v>
      </c>
      <c r="Z133" s="137">
        <f>IF(Z132&gt;1,Z132,IF(Y134&gt;0,Y134,$D132*Z$16*(1-VLOOKUP($A132,'energy and capacity balance'!$A$3:$L$18,11))))</f>
        <v>0</v>
      </c>
      <c r="AA133" s="137">
        <f>IF(AA132&gt;1,AA132,IF(Z134&gt;0,Z134,$D132*AA$16*(1-VLOOKUP($A132,'energy and capacity balance'!$A$3:$L$18,11))))</f>
        <v>0</v>
      </c>
      <c r="AB133" s="137">
        <f>IF(AB132&gt;1,AB132,IF(AA134&gt;0,AA134,$D132*AB$16*(1-VLOOKUP($A132,'energy and capacity balance'!$A$3:$L$18,11))))</f>
        <v>0</v>
      </c>
      <c r="AC133" s="137">
        <f>IF(AC132&gt;1,AC132,IF(AB134&gt;0,AB134,$D132*AC$16*(1-VLOOKUP($A132,'energy and capacity balance'!$A$3:$L$18,11))))</f>
        <v>0</v>
      </c>
      <c r="AD133" s="137">
        <f>IF(AD132&gt;1,AD132,IF(AC134&gt;0,AC134,$D132*AD$16*(1-VLOOKUP($A132,'energy and capacity balance'!$A$3:$L$18,11))))</f>
        <v>0</v>
      </c>
      <c r="AE133" s="137">
        <f>IF(AE132&gt;1,AE132,IF(AD134&gt;0,AD134,$D132*AE$16*(1-VLOOKUP($A132,'energy and capacity balance'!$A$3:$L$18,11))))</f>
        <v>0</v>
      </c>
      <c r="AF133" s="137">
        <f>IF(AF132&gt;1,AF132,IF(AE134&gt;0,AE134,$D132*AF$16*(1-VLOOKUP($A132,'energy and capacity balance'!$A$3:$L$18,11))))</f>
        <v>0</v>
      </c>
      <c r="AG133" s="137">
        <f>IF(AG132&gt;1,AG132,IF(AF134&gt;0,AF134,$D132*AG$16*(1-VLOOKUP($A132,'energy and capacity balance'!$A$3:$L$18,11))))</f>
        <v>0</v>
      </c>
      <c r="AH133" s="137">
        <f>IF(AH132&gt;1,AH132,IF(AG134&gt;0,AG134,$D132*AH$16*(1-VLOOKUP($A132,'energy and capacity balance'!$A$3:$L$18,11))))</f>
        <v>0</v>
      </c>
      <c r="AI133" s="137">
        <f>IF(AI132&gt;1,AI132,IF(AH134&gt;0,AH134,$D132*AI$16*(1-VLOOKUP($A132,'energy and capacity balance'!$A$3:$L$18,11))))</f>
        <v>0</v>
      </c>
      <c r="AJ133" s="137">
        <f>IF(AJ132&gt;1,AJ132,IF(AI134&gt;0,AI134,$D132*AJ$16*(1-VLOOKUP($A132,'energy and capacity balance'!$A$3:$L$18,11))))</f>
        <v>0</v>
      </c>
      <c r="AK133" s="137">
        <f>IF(AK132&gt;1,AK132,IF(AJ134&gt;0,AJ134,$D132*AK$16*(1-VLOOKUP($A132,'energy and capacity balance'!$A$3:$L$18,11))))</f>
        <v>0</v>
      </c>
      <c r="AL133" s="137">
        <f>IF(AL132&gt;1,AL132,IF(AK134&gt;0,AK134,$D132*AL$16*(1-VLOOKUP($A132,'energy and capacity balance'!$A$3:$L$18,11))))</f>
        <v>0</v>
      </c>
      <c r="AM133" s="137">
        <f>IF(AM132&gt;1,AM132,IF(AL134&gt;0,AL134,$D132*AM$16*(1-VLOOKUP($A132,'energy and capacity balance'!$A$3:$L$18,11))))</f>
        <v>0</v>
      </c>
      <c r="AN133" s="137">
        <f>IF(AN132&gt;1,AN132,IF(AM134&gt;0,AM134,$D132*AN$16*(1-VLOOKUP($A132,'energy and capacity balance'!$A$3:$L$18,11))))</f>
        <v>0</v>
      </c>
      <c r="AO133" s="137">
        <f>IF(AO132&gt;1,AO132,IF(AN134&gt;0,AN134,$D132*AO$16*(1-VLOOKUP($A132,'energy and capacity balance'!$A$3:$L$18,11))))</f>
        <v>0</v>
      </c>
      <c r="AP133" s="137">
        <f>IF(AP132&gt;1,AP132,IF(AO134&gt;0,AO134,$D132*AP$16*(1-VLOOKUP($A132,'energy and capacity balance'!$A$3:$L$18,11))))</f>
        <v>0</v>
      </c>
      <c r="AQ133" s="137">
        <f>IF(AQ132&gt;1,AQ132,IF(AP134&gt;0,AP134,$D132*AQ$16*(1-VLOOKUP($A132,'energy and capacity balance'!$A$3:$L$18,11))))</f>
        <v>0</v>
      </c>
      <c r="AR133" s="137">
        <f>IF(AR132&gt;1,AR132,IF(AQ134&gt;0,AQ134,$D132*AR$16*(1-VLOOKUP($A132,'energy and capacity balance'!$A$3:$L$18,11))))</f>
        <v>0</v>
      </c>
      <c r="AS133" s="137">
        <f>IF(AS132&gt;1,AS132,IF(AR134&gt;0,AR134,$D132*AS$16*(1-VLOOKUP($A132,'energy and capacity balance'!$A$3:$L$18,11))))</f>
        <v>0</v>
      </c>
      <c r="AT133" s="137">
        <f>IF(AT132&gt;1,AT132,IF(AS134&gt;0,AS134,$D132*AT$16*(1-VLOOKUP($A132,'energy and capacity balance'!$A$3:$L$18,11)*(1-VLOOKUP($A132,'energy and capacity balance'!$A$3:$L$18,12)))))</f>
        <v>0</v>
      </c>
      <c r="AU133" s="137">
        <f>IF(AU132&gt;1,AU132,IF(AT134&gt;0,AT134,V133*(1-VLOOKUP($A132,'energy and capacity balance'!$A$3:$L$18,11))))</f>
        <v>0</v>
      </c>
      <c r="AV133" s="137">
        <f>IF(AV132&gt;1,AV132,IF(AU134&gt;0,AU134,W133*(1-VLOOKUP($A132,'energy and capacity balance'!$A$3:$L$18,11))))</f>
        <v>0</v>
      </c>
      <c r="AW133" s="137">
        <f>IF(AW132&gt;1,AW132,IF(AV134&gt;0,AV134,X133*(1-VLOOKUP($A132,'energy and capacity balance'!$A$3:$L$18,11))))</f>
        <v>0</v>
      </c>
      <c r="AX133" s="137">
        <f>IF(AX132&gt;1,AX132,IF(AW134&gt;0,AW134,Y133*(1-VLOOKUP($A132,'energy and capacity balance'!$A$3:$L$18,11))))</f>
        <v>0</v>
      </c>
      <c r="AY133" s="137">
        <f>IF(AY132&gt;1,AY132,IF(AX134&gt;0,AX134,Z133*(1-VLOOKUP($A132,'energy and capacity balance'!$A$3:$L$18,11))))</f>
        <v>0</v>
      </c>
      <c r="AZ133" s="137">
        <f>IF(AZ132&gt;1,AZ132,IF(AY134&gt;0,AY134,AA133*(1-VLOOKUP($A132,'energy and capacity balance'!$A$3:$L$18,11))))</f>
        <v>0</v>
      </c>
      <c r="BA133" s="137">
        <f>IF(BA132&gt;1,BA132,IF(AZ134&gt;0,AZ134,AB133*(1-VLOOKUP($A132,'energy and capacity balance'!$A$3:$L$18,11))))</f>
        <v>0</v>
      </c>
      <c r="BB133" s="137">
        <f>IF(BB132&gt;1,BB132,IF(BA134&gt;0,BA134,AC133*(1-VLOOKUP($A132,'energy and capacity balance'!$A$3:$L$18,11))))</f>
        <v>0</v>
      </c>
      <c r="BC133" s="137">
        <f>IF(BC132&gt;1,BC132,IF(BB134&gt;0,BB134,AD133*(1-VLOOKUP($A132,'energy and capacity balance'!$A$3:$L$18,11))))</f>
        <v>0</v>
      </c>
      <c r="BD133" s="137">
        <f>IF(BD132&gt;1,BD132,IF(BC134&gt;0,BC134,AE133*(1-VLOOKUP($A132,'energy and capacity balance'!$A$3:$L$18,11))))</f>
        <v>0</v>
      </c>
      <c r="BE133" s="137">
        <f>IF(BE132&gt;1,BE132,IF(BD134&gt;0,BD134,AF133*(1-VLOOKUP($A132,'energy and capacity balance'!$A$3:$L$18,11))))</f>
        <v>0</v>
      </c>
      <c r="BF133" s="137">
        <f>IF(BF132&gt;1,BF132,IF(BE134&gt;0,BE134,AG133*(1-VLOOKUP($A132,'energy and capacity balance'!$A$3:$L$18,11))))</f>
        <v>0</v>
      </c>
      <c r="BG133" s="137">
        <f>IF(BG132&gt;1,BG132,IF(BF134&gt;0,BF134,AH133*(1-VLOOKUP($A132,'energy and capacity balance'!$A$3:$L$18,11))))</f>
        <v>0</v>
      </c>
      <c r="BH133" s="137">
        <f>IF(BH132&gt;1,BH132,IF(BG134&gt;0,BG134,AI133*(1-VLOOKUP($A132,'energy and capacity balance'!$A$3:$L$18,11))))</f>
        <v>0</v>
      </c>
      <c r="BI133" s="137">
        <f>IF(BI132&gt;1,BI132,IF(BH134&gt;0,BH134,AJ133*(1-VLOOKUP($A132,'energy and capacity balance'!$A$3:$L$18,11))))</f>
        <v>0</v>
      </c>
      <c r="BJ133" s="137">
        <f>IF(BJ132&gt;1,BJ132,IF(BI134&gt;0,BI134,AK133*(1-VLOOKUP($A132,'energy and capacity balance'!$A$3:$L$18,11))))</f>
        <v>0</v>
      </c>
      <c r="BK133" s="137">
        <f>IF(BK132&gt;1,BK132,IF(BJ134&gt;0,BJ134,AL133*(1-VLOOKUP($A132,'energy and capacity balance'!$A$3:$L$18,11))))</f>
        <v>0</v>
      </c>
      <c r="BL133" s="137">
        <f>IF(BL132&gt;1,BL132,IF(BK134&gt;0,BK134,AM133*(1-VLOOKUP($A132,'energy and capacity balance'!$A$3:$L$18,11))))</f>
        <v>0</v>
      </c>
      <c r="BM133" s="137">
        <f>IF(BM132&gt;1,BM132,IF(BL134&gt;0,BL134,AN133*(1-VLOOKUP($A132,'energy and capacity balance'!$A$3:$L$18,11))))</f>
        <v>0</v>
      </c>
      <c r="BN133" s="137">
        <f>IF(BN132&gt;1,BN132,IF(BM134&gt;0,BM134,AO133*(1-VLOOKUP($A132,'energy and capacity balance'!$A$3:$L$18,11))))</f>
        <v>0</v>
      </c>
      <c r="BO133" s="137">
        <f>IF(BO132&gt;1,BO132,IF(BN134&gt;0,BN134,AP133*(1-VLOOKUP($A132,'energy and capacity balance'!$A$3:$L$18,11))))</f>
        <v>0</v>
      </c>
      <c r="BP133" s="137">
        <f>IF(BP132&gt;1,BP132,IF(BO134&gt;0,BO134,AQ133*(1-VLOOKUP($A132,'energy and capacity balance'!$A$3:$L$18,11))))</f>
        <v>0</v>
      </c>
      <c r="BQ133" s="137">
        <f>IF(BQ132&gt;1,BQ132,IF(BP134&gt;0,BP134,AR133*(1-VLOOKUP($A132,'energy and capacity balance'!$A$3:$L$18,11))))</f>
        <v>0</v>
      </c>
      <c r="BR133" s="137">
        <f>IF(BR132&gt;1,BR132,IF(BQ134&gt;0,BQ134,AS133*(1-VLOOKUP($A132,'energy and capacity balance'!$A$3:$L$18,11))))</f>
        <v>0</v>
      </c>
      <c r="BS133" s="137">
        <f>IF(BS132&gt;1,BS132,IF(BR134&gt;0,BR134,AT133*(1-VLOOKUP($A132,'energy and capacity balance'!$A$3:$L$18,11))))</f>
        <v>0</v>
      </c>
      <c r="BT133" s="137">
        <f>IF(BT132&gt;1,BT132,IF(BS134&gt;0,BS134,AU133*(1-VLOOKUP($A132,'energy and capacity balance'!$A$3:$L$18,11))))</f>
        <v>0</v>
      </c>
      <c r="BU133" s="137">
        <f>IF(BU132&gt;1,BU132,IF(BT134&gt;0,BT134,AV133*(1-VLOOKUP($A132,'energy and capacity balance'!$A$3:$L$18,11))))</f>
        <v>0</v>
      </c>
      <c r="BV133" s="137">
        <f>IF(BV132&gt;1,BV132,IF(BU134&gt;0,BU134,AW133*(1-VLOOKUP($A132,'energy and capacity balance'!$A$3:$L$18,11))))</f>
        <v>0</v>
      </c>
      <c r="BW133" s="137">
        <f>IF(BW132&gt;1,BW132,IF(BV134&gt;0,BV134,AX133*(1-VLOOKUP($A132,'energy and capacity balance'!$A$3:$L$18,11))))</f>
        <v>0</v>
      </c>
      <c r="BX133" s="137">
        <f>IF(BX132&gt;1,BX132,IF(BW134&gt;0,BW134,AY133*(1-VLOOKUP($A132,'energy and capacity balance'!$A$3:$L$18,11))))</f>
        <v>0</v>
      </c>
      <c r="BY133" s="137">
        <f>IF(BY132&gt;1,BY132,IF(BX134&gt;0,BX134,AZ133*(1-VLOOKUP($A132,'energy and capacity balance'!$A$3:$L$18,11))))</f>
        <v>0</v>
      </c>
      <c r="BZ133" s="137">
        <f>IF(BZ132&gt;1,BZ132,IF(BY134&gt;0,BY134,BA133*(1-VLOOKUP($A132,'energy and capacity balance'!$A$3:$L$18,11))))</f>
        <v>0</v>
      </c>
      <c r="CA133" s="137">
        <f>IF(CA132&gt;1,CA132,IF(BZ134&gt;0,BZ134,BB133*(1-VLOOKUP($A132,'energy and capacity balance'!$A$3:$L$18,11))))</f>
        <v>0</v>
      </c>
      <c r="CB133" s="137">
        <f>IF(CB132&gt;1,CB132,IF(CA134&gt;0,CA134,BC133*(1-VLOOKUP($A132,'energy and capacity balance'!$A$3:$L$18,11))))</f>
        <v>0</v>
      </c>
      <c r="CC133" s="137">
        <f>IF(CC132&gt;1,CC132,IF(CB134&gt;0,CB134,BD133*(1-VLOOKUP($A132,'energy and capacity balance'!$A$3:$L$18,11))))</f>
        <v>0</v>
      </c>
      <c r="CD133" s="137">
        <f>IF(CD132&gt;1,CD132,IF(CC134&gt;0,CC134,BE133*(1-VLOOKUP($A132,'energy and capacity balance'!$A$3:$L$18,11))))</f>
        <v>0</v>
      </c>
      <c r="CE133" s="137">
        <f>IF(CE132&gt;1,CE132,IF(CD134&gt;0,CD134,BF133*(1-VLOOKUP($A132,'energy and capacity balance'!$A$3:$L$18,11))))</f>
        <v>0</v>
      </c>
      <c r="CF133" s="137">
        <f>IF(CF132&gt;1,CF132,IF(CE134&gt;0,CE134,BG133*(1-VLOOKUP($A132,'energy and capacity balance'!$A$3:$L$18,11))))</f>
        <v>0</v>
      </c>
      <c r="CG133" s="137">
        <f>IF(CG132&gt;1,CG132,IF(CF134&gt;0,CF134,BH133*(1-VLOOKUP($A132,'energy and capacity balance'!$A$3:$L$18,11))))</f>
        <v>0</v>
      </c>
      <c r="CH133" s="137">
        <f>IF(CH132&gt;1,CH132,IF(CG134&gt;0,CG134,BI133*(1-VLOOKUP($A132,'energy and capacity balance'!$A$3:$L$18,11))))</f>
        <v>0</v>
      </c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</row>
    <row r="134" spans="1:116" ht="15" x14ac:dyDescent="0.2">
      <c r="B134" s="9" t="s">
        <v>92</v>
      </c>
      <c r="C134" s="2"/>
      <c r="D134" s="2"/>
      <c r="E134" s="16"/>
      <c r="F134" s="16"/>
      <c r="G134" s="16"/>
      <c r="H134" s="16"/>
      <c r="I134" s="16">
        <v>0.01</v>
      </c>
      <c r="J134" s="137">
        <f>MAX(+J133-J135,0)</f>
        <v>9.0000000000000011E-3</v>
      </c>
      <c r="K134" s="137">
        <f t="shared" ref="K134" si="1634">MAX(+K133-K135,0)</f>
        <v>8.0000000000000002E-3</v>
      </c>
      <c r="L134" s="137">
        <f t="shared" ref="L134" si="1635">MAX(+L133-L135,0)</f>
        <v>7.0000000000000001E-3</v>
      </c>
      <c r="M134" s="137">
        <f t="shared" ref="M134" si="1636">MAX(+M133-M135,0)</f>
        <v>6.0000000000000001E-3</v>
      </c>
      <c r="N134" s="137">
        <f t="shared" ref="N134" si="1637">MAX(+N133-N135,0)</f>
        <v>5.0000000000000001E-3</v>
      </c>
      <c r="O134" s="137">
        <f t="shared" ref="O134" si="1638">MAX(+O133-O135,0)</f>
        <v>4.0000000000000001E-3</v>
      </c>
      <c r="P134" s="137">
        <f t="shared" ref="P134" si="1639">MAX(+P133-P135,0)</f>
        <v>3.0000000000000001E-3</v>
      </c>
      <c r="Q134" s="137">
        <f t="shared" ref="Q134" si="1640">MAX(+Q133-Q135,0)</f>
        <v>2E-3</v>
      </c>
      <c r="R134" s="137">
        <f t="shared" ref="R134" si="1641">MAX(+R133-R135,0)</f>
        <v>1E-3</v>
      </c>
      <c r="S134" s="137">
        <f t="shared" ref="S134" si="1642">MAX(+S133-S135,0)</f>
        <v>0</v>
      </c>
      <c r="T134" s="137">
        <f t="shared" ref="T134" si="1643">MAX(+T133-T135,0)</f>
        <v>0</v>
      </c>
      <c r="U134" s="137">
        <f t="shared" ref="U134" si="1644">MAX(+U133-U135,0)</f>
        <v>0</v>
      </c>
      <c r="V134" s="137">
        <f t="shared" ref="V134" si="1645">MAX(+V133-V135,0)</f>
        <v>0</v>
      </c>
      <c r="W134" s="137">
        <f t="shared" ref="W134" si="1646">MAX(+W133-W135,0)</f>
        <v>0</v>
      </c>
      <c r="X134" s="137">
        <f t="shared" ref="X134" si="1647">MAX(+X133-X135,0)</f>
        <v>0</v>
      </c>
      <c r="Y134" s="137">
        <f t="shared" ref="Y134" si="1648">MAX(+Y133-Y135,0)</f>
        <v>0</v>
      </c>
      <c r="Z134" s="137">
        <f t="shared" ref="Z134" si="1649">MAX(+Z133-Z135,0)</f>
        <v>0</v>
      </c>
      <c r="AA134" s="137">
        <f t="shared" ref="AA134" si="1650">MAX(+AA133-AA135,0)</f>
        <v>0</v>
      </c>
      <c r="AB134" s="137">
        <f t="shared" ref="AB134" si="1651">MAX(+AB133-AB135,0)</f>
        <v>0</v>
      </c>
      <c r="AC134" s="137">
        <f t="shared" ref="AC134" si="1652">MAX(+AC133-AC135,0)</f>
        <v>0</v>
      </c>
      <c r="AD134" s="137">
        <f t="shared" ref="AD134" si="1653">MAX(+AD133-AD135,0)</f>
        <v>0</v>
      </c>
      <c r="AE134" s="137">
        <f t="shared" ref="AE134" si="1654">MAX(+AE133-AE135,0)</f>
        <v>0</v>
      </c>
      <c r="AF134" s="137">
        <f t="shared" ref="AF134" si="1655">MAX(+AF133-AF135,0)</f>
        <v>0</v>
      </c>
      <c r="AG134" s="137">
        <f t="shared" ref="AG134" si="1656">MAX(+AG133-AG135,0)</f>
        <v>0</v>
      </c>
      <c r="AH134" s="137">
        <f t="shared" ref="AH134" si="1657">MAX(+AH133-AH135,0)</f>
        <v>0</v>
      </c>
      <c r="AI134" s="137">
        <f t="shared" ref="AI134" si="1658">MAX(+AI133-AI135,0)</f>
        <v>0</v>
      </c>
      <c r="AJ134" s="137">
        <f t="shared" ref="AJ134" si="1659">MAX(+AJ133-AJ135,0)</f>
        <v>0</v>
      </c>
      <c r="AK134" s="137">
        <f t="shared" ref="AK134" si="1660">MAX(+AK133-AK135,0)</f>
        <v>0</v>
      </c>
      <c r="AL134" s="137">
        <f t="shared" ref="AL134" si="1661">MAX(+AL133-AL135,0)</f>
        <v>0</v>
      </c>
      <c r="AM134" s="137">
        <f t="shared" ref="AM134" si="1662">MAX(+AM133-AM135,0)</f>
        <v>0</v>
      </c>
      <c r="AN134" s="137">
        <f t="shared" ref="AN134" si="1663">MAX(+AN133-AN135,0)</f>
        <v>0</v>
      </c>
      <c r="AO134" s="137">
        <f t="shared" ref="AO134" si="1664">MAX(+AO133-AO135,0)</f>
        <v>0</v>
      </c>
      <c r="AP134" s="137">
        <f t="shared" ref="AP134" si="1665">MAX(+AP133-AP135,0)</f>
        <v>0</v>
      </c>
      <c r="AQ134" s="137">
        <f t="shared" ref="AQ134" si="1666">MAX(+AQ133-AQ135,0)</f>
        <v>0</v>
      </c>
      <c r="AR134" s="137">
        <f t="shared" ref="AR134" si="1667">MAX(+AR133-AR135,0)</f>
        <v>0</v>
      </c>
      <c r="AS134" s="137">
        <f t="shared" ref="AS134" si="1668">MAX(+AS133-AS135,0)</f>
        <v>0</v>
      </c>
      <c r="AT134" s="137">
        <f t="shared" ref="AT134" si="1669">MAX(+AT133-AT135,0)</f>
        <v>0</v>
      </c>
      <c r="AU134" s="137">
        <f t="shared" ref="AU134" si="1670">MAX(+AU133-AU135,0)</f>
        <v>0</v>
      </c>
      <c r="AV134" s="137">
        <f t="shared" ref="AV134" si="1671">MAX(+AV133-AV135,0)</f>
        <v>0</v>
      </c>
      <c r="AW134" s="137">
        <f t="shared" ref="AW134" si="1672">MAX(+AW133-AW135,0)</f>
        <v>0</v>
      </c>
      <c r="AX134" s="137">
        <f t="shared" ref="AX134" si="1673">MAX(+AX133-AX135,0)</f>
        <v>0</v>
      </c>
      <c r="AY134" s="137">
        <f t="shared" ref="AY134" si="1674">MAX(+AY133-AY135,0)</f>
        <v>0</v>
      </c>
      <c r="AZ134" s="137">
        <f t="shared" ref="AZ134" si="1675">MAX(+AZ133-AZ135,0)</f>
        <v>0</v>
      </c>
      <c r="BA134" s="137">
        <f t="shared" ref="BA134" si="1676">MAX(+BA133-BA135,0)</f>
        <v>0</v>
      </c>
      <c r="BB134" s="137">
        <f t="shared" ref="BB134" si="1677">MAX(+BB133-BB135,0)</f>
        <v>0</v>
      </c>
      <c r="BC134" s="137">
        <f t="shared" ref="BC134" si="1678">MAX(+BC133-BC135,0)</f>
        <v>0</v>
      </c>
      <c r="BD134" s="137">
        <f t="shared" ref="BD134" si="1679">MAX(+BD133-BD135,0)</f>
        <v>0</v>
      </c>
      <c r="BE134" s="137">
        <f t="shared" ref="BE134" si="1680">MAX(+BE133-BE135,0)</f>
        <v>0</v>
      </c>
      <c r="BF134" s="137">
        <f t="shared" ref="BF134" si="1681">MAX(+BF133-BF135,0)</f>
        <v>0</v>
      </c>
      <c r="BG134" s="137">
        <f t="shared" ref="BG134" si="1682">MAX(+BG133-BG135,0)</f>
        <v>0</v>
      </c>
      <c r="BH134" s="137">
        <f t="shared" ref="BH134" si="1683">MAX(+BH133-BH135,0)</f>
        <v>0</v>
      </c>
      <c r="BI134" s="137">
        <f t="shared" ref="BI134" si="1684">MAX(+BI133-BI135,0)</f>
        <v>0</v>
      </c>
      <c r="BJ134" s="137">
        <f t="shared" ref="BJ134" si="1685">MAX(+BJ133-BJ135,0)</f>
        <v>0</v>
      </c>
      <c r="BK134" s="137">
        <f t="shared" ref="BK134" si="1686">MAX(+BK133-BK135,0)</f>
        <v>0</v>
      </c>
      <c r="BL134" s="137">
        <f t="shared" ref="BL134" si="1687">MAX(+BL133-BL135,0)</f>
        <v>0</v>
      </c>
      <c r="BM134" s="137">
        <f t="shared" ref="BM134" si="1688">MAX(+BM133-BM135,0)</f>
        <v>0</v>
      </c>
      <c r="BN134" s="137">
        <f t="shared" ref="BN134" si="1689">MAX(+BN133-BN135,0)</f>
        <v>0</v>
      </c>
      <c r="BO134" s="137">
        <f t="shared" ref="BO134" si="1690">MAX(+BO133-BO135,0)</f>
        <v>0</v>
      </c>
      <c r="BP134" s="137">
        <f t="shared" ref="BP134" si="1691">MAX(+BP133-BP135,0)</f>
        <v>0</v>
      </c>
      <c r="BQ134" s="137">
        <f t="shared" ref="BQ134" si="1692">MAX(+BQ133-BQ135,0)</f>
        <v>0</v>
      </c>
      <c r="BR134" s="137">
        <f t="shared" ref="BR134" si="1693">MAX(+BR133-BR135,0)</f>
        <v>0</v>
      </c>
      <c r="BS134" s="137">
        <f t="shared" ref="BS134" si="1694">MAX(+BS133-BS135,0)</f>
        <v>0</v>
      </c>
      <c r="BT134" s="137">
        <f t="shared" ref="BT134" si="1695">MAX(+BT133-BT135,0)</f>
        <v>0</v>
      </c>
      <c r="BU134" s="137">
        <f t="shared" ref="BU134" si="1696">MAX(+BU133-BU135,0)</f>
        <v>0</v>
      </c>
      <c r="BV134" s="137">
        <f t="shared" ref="BV134" si="1697">MAX(+BV133-BV135,0)</f>
        <v>0</v>
      </c>
      <c r="BW134" s="137">
        <f t="shared" ref="BW134" si="1698">MAX(+BW133-BW135,0)</f>
        <v>0</v>
      </c>
      <c r="BX134" s="137">
        <f t="shared" ref="BX134" si="1699">MAX(+BX133-BX135,0)</f>
        <v>0</v>
      </c>
      <c r="BY134" s="137">
        <f t="shared" ref="BY134" si="1700">MAX(+BY133-BY135,0)</f>
        <v>0</v>
      </c>
      <c r="BZ134" s="137">
        <f t="shared" ref="BZ134" si="1701">MAX(+BZ133-BZ135,0)</f>
        <v>0</v>
      </c>
      <c r="CA134" s="137">
        <f t="shared" ref="CA134" si="1702">MAX(+CA133-CA135,0)</f>
        <v>0</v>
      </c>
      <c r="CB134" s="137">
        <f t="shared" ref="CB134" si="1703">MAX(+CB133-CB135,0)</f>
        <v>0</v>
      </c>
      <c r="CC134" s="137">
        <f t="shared" ref="CC134" si="1704">MAX(+CC133-CC135,0)</f>
        <v>0</v>
      </c>
      <c r="CD134" s="137">
        <f t="shared" ref="CD134" si="1705">MAX(+CD133-CD135,0)</f>
        <v>0</v>
      </c>
      <c r="CE134" s="137">
        <f t="shared" ref="CE134" si="1706">MAX(+CE133-CE135,0)</f>
        <v>0</v>
      </c>
      <c r="CF134" s="137">
        <f t="shared" ref="CF134" si="1707">MAX(+CF133-CF135,0)</f>
        <v>0</v>
      </c>
      <c r="CG134" s="137">
        <f t="shared" ref="CG134" si="1708">MAX(+CG133-CG135,0)</f>
        <v>0</v>
      </c>
      <c r="CH134" s="137">
        <f t="shared" ref="CH134" si="1709">MAX(+CH133-CH135,0)</f>
        <v>0</v>
      </c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</row>
    <row r="135" spans="1:116" ht="15" x14ac:dyDescent="0.2">
      <c r="B135" s="9" t="s">
        <v>93</v>
      </c>
      <c r="C135" s="2"/>
      <c r="D135" s="2"/>
      <c r="E135" s="2"/>
      <c r="F135" s="2"/>
      <c r="G135" s="2"/>
      <c r="H135" s="2"/>
      <c r="I135" s="2"/>
      <c r="J135" s="137">
        <f t="shared" ref="J135:AO135" si="1710">IF(J133&gt;I133,J133/$E132,I135)</f>
        <v>1E-3</v>
      </c>
      <c r="K135" s="137">
        <f t="shared" si="1710"/>
        <v>1E-3</v>
      </c>
      <c r="L135" s="137">
        <f t="shared" si="1710"/>
        <v>1E-3</v>
      </c>
      <c r="M135" s="137">
        <f t="shared" si="1710"/>
        <v>1E-3</v>
      </c>
      <c r="N135" s="137">
        <f t="shared" si="1710"/>
        <v>1E-3</v>
      </c>
      <c r="O135" s="137">
        <f t="shared" si="1710"/>
        <v>1E-3</v>
      </c>
      <c r="P135" s="137">
        <f t="shared" si="1710"/>
        <v>1E-3</v>
      </c>
      <c r="Q135" s="137">
        <f t="shared" si="1710"/>
        <v>1E-3</v>
      </c>
      <c r="R135" s="137">
        <f t="shared" si="1710"/>
        <v>1E-3</v>
      </c>
      <c r="S135" s="137">
        <f t="shared" si="1710"/>
        <v>1E-3</v>
      </c>
      <c r="T135" s="137">
        <f t="shared" si="1710"/>
        <v>1E-3</v>
      </c>
      <c r="U135" s="137">
        <f t="shared" si="1710"/>
        <v>1E-3</v>
      </c>
      <c r="V135" s="137">
        <f t="shared" si="1710"/>
        <v>1E-3</v>
      </c>
      <c r="W135" s="137">
        <f t="shared" si="1710"/>
        <v>1E-3</v>
      </c>
      <c r="X135" s="137">
        <f t="shared" si="1710"/>
        <v>1E-3</v>
      </c>
      <c r="Y135" s="137">
        <f t="shared" si="1710"/>
        <v>1E-3</v>
      </c>
      <c r="Z135" s="137">
        <f t="shared" si="1710"/>
        <v>1E-3</v>
      </c>
      <c r="AA135" s="137">
        <f t="shared" si="1710"/>
        <v>1E-3</v>
      </c>
      <c r="AB135" s="137">
        <f t="shared" si="1710"/>
        <v>1E-3</v>
      </c>
      <c r="AC135" s="137">
        <f t="shared" si="1710"/>
        <v>1E-3</v>
      </c>
      <c r="AD135" s="137">
        <f t="shared" si="1710"/>
        <v>1E-3</v>
      </c>
      <c r="AE135" s="137">
        <f t="shared" si="1710"/>
        <v>1E-3</v>
      </c>
      <c r="AF135" s="137">
        <f t="shared" si="1710"/>
        <v>1E-3</v>
      </c>
      <c r="AG135" s="137">
        <f t="shared" si="1710"/>
        <v>1E-3</v>
      </c>
      <c r="AH135" s="137">
        <f t="shared" si="1710"/>
        <v>1E-3</v>
      </c>
      <c r="AI135" s="137">
        <f t="shared" si="1710"/>
        <v>1E-3</v>
      </c>
      <c r="AJ135" s="137">
        <f t="shared" si="1710"/>
        <v>1E-3</v>
      </c>
      <c r="AK135" s="137">
        <f t="shared" si="1710"/>
        <v>1E-3</v>
      </c>
      <c r="AL135" s="137">
        <f t="shared" si="1710"/>
        <v>1E-3</v>
      </c>
      <c r="AM135" s="137">
        <f t="shared" si="1710"/>
        <v>1E-3</v>
      </c>
      <c r="AN135" s="137">
        <f t="shared" si="1710"/>
        <v>1E-3</v>
      </c>
      <c r="AO135" s="137">
        <f t="shared" si="1710"/>
        <v>1E-3</v>
      </c>
      <c r="AP135" s="137">
        <f t="shared" ref="AP135:BU135" si="1711">IF(AP133&gt;AO133,AP133/$E132,AO135)</f>
        <v>1E-3</v>
      </c>
      <c r="AQ135" s="137">
        <f t="shared" si="1711"/>
        <v>1E-3</v>
      </c>
      <c r="AR135" s="137">
        <f t="shared" si="1711"/>
        <v>1E-3</v>
      </c>
      <c r="AS135" s="137">
        <f t="shared" si="1711"/>
        <v>1E-3</v>
      </c>
      <c r="AT135" s="137">
        <f t="shared" si="1711"/>
        <v>1E-3</v>
      </c>
      <c r="AU135" s="137">
        <f t="shared" si="1711"/>
        <v>1E-3</v>
      </c>
      <c r="AV135" s="137">
        <f t="shared" si="1711"/>
        <v>1E-3</v>
      </c>
      <c r="AW135" s="137">
        <f t="shared" si="1711"/>
        <v>1E-3</v>
      </c>
      <c r="AX135" s="137">
        <f t="shared" si="1711"/>
        <v>1E-3</v>
      </c>
      <c r="AY135" s="137">
        <f t="shared" si="1711"/>
        <v>1E-3</v>
      </c>
      <c r="AZ135" s="137">
        <f t="shared" si="1711"/>
        <v>1E-3</v>
      </c>
      <c r="BA135" s="137">
        <f t="shared" si="1711"/>
        <v>1E-3</v>
      </c>
      <c r="BB135" s="137">
        <f t="shared" si="1711"/>
        <v>1E-3</v>
      </c>
      <c r="BC135" s="137">
        <f t="shared" si="1711"/>
        <v>1E-3</v>
      </c>
      <c r="BD135" s="137">
        <f t="shared" si="1711"/>
        <v>1E-3</v>
      </c>
      <c r="BE135" s="137">
        <f t="shared" si="1711"/>
        <v>1E-3</v>
      </c>
      <c r="BF135" s="137">
        <f t="shared" si="1711"/>
        <v>1E-3</v>
      </c>
      <c r="BG135" s="137">
        <f t="shared" si="1711"/>
        <v>1E-3</v>
      </c>
      <c r="BH135" s="137">
        <f t="shared" si="1711"/>
        <v>1E-3</v>
      </c>
      <c r="BI135" s="137">
        <f t="shared" si="1711"/>
        <v>1E-3</v>
      </c>
      <c r="BJ135" s="137">
        <f t="shared" si="1711"/>
        <v>1E-3</v>
      </c>
      <c r="BK135" s="137">
        <f t="shared" si="1711"/>
        <v>1E-3</v>
      </c>
      <c r="BL135" s="137">
        <f t="shared" si="1711"/>
        <v>1E-3</v>
      </c>
      <c r="BM135" s="137">
        <f t="shared" si="1711"/>
        <v>1E-3</v>
      </c>
      <c r="BN135" s="137">
        <f t="shared" si="1711"/>
        <v>1E-3</v>
      </c>
      <c r="BO135" s="137">
        <f t="shared" si="1711"/>
        <v>1E-3</v>
      </c>
      <c r="BP135" s="137">
        <f t="shared" si="1711"/>
        <v>1E-3</v>
      </c>
      <c r="BQ135" s="137">
        <f t="shared" si="1711"/>
        <v>1E-3</v>
      </c>
      <c r="BR135" s="137">
        <f t="shared" si="1711"/>
        <v>1E-3</v>
      </c>
      <c r="BS135" s="137">
        <f t="shared" si="1711"/>
        <v>1E-3</v>
      </c>
      <c r="BT135" s="137">
        <f t="shared" si="1711"/>
        <v>1E-3</v>
      </c>
      <c r="BU135" s="137">
        <f t="shared" si="1711"/>
        <v>1E-3</v>
      </c>
      <c r="BV135" s="137">
        <f t="shared" ref="BV135:CH135" si="1712">IF(BV133&gt;BU133,BV133/$E132,BU135)</f>
        <v>1E-3</v>
      </c>
      <c r="BW135" s="137">
        <f t="shared" si="1712"/>
        <v>1E-3</v>
      </c>
      <c r="BX135" s="137">
        <f t="shared" si="1712"/>
        <v>1E-3</v>
      </c>
      <c r="BY135" s="137">
        <f t="shared" si="1712"/>
        <v>1E-3</v>
      </c>
      <c r="BZ135" s="137">
        <f t="shared" si="1712"/>
        <v>1E-3</v>
      </c>
      <c r="CA135" s="137">
        <f t="shared" si="1712"/>
        <v>1E-3</v>
      </c>
      <c r="CB135" s="137">
        <f t="shared" si="1712"/>
        <v>1E-3</v>
      </c>
      <c r="CC135" s="137">
        <f t="shared" si="1712"/>
        <v>1E-3</v>
      </c>
      <c r="CD135" s="137">
        <f t="shared" si="1712"/>
        <v>1E-3</v>
      </c>
      <c r="CE135" s="137">
        <f t="shared" si="1712"/>
        <v>1E-3</v>
      </c>
      <c r="CF135" s="137">
        <f t="shared" si="1712"/>
        <v>1E-3</v>
      </c>
      <c r="CG135" s="137">
        <f t="shared" si="1712"/>
        <v>1E-3</v>
      </c>
      <c r="CH135" s="137">
        <f t="shared" si="1712"/>
        <v>1E-3</v>
      </c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</row>
    <row r="136" spans="1:116" ht="15" x14ac:dyDescent="0.2">
      <c r="B136" s="9" t="s">
        <v>233</v>
      </c>
      <c r="C136" s="2"/>
      <c r="D136" s="2"/>
      <c r="E136" s="2"/>
      <c r="F136" s="2"/>
      <c r="G136" s="2"/>
      <c r="H136" s="2"/>
      <c r="I136" s="2"/>
      <c r="J136" s="137">
        <f t="shared" ref="J136:BU136" si="1713">IF(J133&gt;2,$G132*$H132*8.76,I136)</f>
        <v>0</v>
      </c>
      <c r="K136" s="137">
        <f t="shared" si="1713"/>
        <v>0</v>
      </c>
      <c r="L136" s="137">
        <f t="shared" si="1713"/>
        <v>0</v>
      </c>
      <c r="M136" s="137">
        <f t="shared" si="1713"/>
        <v>0</v>
      </c>
      <c r="N136" s="137">
        <f t="shared" si="1713"/>
        <v>0</v>
      </c>
      <c r="O136" s="137">
        <f t="shared" si="1713"/>
        <v>0</v>
      </c>
      <c r="P136" s="137">
        <f t="shared" si="1713"/>
        <v>0</v>
      </c>
      <c r="Q136" s="137">
        <f t="shared" si="1713"/>
        <v>0</v>
      </c>
      <c r="R136" s="137">
        <f t="shared" si="1713"/>
        <v>0</v>
      </c>
      <c r="S136" s="137">
        <f t="shared" si="1713"/>
        <v>0</v>
      </c>
      <c r="T136" s="137">
        <f t="shared" si="1713"/>
        <v>0</v>
      </c>
      <c r="U136" s="137">
        <f t="shared" si="1713"/>
        <v>0</v>
      </c>
      <c r="V136" s="137">
        <f t="shared" si="1713"/>
        <v>0</v>
      </c>
      <c r="W136" s="137">
        <f t="shared" si="1713"/>
        <v>0</v>
      </c>
      <c r="X136" s="137">
        <f t="shared" si="1713"/>
        <v>0</v>
      </c>
      <c r="Y136" s="137">
        <f t="shared" si="1713"/>
        <v>0</v>
      </c>
      <c r="Z136" s="137">
        <f t="shared" si="1713"/>
        <v>0</v>
      </c>
      <c r="AA136" s="137">
        <f t="shared" si="1713"/>
        <v>0</v>
      </c>
      <c r="AB136" s="137">
        <f t="shared" si="1713"/>
        <v>0</v>
      </c>
      <c r="AC136" s="137">
        <f t="shared" si="1713"/>
        <v>0</v>
      </c>
      <c r="AD136" s="137">
        <f t="shared" si="1713"/>
        <v>0</v>
      </c>
      <c r="AE136" s="137">
        <f t="shared" si="1713"/>
        <v>0</v>
      </c>
      <c r="AF136" s="137">
        <f t="shared" si="1713"/>
        <v>0</v>
      </c>
      <c r="AG136" s="137">
        <f t="shared" si="1713"/>
        <v>0</v>
      </c>
      <c r="AH136" s="137">
        <f t="shared" si="1713"/>
        <v>0</v>
      </c>
      <c r="AI136" s="137">
        <f t="shared" si="1713"/>
        <v>0</v>
      </c>
      <c r="AJ136" s="137">
        <f t="shared" si="1713"/>
        <v>0</v>
      </c>
      <c r="AK136" s="137">
        <f t="shared" si="1713"/>
        <v>0</v>
      </c>
      <c r="AL136" s="137">
        <f t="shared" si="1713"/>
        <v>0</v>
      </c>
      <c r="AM136" s="137">
        <f t="shared" si="1713"/>
        <v>0</v>
      </c>
      <c r="AN136" s="137">
        <f t="shared" si="1713"/>
        <v>0</v>
      </c>
      <c r="AO136" s="137">
        <f t="shared" si="1713"/>
        <v>0</v>
      </c>
      <c r="AP136" s="137">
        <f t="shared" si="1713"/>
        <v>0</v>
      </c>
      <c r="AQ136" s="137">
        <f t="shared" si="1713"/>
        <v>0</v>
      </c>
      <c r="AR136" s="137">
        <f t="shared" si="1713"/>
        <v>0</v>
      </c>
      <c r="AS136" s="137">
        <f t="shared" si="1713"/>
        <v>0</v>
      </c>
      <c r="AT136" s="137">
        <f t="shared" si="1713"/>
        <v>0</v>
      </c>
      <c r="AU136" s="137">
        <f t="shared" si="1713"/>
        <v>0</v>
      </c>
      <c r="AV136" s="137">
        <f t="shared" si="1713"/>
        <v>0</v>
      </c>
      <c r="AW136" s="137">
        <f t="shared" si="1713"/>
        <v>0</v>
      </c>
      <c r="AX136" s="137">
        <f t="shared" si="1713"/>
        <v>0</v>
      </c>
      <c r="AY136" s="137">
        <f t="shared" si="1713"/>
        <v>0</v>
      </c>
      <c r="AZ136" s="137">
        <f t="shared" si="1713"/>
        <v>0</v>
      </c>
      <c r="BA136" s="137">
        <f t="shared" si="1713"/>
        <v>0</v>
      </c>
      <c r="BB136" s="137">
        <f t="shared" si="1713"/>
        <v>0</v>
      </c>
      <c r="BC136" s="137">
        <f t="shared" si="1713"/>
        <v>0</v>
      </c>
      <c r="BD136" s="137">
        <f t="shared" si="1713"/>
        <v>0</v>
      </c>
      <c r="BE136" s="137">
        <f t="shared" si="1713"/>
        <v>0</v>
      </c>
      <c r="BF136" s="137">
        <f t="shared" si="1713"/>
        <v>0</v>
      </c>
      <c r="BG136" s="137">
        <f t="shared" si="1713"/>
        <v>0</v>
      </c>
      <c r="BH136" s="137">
        <f t="shared" si="1713"/>
        <v>0</v>
      </c>
      <c r="BI136" s="137">
        <f t="shared" si="1713"/>
        <v>0</v>
      </c>
      <c r="BJ136" s="137">
        <f t="shared" si="1713"/>
        <v>0</v>
      </c>
      <c r="BK136" s="137">
        <f t="shared" si="1713"/>
        <v>0</v>
      </c>
      <c r="BL136" s="137">
        <f t="shared" si="1713"/>
        <v>0</v>
      </c>
      <c r="BM136" s="137">
        <f t="shared" si="1713"/>
        <v>0</v>
      </c>
      <c r="BN136" s="137">
        <f t="shared" si="1713"/>
        <v>0</v>
      </c>
      <c r="BO136" s="137">
        <f t="shared" si="1713"/>
        <v>0</v>
      </c>
      <c r="BP136" s="137">
        <f t="shared" si="1713"/>
        <v>0</v>
      </c>
      <c r="BQ136" s="137">
        <f t="shared" si="1713"/>
        <v>0</v>
      </c>
      <c r="BR136" s="137">
        <f t="shared" si="1713"/>
        <v>0</v>
      </c>
      <c r="BS136" s="137">
        <f t="shared" si="1713"/>
        <v>0</v>
      </c>
      <c r="BT136" s="137">
        <f t="shared" si="1713"/>
        <v>0</v>
      </c>
      <c r="BU136" s="137">
        <f t="shared" si="1713"/>
        <v>0</v>
      </c>
      <c r="BV136" s="137">
        <f t="shared" ref="BV136:CH136" si="1714">IF(BV133&gt;2,$G132*$H132*8.76,BU136)</f>
        <v>0</v>
      </c>
      <c r="BW136" s="137">
        <f t="shared" si="1714"/>
        <v>0</v>
      </c>
      <c r="BX136" s="137">
        <f t="shared" si="1714"/>
        <v>0</v>
      </c>
      <c r="BY136" s="137">
        <f t="shared" si="1714"/>
        <v>0</v>
      </c>
      <c r="BZ136" s="137">
        <f t="shared" si="1714"/>
        <v>0</v>
      </c>
      <c r="CA136" s="137">
        <f t="shared" si="1714"/>
        <v>0</v>
      </c>
      <c r="CB136" s="137">
        <f t="shared" si="1714"/>
        <v>0</v>
      </c>
      <c r="CC136" s="137">
        <f t="shared" si="1714"/>
        <v>0</v>
      </c>
      <c r="CD136" s="137">
        <f t="shared" si="1714"/>
        <v>0</v>
      </c>
      <c r="CE136" s="137">
        <f t="shared" si="1714"/>
        <v>0</v>
      </c>
      <c r="CF136" s="137">
        <f t="shared" si="1714"/>
        <v>0</v>
      </c>
      <c r="CG136" s="137">
        <f t="shared" si="1714"/>
        <v>0</v>
      </c>
      <c r="CH136" s="137">
        <f t="shared" si="1714"/>
        <v>0</v>
      </c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</row>
    <row r="137" spans="1:116" ht="15" x14ac:dyDescent="0.2">
      <c r="B137" s="9" t="s">
        <v>234</v>
      </c>
      <c r="C137" s="2"/>
      <c r="D137" s="2"/>
      <c r="E137" s="2"/>
      <c r="F137" s="2"/>
      <c r="G137" s="2"/>
      <c r="H137" s="2"/>
      <c r="I137" s="2"/>
      <c r="J137" s="137">
        <f t="shared" ref="J137:BU137" si="1715">IF(J133&gt;1,$G132*$I132,I137)</f>
        <v>0</v>
      </c>
      <c r="K137" s="137">
        <f t="shared" si="1715"/>
        <v>0</v>
      </c>
      <c r="L137" s="137">
        <f t="shared" si="1715"/>
        <v>0</v>
      </c>
      <c r="M137" s="137">
        <f t="shared" si="1715"/>
        <v>0</v>
      </c>
      <c r="N137" s="137">
        <f t="shared" si="1715"/>
        <v>0</v>
      </c>
      <c r="O137" s="137">
        <f t="shared" si="1715"/>
        <v>0</v>
      </c>
      <c r="P137" s="137">
        <f t="shared" si="1715"/>
        <v>0</v>
      </c>
      <c r="Q137" s="137">
        <f t="shared" si="1715"/>
        <v>0</v>
      </c>
      <c r="R137" s="137">
        <f t="shared" si="1715"/>
        <v>0</v>
      </c>
      <c r="S137" s="137">
        <f t="shared" si="1715"/>
        <v>0</v>
      </c>
      <c r="T137" s="137">
        <f t="shared" si="1715"/>
        <v>0</v>
      </c>
      <c r="U137" s="137">
        <f t="shared" si="1715"/>
        <v>0</v>
      </c>
      <c r="V137" s="137">
        <f t="shared" si="1715"/>
        <v>0</v>
      </c>
      <c r="W137" s="137">
        <f t="shared" si="1715"/>
        <v>0</v>
      </c>
      <c r="X137" s="137">
        <f t="shared" si="1715"/>
        <v>0</v>
      </c>
      <c r="Y137" s="137">
        <f t="shared" si="1715"/>
        <v>0</v>
      </c>
      <c r="Z137" s="137">
        <f t="shared" si="1715"/>
        <v>0</v>
      </c>
      <c r="AA137" s="137">
        <f t="shared" si="1715"/>
        <v>0</v>
      </c>
      <c r="AB137" s="137">
        <f t="shared" si="1715"/>
        <v>0</v>
      </c>
      <c r="AC137" s="137">
        <f t="shared" si="1715"/>
        <v>0</v>
      </c>
      <c r="AD137" s="137">
        <f t="shared" si="1715"/>
        <v>0</v>
      </c>
      <c r="AE137" s="137">
        <f t="shared" si="1715"/>
        <v>0</v>
      </c>
      <c r="AF137" s="137">
        <f t="shared" si="1715"/>
        <v>0</v>
      </c>
      <c r="AG137" s="137">
        <f t="shared" si="1715"/>
        <v>0</v>
      </c>
      <c r="AH137" s="137">
        <f t="shared" si="1715"/>
        <v>0</v>
      </c>
      <c r="AI137" s="137">
        <f t="shared" si="1715"/>
        <v>0</v>
      </c>
      <c r="AJ137" s="137">
        <f t="shared" si="1715"/>
        <v>0</v>
      </c>
      <c r="AK137" s="137">
        <f t="shared" si="1715"/>
        <v>0</v>
      </c>
      <c r="AL137" s="137">
        <f t="shared" si="1715"/>
        <v>0</v>
      </c>
      <c r="AM137" s="137">
        <f t="shared" si="1715"/>
        <v>0</v>
      </c>
      <c r="AN137" s="137">
        <f t="shared" si="1715"/>
        <v>0</v>
      </c>
      <c r="AO137" s="137">
        <f t="shared" si="1715"/>
        <v>0</v>
      </c>
      <c r="AP137" s="137">
        <f t="shared" si="1715"/>
        <v>0</v>
      </c>
      <c r="AQ137" s="137">
        <f t="shared" si="1715"/>
        <v>0</v>
      </c>
      <c r="AR137" s="137">
        <f t="shared" si="1715"/>
        <v>0</v>
      </c>
      <c r="AS137" s="137">
        <f t="shared" si="1715"/>
        <v>0</v>
      </c>
      <c r="AT137" s="137">
        <f t="shared" si="1715"/>
        <v>0</v>
      </c>
      <c r="AU137" s="137">
        <f t="shared" si="1715"/>
        <v>0</v>
      </c>
      <c r="AV137" s="137">
        <f t="shared" si="1715"/>
        <v>0</v>
      </c>
      <c r="AW137" s="137">
        <f t="shared" si="1715"/>
        <v>0</v>
      </c>
      <c r="AX137" s="137">
        <f t="shared" si="1715"/>
        <v>0</v>
      </c>
      <c r="AY137" s="137">
        <f t="shared" si="1715"/>
        <v>0</v>
      </c>
      <c r="AZ137" s="137">
        <f t="shared" si="1715"/>
        <v>0</v>
      </c>
      <c r="BA137" s="137">
        <f t="shared" si="1715"/>
        <v>0</v>
      </c>
      <c r="BB137" s="137">
        <f t="shared" si="1715"/>
        <v>0</v>
      </c>
      <c r="BC137" s="137">
        <f t="shared" si="1715"/>
        <v>0</v>
      </c>
      <c r="BD137" s="137">
        <f t="shared" si="1715"/>
        <v>0</v>
      </c>
      <c r="BE137" s="137">
        <f t="shared" si="1715"/>
        <v>0</v>
      </c>
      <c r="BF137" s="137">
        <f t="shared" si="1715"/>
        <v>0</v>
      </c>
      <c r="BG137" s="137">
        <f t="shared" si="1715"/>
        <v>0</v>
      </c>
      <c r="BH137" s="137">
        <f t="shared" si="1715"/>
        <v>0</v>
      </c>
      <c r="BI137" s="137">
        <f t="shared" si="1715"/>
        <v>0</v>
      </c>
      <c r="BJ137" s="137">
        <f t="shared" si="1715"/>
        <v>0</v>
      </c>
      <c r="BK137" s="137">
        <f t="shared" si="1715"/>
        <v>0</v>
      </c>
      <c r="BL137" s="137">
        <f t="shared" si="1715"/>
        <v>0</v>
      </c>
      <c r="BM137" s="137">
        <f t="shared" si="1715"/>
        <v>0</v>
      </c>
      <c r="BN137" s="137">
        <f t="shared" si="1715"/>
        <v>0</v>
      </c>
      <c r="BO137" s="137">
        <f t="shared" si="1715"/>
        <v>0</v>
      </c>
      <c r="BP137" s="137">
        <f t="shared" si="1715"/>
        <v>0</v>
      </c>
      <c r="BQ137" s="137">
        <f t="shared" si="1715"/>
        <v>0</v>
      </c>
      <c r="BR137" s="137">
        <f t="shared" si="1715"/>
        <v>0</v>
      </c>
      <c r="BS137" s="137">
        <f t="shared" si="1715"/>
        <v>0</v>
      </c>
      <c r="BT137" s="137">
        <f t="shared" si="1715"/>
        <v>0</v>
      </c>
      <c r="BU137" s="137">
        <f t="shared" si="1715"/>
        <v>0</v>
      </c>
      <c r="BV137" s="137">
        <f t="shared" ref="BV137:CH137" si="1716">IF(BV133&gt;1,$G132*$I132,BU137)</f>
        <v>0</v>
      </c>
      <c r="BW137" s="137">
        <f t="shared" si="1716"/>
        <v>0</v>
      </c>
      <c r="BX137" s="137">
        <f t="shared" si="1716"/>
        <v>0</v>
      </c>
      <c r="BY137" s="137">
        <f t="shared" si="1716"/>
        <v>0</v>
      </c>
      <c r="BZ137" s="137">
        <f t="shared" si="1716"/>
        <v>0</v>
      </c>
      <c r="CA137" s="137">
        <f t="shared" si="1716"/>
        <v>0</v>
      </c>
      <c r="CB137" s="137">
        <f t="shared" si="1716"/>
        <v>0</v>
      </c>
      <c r="CC137" s="137">
        <f t="shared" si="1716"/>
        <v>0</v>
      </c>
      <c r="CD137" s="137">
        <f t="shared" si="1716"/>
        <v>0</v>
      </c>
      <c r="CE137" s="137">
        <f t="shared" si="1716"/>
        <v>0</v>
      </c>
      <c r="CF137" s="137">
        <f t="shared" si="1716"/>
        <v>0</v>
      </c>
      <c r="CG137" s="137">
        <f t="shared" si="1716"/>
        <v>0</v>
      </c>
      <c r="CH137" s="137">
        <f t="shared" si="1716"/>
        <v>0</v>
      </c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</row>
    <row r="138" spans="1:116" ht="15" x14ac:dyDescent="0.2">
      <c r="B138" s="64"/>
      <c r="C138" s="52"/>
      <c r="D138" s="82"/>
      <c r="E138" s="52"/>
      <c r="F138" s="48"/>
      <c r="G138" s="48"/>
      <c r="H138" s="48"/>
      <c r="I138" s="48"/>
      <c r="J138" s="48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</row>
    <row r="139" spans="1:116" ht="15" x14ac:dyDescent="0.2">
      <c r="B139" s="64"/>
      <c r="C139" s="44"/>
      <c r="D139" s="44"/>
      <c r="E139" s="44"/>
      <c r="F139" s="44"/>
      <c r="G139" s="44"/>
      <c r="H139" s="44"/>
      <c r="I139" s="44"/>
      <c r="J139" s="44"/>
      <c r="K139" s="44"/>
      <c r="M139" s="44"/>
      <c r="N139" s="44"/>
      <c r="O139" s="44"/>
      <c r="P139" s="44"/>
      <c r="Q139" s="45"/>
      <c r="R139" s="45"/>
      <c r="S139" s="45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8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</row>
    <row r="140" spans="1:116" x14ac:dyDescent="0.15"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</row>
    <row r="141" spans="1:116" x14ac:dyDescent="0.15">
      <c r="B141" s="64" t="s">
        <v>94</v>
      </c>
      <c r="K141" s="49"/>
      <c r="L141" s="106">
        <f t="shared" ref="L141:P141" si="1717">SUM(L23,L30,L37,L44,L51,L58,L65,L72,L79,L86,L93,L100,L107,L114,L121,L128,L135)</f>
        <v>1.1000000000000003E-2</v>
      </c>
      <c r="M141" s="106">
        <f t="shared" si="1717"/>
        <v>1.1000000000000003E-2</v>
      </c>
      <c r="N141" s="106">
        <f t="shared" si="1717"/>
        <v>1.1000000000000003E-2</v>
      </c>
      <c r="O141" s="106">
        <f t="shared" si="1717"/>
        <v>1.1000000000000003E-2</v>
      </c>
      <c r="P141" s="106">
        <f t="shared" si="1717"/>
        <v>1.1000000000000003E-2</v>
      </c>
      <c r="Q141" s="106">
        <f>SUM(Q23,Q30,Q37,Q44,Q51,Q58,Q65,Q72,Q79,Q86,Q93,Q100,Q107,Q114,Q121,Q128,Q135)</f>
        <v>24.035484265461704</v>
      </c>
      <c r="R141" s="106">
        <f t="shared" ref="R141:CC141" si="1718">SUM(R23,R30,R37,R44,R51,R58,R65,R72,R79,R86,R93,R100,R107,R114,R121,R128,R135)</f>
        <v>24.035484265461704</v>
      </c>
      <c r="S141" s="106">
        <f t="shared" si="1718"/>
        <v>24.035484265461704</v>
      </c>
      <c r="T141" s="106">
        <f t="shared" si="1718"/>
        <v>24.035484265461704</v>
      </c>
      <c r="U141" s="106">
        <f t="shared" si="1718"/>
        <v>24.035484265461704</v>
      </c>
      <c r="V141" s="106">
        <f t="shared" si="1718"/>
        <v>52.141155835537404</v>
      </c>
      <c r="W141" s="106">
        <f t="shared" si="1718"/>
        <v>67.214782857712152</v>
      </c>
      <c r="X141" s="106">
        <f t="shared" si="1718"/>
        <v>80.791172737078213</v>
      </c>
      <c r="Y141" s="106">
        <f t="shared" si="1718"/>
        <v>80.791172737078213</v>
      </c>
      <c r="Z141" s="106">
        <f t="shared" si="1718"/>
        <v>80.791172737078213</v>
      </c>
      <c r="AA141" s="106">
        <f t="shared" si="1718"/>
        <v>80.791172737078213</v>
      </c>
      <c r="AB141" s="106">
        <f t="shared" si="1718"/>
        <v>80.791172737078213</v>
      </c>
      <c r="AC141" s="106">
        <f t="shared" si="1718"/>
        <v>80.791172737078213</v>
      </c>
      <c r="AD141" s="106">
        <f t="shared" si="1718"/>
        <v>80.791172737078213</v>
      </c>
      <c r="AE141" s="106">
        <f t="shared" si="1718"/>
        <v>80.791172737078213</v>
      </c>
      <c r="AF141" s="106">
        <f t="shared" si="1718"/>
        <v>80.791172737078213</v>
      </c>
      <c r="AG141" s="106">
        <f t="shared" si="1718"/>
        <v>80.791172737078213</v>
      </c>
      <c r="AH141" s="106">
        <f t="shared" si="1718"/>
        <v>80.791172737078213</v>
      </c>
      <c r="AI141" s="106">
        <f t="shared" si="1718"/>
        <v>80.791172737078213</v>
      </c>
      <c r="AJ141" s="106">
        <f t="shared" si="1718"/>
        <v>80.791172737078213</v>
      </c>
      <c r="AK141" s="106">
        <f t="shared" si="1718"/>
        <v>80.791172737078213</v>
      </c>
      <c r="AL141" s="106">
        <f t="shared" si="1718"/>
        <v>80.791172737078213</v>
      </c>
      <c r="AM141" s="106">
        <f t="shared" si="1718"/>
        <v>80.791172737078213</v>
      </c>
      <c r="AN141" s="106">
        <f t="shared" si="1718"/>
        <v>80.791172737078213</v>
      </c>
      <c r="AO141" s="106">
        <f t="shared" si="1718"/>
        <v>80.791172737078213</v>
      </c>
      <c r="AP141" s="106">
        <f t="shared" si="1718"/>
        <v>81.492887463938516</v>
      </c>
      <c r="AQ141" s="106">
        <f t="shared" si="1718"/>
        <v>84.800409557802084</v>
      </c>
      <c r="AR141" s="106">
        <f t="shared" si="1718"/>
        <v>84.800409557802084</v>
      </c>
      <c r="AS141" s="106">
        <f t="shared" si="1718"/>
        <v>84.800409557802084</v>
      </c>
      <c r="AT141" s="106">
        <f t="shared" si="1718"/>
        <v>84.800409557802084</v>
      </c>
      <c r="AU141" s="106">
        <f t="shared" si="1718"/>
        <v>80.88495758335975</v>
      </c>
      <c r="AV141" s="106">
        <f t="shared" si="1718"/>
        <v>71.424091200446128</v>
      </c>
      <c r="AW141" s="106">
        <f t="shared" si="1718"/>
        <v>67.351054236636301</v>
      </c>
      <c r="AX141" s="106">
        <f t="shared" si="1718"/>
        <v>67.351054236636301</v>
      </c>
      <c r="AY141" s="106">
        <f t="shared" si="1718"/>
        <v>67.351054236636301</v>
      </c>
      <c r="AZ141" s="106">
        <f t="shared" si="1718"/>
        <v>67.351054236636301</v>
      </c>
      <c r="BA141" s="106">
        <f t="shared" si="1718"/>
        <v>67.351054236636301</v>
      </c>
      <c r="BB141" s="106">
        <f t="shared" si="1718"/>
        <v>67.351054236636301</v>
      </c>
      <c r="BC141" s="106">
        <f t="shared" si="1718"/>
        <v>67.351054236636301</v>
      </c>
      <c r="BD141" s="106">
        <f t="shared" si="1718"/>
        <v>67.351054236636301</v>
      </c>
      <c r="BE141" s="106">
        <f t="shared" si="1718"/>
        <v>67.351054236636301</v>
      </c>
      <c r="BF141" s="106">
        <f t="shared" si="1718"/>
        <v>67.351054236636301</v>
      </c>
      <c r="BG141" s="106">
        <f t="shared" si="1718"/>
        <v>67.351054236636301</v>
      </c>
      <c r="BH141" s="106">
        <f t="shared" si="1718"/>
        <v>67.351054236636301</v>
      </c>
      <c r="BI141" s="106">
        <f t="shared" si="1718"/>
        <v>67.351054236636301</v>
      </c>
      <c r="BJ141" s="106">
        <f t="shared" si="1718"/>
        <v>67.351054236636301</v>
      </c>
      <c r="BK141" s="106">
        <f t="shared" si="1718"/>
        <v>67.351054236636301</v>
      </c>
      <c r="BL141" s="106">
        <f t="shared" si="1718"/>
        <v>67.351054236636301</v>
      </c>
      <c r="BM141" s="106">
        <f t="shared" si="1718"/>
        <v>67.351054236636301</v>
      </c>
      <c r="BN141" s="106">
        <f t="shared" si="1718"/>
        <v>67.351054236636301</v>
      </c>
      <c r="BO141" s="106">
        <f t="shared" si="1718"/>
        <v>67.351054236636301</v>
      </c>
      <c r="BP141" s="106">
        <f t="shared" si="1718"/>
        <v>58.788552477057792</v>
      </c>
      <c r="BQ141" s="106">
        <f t="shared" si="1718"/>
        <v>58.788552477057792</v>
      </c>
      <c r="BR141" s="106">
        <f t="shared" si="1718"/>
        <v>58.788552477057792</v>
      </c>
      <c r="BS141" s="106">
        <f t="shared" si="1718"/>
        <v>58.788552477057792</v>
      </c>
      <c r="BT141" s="106">
        <f t="shared" si="1718"/>
        <v>58.788552477057792</v>
      </c>
      <c r="BU141" s="106">
        <f t="shared" si="1718"/>
        <v>52.756899384249245</v>
      </c>
      <c r="BV141" s="106">
        <f t="shared" si="1718"/>
        <v>46.444776905291057</v>
      </c>
      <c r="BW141" s="106">
        <f t="shared" si="1718"/>
        <v>46.444776905291057</v>
      </c>
      <c r="BX141" s="106">
        <f t="shared" si="1718"/>
        <v>46.444776905291057</v>
      </c>
      <c r="BY141" s="106">
        <f t="shared" si="1718"/>
        <v>46.444776905291057</v>
      </c>
      <c r="BZ141" s="106">
        <f t="shared" si="1718"/>
        <v>46.444776905291057</v>
      </c>
      <c r="CA141" s="106">
        <f t="shared" si="1718"/>
        <v>46.444776905291057</v>
      </c>
      <c r="CB141" s="106">
        <f t="shared" si="1718"/>
        <v>46.444776905291057</v>
      </c>
      <c r="CC141" s="106">
        <f t="shared" si="1718"/>
        <v>46.444776905291057</v>
      </c>
      <c r="CD141" s="106">
        <f t="shared" ref="CD141:CH141" si="1719">SUM(CD23,CD30,CD37,CD44,CD51,CD58,CD65,CD72,CD79,CD86,CD93,CD100,CD107,CD114,CD121,CD128,CD135)</f>
        <v>46.444776905291057</v>
      </c>
      <c r="CE141" s="106">
        <f t="shared" si="1719"/>
        <v>46.444776905291057</v>
      </c>
      <c r="CF141" s="106">
        <f t="shared" si="1719"/>
        <v>46.444776905291057</v>
      </c>
      <c r="CG141" s="106">
        <f t="shared" si="1719"/>
        <v>46.444776905291057</v>
      </c>
      <c r="CH141" s="106">
        <f t="shared" si="1719"/>
        <v>46.444776905291057</v>
      </c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</row>
    <row r="142" spans="1:116" x14ac:dyDescent="0.15"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</row>
    <row r="143" spans="1:116" x14ac:dyDescent="0.15">
      <c r="B143" s="64" t="s">
        <v>95</v>
      </c>
      <c r="K143" s="42"/>
      <c r="L143" s="42">
        <f>(SUM(L21,L28,L35,L42,L48,L51,L54,L57,L60,L63,L66,L69,L72,L75,L78,L81,L84,L87,L90,L93,L96,L99,L102,L105,L108,L111,L114,L117,L120,L123,L126,L129,L132,L135,L138,)+SUM(L22,L29,L36,L43,L49,L52,L55,L58,L61,L64,L67,L70,L73,L76,L79,L82,L85,L88,L91,L94,L97,L100,L103,L106,L109,L112,L115,L118,L121,L124,L127,L130,L133,L136))/2</f>
        <v>0.10930000000000004</v>
      </c>
      <c r="M143" s="42">
        <f t="shared" ref="M143:BX143" si="1720">(SUM(M21,M28,M35,M42,M48,M51,M54,M57,M60,M63,M66,M69,M72,M75,M78,M81,M84,M87,M90,M93,M96,M99,M102,M105,M108,M111,M114,M117,M120,M123,M126,M129,M132,M135,M138,)+SUM(M22,M29,M36,M43,M49,M52,M55,M58,M61,M64,M67,M70,M73,M76,M79,M82,M85,M88,M91,M94,M97,M100,M103,M106,M109,M112,M115,M118,M121,M124,M127,M130,M133,M136))/2</f>
        <v>0.10160000000000005</v>
      </c>
      <c r="N143" s="42">
        <f t="shared" si="1720"/>
        <v>9.3900000000000053E-2</v>
      </c>
      <c r="O143" s="42">
        <f t="shared" si="1720"/>
        <v>8.6200000000000027E-2</v>
      </c>
      <c r="P143" s="42">
        <f t="shared" si="1720"/>
        <v>7.8500000000000042E-2</v>
      </c>
      <c r="Q143" s="42">
        <f t="shared" si="1720"/>
        <v>945.56473811796104</v>
      </c>
      <c r="R143" s="42">
        <f t="shared" si="1720"/>
        <v>689.95712325440445</v>
      </c>
      <c r="S143" s="42">
        <f t="shared" si="1720"/>
        <v>675.57349859719682</v>
      </c>
      <c r="T143" s="42">
        <f t="shared" si="1720"/>
        <v>661.19187393998914</v>
      </c>
      <c r="U143" s="42">
        <f t="shared" si="1720"/>
        <v>646.8127492827814</v>
      </c>
      <c r="V143" s="42">
        <f t="shared" si="1720"/>
        <v>1522.8339646739032</v>
      </c>
      <c r="W143" s="42">
        <f t="shared" si="1720"/>
        <v>1693.0629915122063</v>
      </c>
      <c r="X143" s="42">
        <f t="shared" si="1720"/>
        <v>2011.4467085376368</v>
      </c>
      <c r="Y143" s="42">
        <f t="shared" si="1720"/>
        <v>1783.9148101471571</v>
      </c>
      <c r="Z143" s="42">
        <f t="shared" si="1720"/>
        <v>1726.0927852487534</v>
      </c>
      <c r="AA143" s="42">
        <f t="shared" si="1720"/>
        <v>1668.2707603503491</v>
      </c>
      <c r="AB143" s="42">
        <f t="shared" si="1720"/>
        <v>1610.4487354519451</v>
      </c>
      <c r="AC143" s="42">
        <f t="shared" si="1720"/>
        <v>1552.6267105535412</v>
      </c>
      <c r="AD143" s="42">
        <f t="shared" si="1720"/>
        <v>1494.8046856551373</v>
      </c>
      <c r="AE143" s="42">
        <f t="shared" si="1720"/>
        <v>1436.9826607567334</v>
      </c>
      <c r="AF143" s="42">
        <f t="shared" si="1720"/>
        <v>1379.1606358583292</v>
      </c>
      <c r="AG143" s="42">
        <f t="shared" si="1720"/>
        <v>1321.3386109599253</v>
      </c>
      <c r="AH143" s="42">
        <f t="shared" si="1720"/>
        <v>1263.5165860615211</v>
      </c>
      <c r="AI143" s="42">
        <f t="shared" si="1720"/>
        <v>1205.6951611631173</v>
      </c>
      <c r="AJ143" s="42">
        <f t="shared" si="1720"/>
        <v>1147.8743362647135</v>
      </c>
      <c r="AK143" s="42">
        <f t="shared" si="1720"/>
        <v>1090.0535113663095</v>
      </c>
      <c r="AL143" s="42">
        <f t="shared" si="1720"/>
        <v>1032.2326864679053</v>
      </c>
      <c r="AM143" s="42">
        <f t="shared" si="1720"/>
        <v>974.41186156950153</v>
      </c>
      <c r="AN143" s="42">
        <f t="shared" si="1720"/>
        <v>916.59103667109764</v>
      </c>
      <c r="AO143" s="42">
        <f t="shared" si="1720"/>
        <v>858.77021177269364</v>
      </c>
      <c r="AP143" s="42">
        <f t="shared" si="1720"/>
        <v>939.09236950857041</v>
      </c>
      <c r="AQ143" s="42">
        <f t="shared" si="1720"/>
        <v>1171.2112181595105</v>
      </c>
      <c r="AR143" s="42">
        <f t="shared" si="1720"/>
        <v>1111.0349174873145</v>
      </c>
      <c r="AS143" s="42">
        <f t="shared" si="1720"/>
        <v>1050.8586168151185</v>
      </c>
      <c r="AT143" s="42">
        <f t="shared" si="1720"/>
        <v>990.68231614292256</v>
      </c>
      <c r="AU143" s="42">
        <f t="shared" si="1720"/>
        <v>1050.2761905657076</v>
      </c>
      <c r="AV143" s="42">
        <f t="shared" si="1720"/>
        <v>1521.0667202630484</v>
      </c>
      <c r="AW143" s="42">
        <f t="shared" si="1720"/>
        <v>1591.1050114054401</v>
      </c>
      <c r="AX143" s="42">
        <f t="shared" si="1720"/>
        <v>1544.3829095852839</v>
      </c>
      <c r="AY143" s="42">
        <f t="shared" si="1720"/>
        <v>1497.6608077651276</v>
      </c>
      <c r="AZ143" s="42">
        <f t="shared" si="1720"/>
        <v>1450.9387059449709</v>
      </c>
      <c r="BA143" s="42">
        <f t="shared" si="1720"/>
        <v>1404.2166041248147</v>
      </c>
      <c r="BB143" s="42">
        <f t="shared" si="1720"/>
        <v>1357.4945023046585</v>
      </c>
      <c r="BC143" s="42">
        <f t="shared" si="1720"/>
        <v>1310.7724004845022</v>
      </c>
      <c r="BD143" s="42">
        <f t="shared" si="1720"/>
        <v>1264.0502986643457</v>
      </c>
      <c r="BE143" s="42">
        <f t="shared" si="1720"/>
        <v>1217.3281968441893</v>
      </c>
      <c r="BF143" s="42">
        <f t="shared" si="1720"/>
        <v>1170.606095024033</v>
      </c>
      <c r="BG143" s="42">
        <f t="shared" si="1720"/>
        <v>1123.8839932038766</v>
      </c>
      <c r="BH143" s="42">
        <f t="shared" si="1720"/>
        <v>1077.1618913837201</v>
      </c>
      <c r="BI143" s="42">
        <f t="shared" si="1720"/>
        <v>1030.4397895635641</v>
      </c>
      <c r="BJ143" s="42">
        <f t="shared" si="1720"/>
        <v>983.71768774340762</v>
      </c>
      <c r="BK143" s="42">
        <f t="shared" si="1720"/>
        <v>936.99558592325116</v>
      </c>
      <c r="BL143" s="42">
        <f t="shared" si="1720"/>
        <v>890.27348410309492</v>
      </c>
      <c r="BM143" s="42">
        <f t="shared" si="1720"/>
        <v>843.55138228293845</v>
      </c>
      <c r="BN143" s="42">
        <f t="shared" si="1720"/>
        <v>796.82928046278221</v>
      </c>
      <c r="BO143" s="42">
        <f t="shared" si="1720"/>
        <v>752.82191853053291</v>
      </c>
      <c r="BP143" s="42">
        <f t="shared" si="1720"/>
        <v>996.29585141197595</v>
      </c>
      <c r="BQ143" s="42">
        <f t="shared" si="1720"/>
        <v>954.74543515484243</v>
      </c>
      <c r="BR143" s="42">
        <f t="shared" si="1720"/>
        <v>913.19501889770891</v>
      </c>
      <c r="BS143" s="42">
        <f t="shared" si="1720"/>
        <v>871.64460264057527</v>
      </c>
      <c r="BT143" s="42">
        <f t="shared" si="1720"/>
        <v>830.10978638344159</v>
      </c>
      <c r="BU143" s="42">
        <f t="shared" si="1720"/>
        <v>1052.2228129199034</v>
      </c>
      <c r="BV143" s="42">
        <f t="shared" si="1720"/>
        <v>1282.6407607678236</v>
      </c>
      <c r="BW143" s="42">
        <f t="shared" si="1720"/>
        <v>1250.5104646055702</v>
      </c>
      <c r="BX143" s="42">
        <f t="shared" si="1720"/>
        <v>1218.3801684433165</v>
      </c>
      <c r="BY143" s="42">
        <f t="shared" ref="BY143:CH143" si="1721">(SUM(BY21,BY28,BY35,BY42,BY48,BY51,BY54,BY57,BY60,BY63,BY66,BY69,BY72,BY75,BY78,BY81,BY84,BY87,BY90,BY93,BY96,BY99,BY102,BY105,BY108,BY111,BY114,BY117,BY120,BY123,BY126,BY129,BY132,BY135,BY138,)+SUM(BY22,BY29,BY36,BY43,BY49,BY52,BY55,BY58,BY61,BY64,BY67,BY70,BY73,BY76,BY79,BY82,BY85,BY88,BY91,BY94,BY97,BY100,BY103,BY106,BY109,BY112,BY115,BY118,BY121,BY124,BY127,BY130,BY133,BY136))/2</f>
        <v>1186.2498722810628</v>
      </c>
      <c r="BZ143" s="42">
        <f t="shared" si="1721"/>
        <v>1154.1195761188094</v>
      </c>
      <c r="CA143" s="42">
        <f t="shared" si="1721"/>
        <v>1121.9892799565555</v>
      </c>
      <c r="CB143" s="42">
        <f t="shared" si="1721"/>
        <v>1089.8589837943023</v>
      </c>
      <c r="CC143" s="42">
        <f t="shared" si="1721"/>
        <v>1057.7286876320486</v>
      </c>
      <c r="CD143" s="42">
        <f t="shared" si="1721"/>
        <v>1025.5983914697949</v>
      </c>
      <c r="CE143" s="42">
        <f t="shared" si="1721"/>
        <v>993.46809530754149</v>
      </c>
      <c r="CF143" s="42">
        <f t="shared" si="1721"/>
        <v>961.33779914528793</v>
      </c>
      <c r="CG143" s="42">
        <f t="shared" si="1721"/>
        <v>929.20750298303415</v>
      </c>
      <c r="CH143" s="42">
        <f t="shared" si="1721"/>
        <v>897.0772068207807</v>
      </c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</row>
    <row r="144" spans="1:116" ht="15" x14ac:dyDescent="0.2">
      <c r="B144" s="64" t="s">
        <v>96</v>
      </c>
      <c r="K144" s="16"/>
      <c r="L144" s="16">
        <f t="shared" ref="L144:AQ144" si="1722">L143*$D$8</f>
        <v>0</v>
      </c>
      <c r="M144" s="16">
        <f t="shared" si="1722"/>
        <v>0</v>
      </c>
      <c r="N144" s="16">
        <f t="shared" si="1722"/>
        <v>0</v>
      </c>
      <c r="O144" s="16">
        <f t="shared" si="1722"/>
        <v>0</v>
      </c>
      <c r="P144" s="16">
        <f t="shared" si="1722"/>
        <v>0</v>
      </c>
      <c r="Q144" s="16">
        <f t="shared" si="1722"/>
        <v>0</v>
      </c>
      <c r="R144" s="16">
        <f t="shared" si="1722"/>
        <v>0</v>
      </c>
      <c r="S144" s="16">
        <f t="shared" si="1722"/>
        <v>0</v>
      </c>
      <c r="T144" s="16">
        <f t="shared" si="1722"/>
        <v>0</v>
      </c>
      <c r="U144" s="29">
        <f t="shared" si="1722"/>
        <v>0</v>
      </c>
      <c r="V144" s="29">
        <f t="shared" si="1722"/>
        <v>0</v>
      </c>
      <c r="W144" s="29">
        <f t="shared" si="1722"/>
        <v>0</v>
      </c>
      <c r="X144" s="29">
        <f t="shared" si="1722"/>
        <v>0</v>
      </c>
      <c r="Y144" s="29">
        <f t="shared" si="1722"/>
        <v>0</v>
      </c>
      <c r="Z144" s="29">
        <f t="shared" si="1722"/>
        <v>0</v>
      </c>
      <c r="AA144" s="29">
        <f t="shared" si="1722"/>
        <v>0</v>
      </c>
      <c r="AB144" s="29">
        <f t="shared" si="1722"/>
        <v>0</v>
      </c>
      <c r="AC144" s="29">
        <f t="shared" si="1722"/>
        <v>0</v>
      </c>
      <c r="AD144" s="29">
        <f t="shared" si="1722"/>
        <v>0</v>
      </c>
      <c r="AE144" s="29">
        <f t="shared" si="1722"/>
        <v>0</v>
      </c>
      <c r="AF144" s="29">
        <f t="shared" si="1722"/>
        <v>0</v>
      </c>
      <c r="AG144" s="29">
        <f t="shared" si="1722"/>
        <v>0</v>
      </c>
      <c r="AH144" s="29">
        <f t="shared" si="1722"/>
        <v>0</v>
      </c>
      <c r="AI144" s="29">
        <f t="shared" si="1722"/>
        <v>0</v>
      </c>
      <c r="AJ144" s="29">
        <f t="shared" si="1722"/>
        <v>0</v>
      </c>
      <c r="AK144" s="29">
        <f t="shared" si="1722"/>
        <v>0</v>
      </c>
      <c r="AL144" s="29">
        <f t="shared" si="1722"/>
        <v>0</v>
      </c>
      <c r="AM144" s="29">
        <f t="shared" si="1722"/>
        <v>0</v>
      </c>
      <c r="AN144" s="29">
        <f t="shared" si="1722"/>
        <v>0</v>
      </c>
      <c r="AO144" s="29">
        <f t="shared" si="1722"/>
        <v>0</v>
      </c>
      <c r="AP144" s="29">
        <f t="shared" si="1722"/>
        <v>0</v>
      </c>
      <c r="AQ144" s="29">
        <f t="shared" si="1722"/>
        <v>0</v>
      </c>
      <c r="AR144" s="29">
        <f t="shared" ref="AR144:BW144" si="1723">AR143*$D$8</f>
        <v>0</v>
      </c>
      <c r="AS144" s="29">
        <f t="shared" si="1723"/>
        <v>0</v>
      </c>
      <c r="AT144" s="29">
        <f t="shared" si="1723"/>
        <v>0</v>
      </c>
      <c r="AU144" s="29">
        <f t="shared" si="1723"/>
        <v>0</v>
      </c>
      <c r="AV144" s="29">
        <f t="shared" si="1723"/>
        <v>0</v>
      </c>
      <c r="AW144" s="29">
        <f t="shared" si="1723"/>
        <v>0</v>
      </c>
      <c r="AX144" s="29">
        <f t="shared" si="1723"/>
        <v>0</v>
      </c>
      <c r="AY144" s="29">
        <f t="shared" si="1723"/>
        <v>0</v>
      </c>
      <c r="AZ144" s="29">
        <f t="shared" si="1723"/>
        <v>0</v>
      </c>
      <c r="BA144" s="29">
        <f t="shared" si="1723"/>
        <v>0</v>
      </c>
      <c r="BB144" s="29">
        <f t="shared" si="1723"/>
        <v>0</v>
      </c>
      <c r="BC144" s="29">
        <f t="shared" si="1723"/>
        <v>0</v>
      </c>
      <c r="BD144" s="29">
        <f t="shared" si="1723"/>
        <v>0</v>
      </c>
      <c r="BE144" s="29">
        <f t="shared" si="1723"/>
        <v>0</v>
      </c>
      <c r="BF144" s="29">
        <f t="shared" si="1723"/>
        <v>0</v>
      </c>
      <c r="BG144" s="29">
        <f t="shared" si="1723"/>
        <v>0</v>
      </c>
      <c r="BH144" s="29">
        <f t="shared" si="1723"/>
        <v>0</v>
      </c>
      <c r="BI144" s="29">
        <f t="shared" si="1723"/>
        <v>0</v>
      </c>
      <c r="BJ144" s="29">
        <f t="shared" si="1723"/>
        <v>0</v>
      </c>
      <c r="BK144" s="29">
        <f t="shared" si="1723"/>
        <v>0</v>
      </c>
      <c r="BL144" s="29">
        <f t="shared" si="1723"/>
        <v>0</v>
      </c>
      <c r="BM144" s="29">
        <f t="shared" si="1723"/>
        <v>0</v>
      </c>
      <c r="BN144" s="29">
        <f t="shared" si="1723"/>
        <v>0</v>
      </c>
      <c r="BO144" s="29">
        <f t="shared" si="1723"/>
        <v>0</v>
      </c>
      <c r="BP144" s="29">
        <f t="shared" si="1723"/>
        <v>0</v>
      </c>
      <c r="BQ144" s="29">
        <f t="shared" si="1723"/>
        <v>0</v>
      </c>
      <c r="BR144" s="29">
        <f t="shared" si="1723"/>
        <v>0</v>
      </c>
      <c r="BS144" s="29">
        <f t="shared" si="1723"/>
        <v>0</v>
      </c>
      <c r="BT144" s="29">
        <f t="shared" si="1723"/>
        <v>0</v>
      </c>
      <c r="BU144" s="29">
        <f t="shared" si="1723"/>
        <v>0</v>
      </c>
      <c r="BV144" s="29">
        <f t="shared" si="1723"/>
        <v>0</v>
      </c>
      <c r="BW144" s="29">
        <f t="shared" si="1723"/>
        <v>0</v>
      </c>
      <c r="BX144" s="29">
        <f t="shared" ref="BX144:CH144" si="1724">BX143*$D$8</f>
        <v>0</v>
      </c>
      <c r="BY144" s="29">
        <f t="shared" si="1724"/>
        <v>0</v>
      </c>
      <c r="BZ144" s="29">
        <f t="shared" si="1724"/>
        <v>0</v>
      </c>
      <c r="CA144" s="29">
        <f t="shared" si="1724"/>
        <v>0</v>
      </c>
      <c r="CB144" s="29">
        <f t="shared" si="1724"/>
        <v>0</v>
      </c>
      <c r="CC144" s="29">
        <f t="shared" si="1724"/>
        <v>0</v>
      </c>
      <c r="CD144" s="29">
        <f t="shared" si="1724"/>
        <v>0</v>
      </c>
      <c r="CE144" s="29">
        <f t="shared" si="1724"/>
        <v>0</v>
      </c>
      <c r="CF144" s="29">
        <f t="shared" si="1724"/>
        <v>0</v>
      </c>
      <c r="CG144" s="29">
        <f t="shared" si="1724"/>
        <v>0</v>
      </c>
      <c r="CH144" s="29">
        <f t="shared" si="1724"/>
        <v>0</v>
      </c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</row>
    <row r="145" spans="1:116" ht="15" x14ac:dyDescent="0.2">
      <c r="B145" s="64" t="s">
        <v>97</v>
      </c>
      <c r="K145" s="16"/>
      <c r="L145" s="16">
        <f t="shared" ref="L145:AQ145" si="1725">L143*$D$7</f>
        <v>0.10930000000000004</v>
      </c>
      <c r="M145" s="16">
        <f t="shared" si="1725"/>
        <v>0.10160000000000005</v>
      </c>
      <c r="N145" s="16">
        <f t="shared" si="1725"/>
        <v>9.3900000000000053E-2</v>
      </c>
      <c r="O145" s="16">
        <f t="shared" si="1725"/>
        <v>8.6200000000000027E-2</v>
      </c>
      <c r="P145" s="16">
        <f t="shared" si="1725"/>
        <v>7.8500000000000042E-2</v>
      </c>
      <c r="Q145" s="16">
        <f t="shared" si="1725"/>
        <v>945.56473811796104</v>
      </c>
      <c r="R145" s="16">
        <f t="shared" si="1725"/>
        <v>689.95712325440445</v>
      </c>
      <c r="S145" s="16">
        <f t="shared" si="1725"/>
        <v>675.57349859719682</v>
      </c>
      <c r="T145" s="16">
        <f t="shared" si="1725"/>
        <v>661.19187393998914</v>
      </c>
      <c r="U145" s="29">
        <f t="shared" si="1725"/>
        <v>646.8127492827814</v>
      </c>
      <c r="V145" s="29">
        <f t="shared" si="1725"/>
        <v>1522.8339646739032</v>
      </c>
      <c r="W145" s="29">
        <f t="shared" si="1725"/>
        <v>1693.0629915122063</v>
      </c>
      <c r="X145" s="29">
        <f t="shared" si="1725"/>
        <v>2011.4467085376368</v>
      </c>
      <c r="Y145" s="29">
        <f t="shared" si="1725"/>
        <v>1783.9148101471571</v>
      </c>
      <c r="Z145" s="29">
        <f t="shared" si="1725"/>
        <v>1726.0927852487534</v>
      </c>
      <c r="AA145" s="29">
        <f t="shared" si="1725"/>
        <v>1668.2707603503491</v>
      </c>
      <c r="AB145" s="29">
        <f t="shared" si="1725"/>
        <v>1610.4487354519451</v>
      </c>
      <c r="AC145" s="29">
        <f t="shared" si="1725"/>
        <v>1552.6267105535412</v>
      </c>
      <c r="AD145" s="29">
        <f t="shared" si="1725"/>
        <v>1494.8046856551373</v>
      </c>
      <c r="AE145" s="29">
        <f t="shared" si="1725"/>
        <v>1436.9826607567334</v>
      </c>
      <c r="AF145" s="29">
        <f t="shared" si="1725"/>
        <v>1379.1606358583292</v>
      </c>
      <c r="AG145" s="29">
        <f t="shared" si="1725"/>
        <v>1321.3386109599253</v>
      </c>
      <c r="AH145" s="29">
        <f t="shared" si="1725"/>
        <v>1263.5165860615211</v>
      </c>
      <c r="AI145" s="29">
        <f t="shared" si="1725"/>
        <v>1205.6951611631173</v>
      </c>
      <c r="AJ145" s="29">
        <f t="shared" si="1725"/>
        <v>1147.8743362647135</v>
      </c>
      <c r="AK145" s="29">
        <f t="shared" si="1725"/>
        <v>1090.0535113663095</v>
      </c>
      <c r="AL145" s="29">
        <f t="shared" si="1725"/>
        <v>1032.2326864679053</v>
      </c>
      <c r="AM145" s="29">
        <f t="shared" si="1725"/>
        <v>974.41186156950153</v>
      </c>
      <c r="AN145" s="29">
        <f t="shared" si="1725"/>
        <v>916.59103667109764</v>
      </c>
      <c r="AO145" s="29">
        <f t="shared" si="1725"/>
        <v>858.77021177269364</v>
      </c>
      <c r="AP145" s="29">
        <f t="shared" si="1725"/>
        <v>939.09236950857041</v>
      </c>
      <c r="AQ145" s="29">
        <f t="shared" si="1725"/>
        <v>1171.2112181595105</v>
      </c>
      <c r="AR145" s="29">
        <f t="shared" ref="AR145:BW145" si="1726">AR143*$D$7</f>
        <v>1111.0349174873145</v>
      </c>
      <c r="AS145" s="29">
        <f t="shared" si="1726"/>
        <v>1050.8586168151185</v>
      </c>
      <c r="AT145" s="29">
        <f t="shared" si="1726"/>
        <v>990.68231614292256</v>
      </c>
      <c r="AU145" s="29">
        <f t="shared" si="1726"/>
        <v>1050.2761905657076</v>
      </c>
      <c r="AV145" s="29">
        <f t="shared" si="1726"/>
        <v>1521.0667202630484</v>
      </c>
      <c r="AW145" s="29">
        <f t="shared" si="1726"/>
        <v>1591.1050114054401</v>
      </c>
      <c r="AX145" s="29">
        <f t="shared" si="1726"/>
        <v>1544.3829095852839</v>
      </c>
      <c r="AY145" s="29">
        <f t="shared" si="1726"/>
        <v>1497.6608077651276</v>
      </c>
      <c r="AZ145" s="29">
        <f t="shared" si="1726"/>
        <v>1450.9387059449709</v>
      </c>
      <c r="BA145" s="29">
        <f t="shared" si="1726"/>
        <v>1404.2166041248147</v>
      </c>
      <c r="BB145" s="29">
        <f t="shared" si="1726"/>
        <v>1357.4945023046585</v>
      </c>
      <c r="BC145" s="29">
        <f t="shared" si="1726"/>
        <v>1310.7724004845022</v>
      </c>
      <c r="BD145" s="29">
        <f t="shared" si="1726"/>
        <v>1264.0502986643457</v>
      </c>
      <c r="BE145" s="29">
        <f t="shared" si="1726"/>
        <v>1217.3281968441893</v>
      </c>
      <c r="BF145" s="29">
        <f t="shared" si="1726"/>
        <v>1170.606095024033</v>
      </c>
      <c r="BG145" s="29">
        <f t="shared" si="1726"/>
        <v>1123.8839932038766</v>
      </c>
      <c r="BH145" s="29">
        <f t="shared" si="1726"/>
        <v>1077.1618913837201</v>
      </c>
      <c r="BI145" s="29">
        <f t="shared" si="1726"/>
        <v>1030.4397895635641</v>
      </c>
      <c r="BJ145" s="29">
        <f t="shared" si="1726"/>
        <v>983.71768774340762</v>
      </c>
      <c r="BK145" s="29">
        <f t="shared" si="1726"/>
        <v>936.99558592325116</v>
      </c>
      <c r="BL145" s="29">
        <f t="shared" si="1726"/>
        <v>890.27348410309492</v>
      </c>
      <c r="BM145" s="29">
        <f t="shared" si="1726"/>
        <v>843.55138228293845</v>
      </c>
      <c r="BN145" s="29">
        <f t="shared" si="1726"/>
        <v>796.82928046278221</v>
      </c>
      <c r="BO145" s="29">
        <f t="shared" si="1726"/>
        <v>752.82191853053291</v>
      </c>
      <c r="BP145" s="29">
        <f t="shared" si="1726"/>
        <v>996.29585141197595</v>
      </c>
      <c r="BQ145" s="29">
        <f t="shared" si="1726"/>
        <v>954.74543515484243</v>
      </c>
      <c r="BR145" s="29">
        <f t="shared" si="1726"/>
        <v>913.19501889770891</v>
      </c>
      <c r="BS145" s="29">
        <f t="shared" si="1726"/>
        <v>871.64460264057527</v>
      </c>
      <c r="BT145" s="29">
        <f t="shared" si="1726"/>
        <v>830.10978638344159</v>
      </c>
      <c r="BU145" s="29">
        <f t="shared" si="1726"/>
        <v>1052.2228129199034</v>
      </c>
      <c r="BV145" s="29">
        <f t="shared" si="1726"/>
        <v>1282.6407607678236</v>
      </c>
      <c r="BW145" s="29">
        <f t="shared" si="1726"/>
        <v>1250.5104646055702</v>
      </c>
      <c r="BX145" s="29">
        <f t="shared" ref="BX145:CH145" si="1727">BX143*$D$7</f>
        <v>1218.3801684433165</v>
      </c>
      <c r="BY145" s="29">
        <f t="shared" si="1727"/>
        <v>1186.2498722810628</v>
      </c>
      <c r="BZ145" s="29">
        <f t="shared" si="1727"/>
        <v>1154.1195761188094</v>
      </c>
      <c r="CA145" s="29">
        <f t="shared" si="1727"/>
        <v>1121.9892799565555</v>
      </c>
      <c r="CB145" s="29">
        <f t="shared" si="1727"/>
        <v>1089.8589837943023</v>
      </c>
      <c r="CC145" s="29">
        <f t="shared" si="1727"/>
        <v>1057.7286876320486</v>
      </c>
      <c r="CD145" s="29">
        <f t="shared" si="1727"/>
        <v>1025.5983914697949</v>
      </c>
      <c r="CE145" s="29">
        <f t="shared" si="1727"/>
        <v>993.46809530754149</v>
      </c>
      <c r="CF145" s="29">
        <f t="shared" si="1727"/>
        <v>961.33779914528793</v>
      </c>
      <c r="CG145" s="29">
        <f t="shared" si="1727"/>
        <v>929.20750298303415</v>
      </c>
      <c r="CH145" s="29">
        <f t="shared" si="1727"/>
        <v>897.0772068207807</v>
      </c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</row>
    <row r="147" spans="1:116" s="27" customFormat="1" x14ac:dyDescent="0.15">
      <c r="B147" s="26" t="s">
        <v>98</v>
      </c>
    </row>
    <row r="148" spans="1:116" x14ac:dyDescent="0.15">
      <c r="B148" s="64" t="s">
        <v>99</v>
      </c>
      <c r="L148" s="42">
        <f t="shared" ref="L148:BW148" si="1728">L141</f>
        <v>1.1000000000000003E-2</v>
      </c>
      <c r="M148" s="42">
        <f t="shared" si="1728"/>
        <v>1.1000000000000003E-2</v>
      </c>
      <c r="N148" s="42">
        <f t="shared" si="1728"/>
        <v>1.1000000000000003E-2</v>
      </c>
      <c r="O148" s="42">
        <f t="shared" si="1728"/>
        <v>1.1000000000000003E-2</v>
      </c>
      <c r="P148" s="42">
        <f t="shared" si="1728"/>
        <v>1.1000000000000003E-2</v>
      </c>
      <c r="Q148" s="42">
        <f t="shared" si="1728"/>
        <v>24.035484265461704</v>
      </c>
      <c r="R148" s="42">
        <f t="shared" si="1728"/>
        <v>24.035484265461704</v>
      </c>
      <c r="S148" s="42">
        <f t="shared" si="1728"/>
        <v>24.035484265461704</v>
      </c>
      <c r="T148" s="42">
        <f t="shared" si="1728"/>
        <v>24.035484265461704</v>
      </c>
      <c r="U148" s="28">
        <f t="shared" si="1728"/>
        <v>24.035484265461704</v>
      </c>
      <c r="V148" s="28">
        <f t="shared" si="1728"/>
        <v>52.141155835537404</v>
      </c>
      <c r="W148" s="28">
        <f t="shared" si="1728"/>
        <v>67.214782857712152</v>
      </c>
      <c r="X148" s="28">
        <f t="shared" si="1728"/>
        <v>80.791172737078213</v>
      </c>
      <c r="Y148" s="28">
        <f t="shared" si="1728"/>
        <v>80.791172737078213</v>
      </c>
      <c r="Z148" s="28">
        <f t="shared" si="1728"/>
        <v>80.791172737078213</v>
      </c>
      <c r="AA148" s="28">
        <f t="shared" si="1728"/>
        <v>80.791172737078213</v>
      </c>
      <c r="AB148" s="28">
        <f t="shared" si="1728"/>
        <v>80.791172737078213</v>
      </c>
      <c r="AC148" s="28">
        <f t="shared" si="1728"/>
        <v>80.791172737078213</v>
      </c>
      <c r="AD148" s="28">
        <f t="shared" si="1728"/>
        <v>80.791172737078213</v>
      </c>
      <c r="AE148" s="28">
        <f t="shared" si="1728"/>
        <v>80.791172737078213</v>
      </c>
      <c r="AF148" s="28">
        <f t="shared" si="1728"/>
        <v>80.791172737078213</v>
      </c>
      <c r="AG148" s="28">
        <f t="shared" si="1728"/>
        <v>80.791172737078213</v>
      </c>
      <c r="AH148" s="28">
        <f t="shared" si="1728"/>
        <v>80.791172737078213</v>
      </c>
      <c r="AI148" s="28">
        <f t="shared" si="1728"/>
        <v>80.791172737078213</v>
      </c>
      <c r="AJ148" s="28">
        <f t="shared" si="1728"/>
        <v>80.791172737078213</v>
      </c>
      <c r="AK148" s="28">
        <f t="shared" si="1728"/>
        <v>80.791172737078213</v>
      </c>
      <c r="AL148" s="28">
        <f t="shared" si="1728"/>
        <v>80.791172737078213</v>
      </c>
      <c r="AM148" s="28">
        <f t="shared" si="1728"/>
        <v>80.791172737078213</v>
      </c>
      <c r="AN148" s="28">
        <f t="shared" si="1728"/>
        <v>80.791172737078213</v>
      </c>
      <c r="AO148" s="28">
        <f t="shared" si="1728"/>
        <v>80.791172737078213</v>
      </c>
      <c r="AP148" s="28">
        <f t="shared" si="1728"/>
        <v>81.492887463938516</v>
      </c>
      <c r="AQ148" s="28">
        <f t="shared" si="1728"/>
        <v>84.800409557802084</v>
      </c>
      <c r="AR148" s="28">
        <f t="shared" si="1728"/>
        <v>84.800409557802084</v>
      </c>
      <c r="AS148" s="28">
        <f t="shared" si="1728"/>
        <v>84.800409557802084</v>
      </c>
      <c r="AT148" s="28">
        <f t="shared" si="1728"/>
        <v>84.800409557802084</v>
      </c>
      <c r="AU148" s="28">
        <f t="shared" si="1728"/>
        <v>80.88495758335975</v>
      </c>
      <c r="AV148" s="28">
        <f t="shared" si="1728"/>
        <v>71.424091200446128</v>
      </c>
      <c r="AW148" s="28">
        <f t="shared" si="1728"/>
        <v>67.351054236636301</v>
      </c>
      <c r="AX148" s="28">
        <f t="shared" si="1728"/>
        <v>67.351054236636301</v>
      </c>
      <c r="AY148" s="28">
        <f t="shared" si="1728"/>
        <v>67.351054236636301</v>
      </c>
      <c r="AZ148" s="28">
        <f t="shared" si="1728"/>
        <v>67.351054236636301</v>
      </c>
      <c r="BA148" s="28">
        <f t="shared" si="1728"/>
        <v>67.351054236636301</v>
      </c>
      <c r="BB148" s="28">
        <f t="shared" si="1728"/>
        <v>67.351054236636301</v>
      </c>
      <c r="BC148" s="28">
        <f t="shared" si="1728"/>
        <v>67.351054236636301</v>
      </c>
      <c r="BD148" s="28">
        <f t="shared" si="1728"/>
        <v>67.351054236636301</v>
      </c>
      <c r="BE148" s="28">
        <f t="shared" si="1728"/>
        <v>67.351054236636301</v>
      </c>
      <c r="BF148" s="28">
        <f t="shared" si="1728"/>
        <v>67.351054236636301</v>
      </c>
      <c r="BG148" s="28">
        <f t="shared" si="1728"/>
        <v>67.351054236636301</v>
      </c>
      <c r="BH148" s="28">
        <f t="shared" si="1728"/>
        <v>67.351054236636301</v>
      </c>
      <c r="BI148" s="28">
        <f t="shared" si="1728"/>
        <v>67.351054236636301</v>
      </c>
      <c r="BJ148" s="28">
        <f t="shared" si="1728"/>
        <v>67.351054236636301</v>
      </c>
      <c r="BK148" s="28">
        <f t="shared" si="1728"/>
        <v>67.351054236636301</v>
      </c>
      <c r="BL148" s="28">
        <f t="shared" si="1728"/>
        <v>67.351054236636301</v>
      </c>
      <c r="BM148" s="28">
        <f t="shared" si="1728"/>
        <v>67.351054236636301</v>
      </c>
      <c r="BN148" s="28">
        <f t="shared" si="1728"/>
        <v>67.351054236636301</v>
      </c>
      <c r="BO148" s="28">
        <f t="shared" si="1728"/>
        <v>67.351054236636301</v>
      </c>
      <c r="BP148" s="28">
        <f t="shared" si="1728"/>
        <v>58.788552477057792</v>
      </c>
      <c r="BQ148" s="28">
        <f t="shared" si="1728"/>
        <v>58.788552477057792</v>
      </c>
      <c r="BR148" s="28">
        <f t="shared" si="1728"/>
        <v>58.788552477057792</v>
      </c>
      <c r="BS148" s="28">
        <f t="shared" si="1728"/>
        <v>58.788552477057792</v>
      </c>
      <c r="BT148" s="28">
        <f t="shared" si="1728"/>
        <v>58.788552477057792</v>
      </c>
      <c r="BU148" s="28">
        <f t="shared" si="1728"/>
        <v>52.756899384249245</v>
      </c>
      <c r="BV148" s="28">
        <f t="shared" si="1728"/>
        <v>46.444776905291057</v>
      </c>
      <c r="BW148" s="28">
        <f t="shared" si="1728"/>
        <v>46.444776905291057</v>
      </c>
      <c r="BX148" s="28">
        <f t="shared" ref="BX148:CC148" si="1729">BX141</f>
        <v>46.444776905291057</v>
      </c>
      <c r="BY148" s="28">
        <f t="shared" si="1729"/>
        <v>46.444776905291057</v>
      </c>
      <c r="BZ148" s="28">
        <f t="shared" si="1729"/>
        <v>46.444776905291057</v>
      </c>
      <c r="CA148" s="28">
        <f t="shared" si="1729"/>
        <v>46.444776905291057</v>
      </c>
      <c r="CB148" s="28">
        <f t="shared" si="1729"/>
        <v>46.444776905291057</v>
      </c>
      <c r="CC148" s="28">
        <f t="shared" si="1729"/>
        <v>46.444776905291057</v>
      </c>
      <c r="CD148" s="28">
        <f>CD141</f>
        <v>46.444776905291057</v>
      </c>
      <c r="CE148" s="28">
        <f>CE141</f>
        <v>46.444776905291057</v>
      </c>
      <c r="CF148" s="28">
        <f>CF141</f>
        <v>46.444776905291057</v>
      </c>
      <c r="CG148" s="28">
        <f>CG141</f>
        <v>46.444776905291057</v>
      </c>
      <c r="CH148" s="28">
        <f>CH141</f>
        <v>46.444776905291057</v>
      </c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</row>
    <row r="149" spans="1:116" x14ac:dyDescent="0.15">
      <c r="B149" s="64" t="s">
        <v>100</v>
      </c>
      <c r="L149" s="42">
        <f t="shared" ref="L149:AQ149" si="1730">L144*$C$8</f>
        <v>0</v>
      </c>
      <c r="M149" s="42">
        <f t="shared" si="1730"/>
        <v>0</v>
      </c>
      <c r="N149" s="42">
        <f t="shared" si="1730"/>
        <v>0</v>
      </c>
      <c r="O149" s="42">
        <f t="shared" si="1730"/>
        <v>0</v>
      </c>
      <c r="P149" s="42">
        <f t="shared" si="1730"/>
        <v>0</v>
      </c>
      <c r="Q149" s="42">
        <f t="shared" si="1730"/>
        <v>0</v>
      </c>
      <c r="R149" s="42">
        <f t="shared" si="1730"/>
        <v>0</v>
      </c>
      <c r="S149" s="42">
        <f t="shared" si="1730"/>
        <v>0</v>
      </c>
      <c r="T149" s="42">
        <f t="shared" si="1730"/>
        <v>0</v>
      </c>
      <c r="U149" s="28">
        <f t="shared" si="1730"/>
        <v>0</v>
      </c>
      <c r="V149" s="28">
        <f t="shared" si="1730"/>
        <v>0</v>
      </c>
      <c r="W149" s="28">
        <f t="shared" si="1730"/>
        <v>0</v>
      </c>
      <c r="X149" s="28">
        <f t="shared" si="1730"/>
        <v>0</v>
      </c>
      <c r="Y149" s="28">
        <f t="shared" si="1730"/>
        <v>0</v>
      </c>
      <c r="Z149" s="28">
        <f t="shared" si="1730"/>
        <v>0</v>
      </c>
      <c r="AA149" s="28">
        <f t="shared" si="1730"/>
        <v>0</v>
      </c>
      <c r="AB149" s="28">
        <f t="shared" si="1730"/>
        <v>0</v>
      </c>
      <c r="AC149" s="28">
        <f t="shared" si="1730"/>
        <v>0</v>
      </c>
      <c r="AD149" s="28">
        <f t="shared" si="1730"/>
        <v>0</v>
      </c>
      <c r="AE149" s="28">
        <f t="shared" si="1730"/>
        <v>0</v>
      </c>
      <c r="AF149" s="28">
        <f t="shared" si="1730"/>
        <v>0</v>
      </c>
      <c r="AG149" s="28">
        <f t="shared" si="1730"/>
        <v>0</v>
      </c>
      <c r="AH149" s="28">
        <f t="shared" si="1730"/>
        <v>0</v>
      </c>
      <c r="AI149" s="28">
        <f t="shared" si="1730"/>
        <v>0</v>
      </c>
      <c r="AJ149" s="28">
        <f t="shared" si="1730"/>
        <v>0</v>
      </c>
      <c r="AK149" s="28">
        <f t="shared" si="1730"/>
        <v>0</v>
      </c>
      <c r="AL149" s="28">
        <f t="shared" si="1730"/>
        <v>0</v>
      </c>
      <c r="AM149" s="28">
        <f t="shared" si="1730"/>
        <v>0</v>
      </c>
      <c r="AN149" s="28">
        <f t="shared" si="1730"/>
        <v>0</v>
      </c>
      <c r="AO149" s="28">
        <f t="shared" si="1730"/>
        <v>0</v>
      </c>
      <c r="AP149" s="28">
        <f t="shared" si="1730"/>
        <v>0</v>
      </c>
      <c r="AQ149" s="28">
        <f t="shared" si="1730"/>
        <v>0</v>
      </c>
      <c r="AR149" s="28">
        <f t="shared" ref="AR149:BW149" si="1731">AR144*$C$8</f>
        <v>0</v>
      </c>
      <c r="AS149" s="28">
        <f t="shared" si="1731"/>
        <v>0</v>
      </c>
      <c r="AT149" s="28">
        <f t="shared" si="1731"/>
        <v>0</v>
      </c>
      <c r="AU149" s="28">
        <f t="shared" si="1731"/>
        <v>0</v>
      </c>
      <c r="AV149" s="28">
        <f t="shared" si="1731"/>
        <v>0</v>
      </c>
      <c r="AW149" s="28">
        <f t="shared" si="1731"/>
        <v>0</v>
      </c>
      <c r="AX149" s="28">
        <f t="shared" si="1731"/>
        <v>0</v>
      </c>
      <c r="AY149" s="28">
        <f t="shared" si="1731"/>
        <v>0</v>
      </c>
      <c r="AZ149" s="28">
        <f t="shared" si="1731"/>
        <v>0</v>
      </c>
      <c r="BA149" s="28">
        <f t="shared" si="1731"/>
        <v>0</v>
      </c>
      <c r="BB149" s="28">
        <f t="shared" si="1731"/>
        <v>0</v>
      </c>
      <c r="BC149" s="28">
        <f t="shared" si="1731"/>
        <v>0</v>
      </c>
      <c r="BD149" s="28">
        <f t="shared" si="1731"/>
        <v>0</v>
      </c>
      <c r="BE149" s="28">
        <f t="shared" si="1731"/>
        <v>0</v>
      </c>
      <c r="BF149" s="28">
        <f t="shared" si="1731"/>
        <v>0</v>
      </c>
      <c r="BG149" s="28">
        <f t="shared" si="1731"/>
        <v>0</v>
      </c>
      <c r="BH149" s="28">
        <f t="shared" si="1731"/>
        <v>0</v>
      </c>
      <c r="BI149" s="28">
        <f t="shared" si="1731"/>
        <v>0</v>
      </c>
      <c r="BJ149" s="28">
        <f t="shared" si="1731"/>
        <v>0</v>
      </c>
      <c r="BK149" s="28">
        <f t="shared" si="1731"/>
        <v>0</v>
      </c>
      <c r="BL149" s="28">
        <f t="shared" si="1731"/>
        <v>0</v>
      </c>
      <c r="BM149" s="28">
        <f t="shared" si="1731"/>
        <v>0</v>
      </c>
      <c r="BN149" s="28">
        <f t="shared" si="1731"/>
        <v>0</v>
      </c>
      <c r="BO149" s="28">
        <f t="shared" si="1731"/>
        <v>0</v>
      </c>
      <c r="BP149" s="28">
        <f t="shared" si="1731"/>
        <v>0</v>
      </c>
      <c r="BQ149" s="28">
        <f t="shared" si="1731"/>
        <v>0</v>
      </c>
      <c r="BR149" s="28">
        <f t="shared" si="1731"/>
        <v>0</v>
      </c>
      <c r="BS149" s="28">
        <f t="shared" si="1731"/>
        <v>0</v>
      </c>
      <c r="BT149" s="28">
        <f t="shared" si="1731"/>
        <v>0</v>
      </c>
      <c r="BU149" s="28">
        <f t="shared" si="1731"/>
        <v>0</v>
      </c>
      <c r="BV149" s="28">
        <f t="shared" si="1731"/>
        <v>0</v>
      </c>
      <c r="BW149" s="28">
        <f t="shared" si="1731"/>
        <v>0</v>
      </c>
      <c r="BX149" s="28">
        <f t="shared" ref="BX149:CH149" si="1732">BX144*$C$8</f>
        <v>0</v>
      </c>
      <c r="BY149" s="28">
        <f t="shared" si="1732"/>
        <v>0</v>
      </c>
      <c r="BZ149" s="28">
        <f t="shared" si="1732"/>
        <v>0</v>
      </c>
      <c r="CA149" s="28">
        <f t="shared" si="1732"/>
        <v>0</v>
      </c>
      <c r="CB149" s="28">
        <f t="shared" si="1732"/>
        <v>0</v>
      </c>
      <c r="CC149" s="28">
        <f t="shared" si="1732"/>
        <v>0</v>
      </c>
      <c r="CD149" s="28">
        <f t="shared" si="1732"/>
        <v>0</v>
      </c>
      <c r="CE149" s="28">
        <f t="shared" si="1732"/>
        <v>0</v>
      </c>
      <c r="CF149" s="28">
        <f t="shared" si="1732"/>
        <v>0</v>
      </c>
      <c r="CG149" s="28">
        <f t="shared" si="1732"/>
        <v>0</v>
      </c>
      <c r="CH149" s="28">
        <f t="shared" si="1732"/>
        <v>0</v>
      </c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</row>
    <row r="150" spans="1:116" x14ac:dyDescent="0.15">
      <c r="B150" s="64" t="s">
        <v>101</v>
      </c>
      <c r="L150" s="42">
        <f t="shared" ref="L150:AQ150" si="1733">L145*$C$7</f>
        <v>3.7489900000000011E-3</v>
      </c>
      <c r="M150" s="42">
        <f t="shared" si="1733"/>
        <v>3.4848800000000014E-3</v>
      </c>
      <c r="N150" s="42">
        <f t="shared" si="1733"/>
        <v>3.2207700000000017E-3</v>
      </c>
      <c r="O150" s="42">
        <f t="shared" si="1733"/>
        <v>2.9566600000000007E-3</v>
      </c>
      <c r="P150" s="42">
        <f t="shared" si="1733"/>
        <v>2.692550000000001E-3</v>
      </c>
      <c r="Q150" s="42">
        <f t="shared" si="1733"/>
        <v>32.432870517446062</v>
      </c>
      <c r="R150" s="42">
        <f t="shared" si="1733"/>
        <v>23.665529327626071</v>
      </c>
      <c r="S150" s="42">
        <f t="shared" si="1733"/>
        <v>23.17217100188385</v>
      </c>
      <c r="T150" s="42">
        <f t="shared" si="1733"/>
        <v>22.678881276141624</v>
      </c>
      <c r="U150" s="28">
        <f t="shared" si="1733"/>
        <v>22.185677300399401</v>
      </c>
      <c r="V150" s="28">
        <f t="shared" si="1733"/>
        <v>52.233204988314874</v>
      </c>
      <c r="W150" s="28">
        <f t="shared" si="1733"/>
        <v>58.072060608868668</v>
      </c>
      <c r="X150" s="28">
        <f t="shared" si="1733"/>
        <v>68.99262210284094</v>
      </c>
      <c r="Y150" s="28">
        <f t="shared" si="1733"/>
        <v>61.188277988047481</v>
      </c>
      <c r="Z150" s="28">
        <f t="shared" si="1733"/>
        <v>59.20498253403224</v>
      </c>
      <c r="AA150" s="28">
        <f t="shared" si="1733"/>
        <v>57.22168708001697</v>
      </c>
      <c r="AB150" s="28">
        <f t="shared" si="1733"/>
        <v>55.238391626001714</v>
      </c>
      <c r="AC150" s="28">
        <f t="shared" si="1733"/>
        <v>53.255096171986459</v>
      </c>
      <c r="AD150" s="28">
        <f t="shared" si="1733"/>
        <v>51.271800717971203</v>
      </c>
      <c r="AE150" s="28">
        <f t="shared" si="1733"/>
        <v>49.288505263955948</v>
      </c>
      <c r="AF150" s="28">
        <f t="shared" si="1733"/>
        <v>47.305209809940685</v>
      </c>
      <c r="AG150" s="28">
        <f t="shared" si="1733"/>
        <v>45.321914355925436</v>
      </c>
      <c r="AH150" s="28">
        <f t="shared" si="1733"/>
        <v>43.338618901910174</v>
      </c>
      <c r="AI150" s="28">
        <f t="shared" si="1733"/>
        <v>41.355344027894922</v>
      </c>
      <c r="AJ150" s="28">
        <f t="shared" si="1733"/>
        <v>39.372089733879669</v>
      </c>
      <c r="AK150" s="28">
        <f t="shared" si="1733"/>
        <v>37.388835439864415</v>
      </c>
      <c r="AL150" s="28">
        <f t="shared" si="1733"/>
        <v>35.405581145849148</v>
      </c>
      <c r="AM150" s="28">
        <f t="shared" si="1733"/>
        <v>33.422326851833901</v>
      </c>
      <c r="AN150" s="28">
        <f t="shared" si="1733"/>
        <v>31.439072557818648</v>
      </c>
      <c r="AO150" s="28">
        <f t="shared" si="1733"/>
        <v>29.455818263803391</v>
      </c>
      <c r="AP150" s="28">
        <f t="shared" si="1733"/>
        <v>32.210868274143962</v>
      </c>
      <c r="AQ150" s="28">
        <f t="shared" si="1733"/>
        <v>40.172544782871206</v>
      </c>
      <c r="AR150" s="28">
        <f t="shared" ref="AR150:BW150" si="1734">AR145*$C$7</f>
        <v>38.108497669814881</v>
      </c>
      <c r="AS150" s="28">
        <f t="shared" si="1734"/>
        <v>36.044450556758562</v>
      </c>
      <c r="AT150" s="28">
        <f t="shared" si="1734"/>
        <v>33.980403443702244</v>
      </c>
      <c r="AU150" s="28">
        <f t="shared" si="1734"/>
        <v>36.024473336403766</v>
      </c>
      <c r="AV150" s="28">
        <f t="shared" si="1734"/>
        <v>52.172588505022553</v>
      </c>
      <c r="AW150" s="28">
        <f t="shared" si="1734"/>
        <v>54.574901891206594</v>
      </c>
      <c r="AX150" s="28">
        <f t="shared" si="1734"/>
        <v>52.972333798775232</v>
      </c>
      <c r="AY150" s="28">
        <f t="shared" si="1734"/>
        <v>51.369765706343877</v>
      </c>
      <c r="AZ150" s="28">
        <f t="shared" si="1734"/>
        <v>49.767197613912501</v>
      </c>
      <c r="BA150" s="28">
        <f t="shared" si="1734"/>
        <v>48.164629521481139</v>
      </c>
      <c r="BB150" s="28">
        <f t="shared" si="1734"/>
        <v>46.562061429049784</v>
      </c>
      <c r="BC150" s="28">
        <f t="shared" si="1734"/>
        <v>44.959493336618422</v>
      </c>
      <c r="BD150" s="28">
        <f t="shared" si="1734"/>
        <v>43.356925244187053</v>
      </c>
      <c r="BE150" s="28">
        <f t="shared" si="1734"/>
        <v>41.754357151755691</v>
      </c>
      <c r="BF150" s="28">
        <f t="shared" si="1734"/>
        <v>40.151789059324329</v>
      </c>
      <c r="BG150" s="28">
        <f t="shared" si="1734"/>
        <v>38.54922096689296</v>
      </c>
      <c r="BH150" s="28">
        <f t="shared" si="1734"/>
        <v>36.946652874461599</v>
      </c>
      <c r="BI150" s="28">
        <f t="shared" si="1734"/>
        <v>35.344084782030244</v>
      </c>
      <c r="BJ150" s="28">
        <f t="shared" si="1734"/>
        <v>33.741516689598882</v>
      </c>
      <c r="BK150" s="28">
        <f t="shared" si="1734"/>
        <v>32.138948597167513</v>
      </c>
      <c r="BL150" s="28">
        <f t="shared" si="1734"/>
        <v>30.536380504736155</v>
      </c>
      <c r="BM150" s="28">
        <f t="shared" si="1734"/>
        <v>28.933812412304786</v>
      </c>
      <c r="BN150" s="28">
        <f t="shared" si="1734"/>
        <v>27.331244319873427</v>
      </c>
      <c r="BO150" s="28">
        <f t="shared" si="1734"/>
        <v>25.821791805597275</v>
      </c>
      <c r="BP150" s="28">
        <f t="shared" si="1734"/>
        <v>34.172947703430772</v>
      </c>
      <c r="BQ150" s="28">
        <f t="shared" si="1734"/>
        <v>32.747768425811095</v>
      </c>
      <c r="BR150" s="28">
        <f t="shared" si="1734"/>
        <v>31.322589148191412</v>
      </c>
      <c r="BS150" s="28">
        <f t="shared" si="1734"/>
        <v>29.897409870571728</v>
      </c>
      <c r="BT150" s="28">
        <f t="shared" si="1734"/>
        <v>28.472765672952043</v>
      </c>
      <c r="BU150" s="28">
        <f t="shared" si="1734"/>
        <v>36.091242483152683</v>
      </c>
      <c r="BV150" s="28">
        <f t="shared" si="1734"/>
        <v>43.994578094336347</v>
      </c>
      <c r="BW150" s="28">
        <f t="shared" si="1734"/>
        <v>42.892508935971051</v>
      </c>
      <c r="BX150" s="28">
        <f t="shared" ref="BX150:CH150" si="1735">BX145*$C$7</f>
        <v>41.790439777605755</v>
      </c>
      <c r="BY150" s="28">
        <f t="shared" si="1735"/>
        <v>40.688370619240452</v>
      </c>
      <c r="BZ150" s="28">
        <f t="shared" si="1735"/>
        <v>39.586301460875156</v>
      </c>
      <c r="CA150" s="28">
        <f t="shared" si="1735"/>
        <v>38.484232302509852</v>
      </c>
      <c r="CB150" s="28">
        <f t="shared" si="1735"/>
        <v>37.382163144144563</v>
      </c>
      <c r="CC150" s="28">
        <f t="shared" si="1735"/>
        <v>36.280093985779267</v>
      </c>
      <c r="CD150" s="28">
        <f t="shared" si="1735"/>
        <v>35.178024827413964</v>
      </c>
      <c r="CE150" s="28">
        <f t="shared" si="1735"/>
        <v>34.075955669048668</v>
      </c>
      <c r="CF150" s="28">
        <f t="shared" si="1735"/>
        <v>32.973886510683371</v>
      </c>
      <c r="CG150" s="28">
        <f t="shared" si="1735"/>
        <v>31.871817352318068</v>
      </c>
      <c r="CH150" s="28">
        <f t="shared" si="1735"/>
        <v>30.769748193952775</v>
      </c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</row>
    <row r="151" spans="1:116" s="32" customFormat="1" ht="15" x14ac:dyDescent="0.2">
      <c r="B151" s="31" t="s">
        <v>102</v>
      </c>
      <c r="L151" s="43"/>
      <c r="M151" s="43">
        <f t="shared" ref="M151:S151" si="1736">SUM(M148:M150)</f>
        <v>1.4484880000000004E-2</v>
      </c>
      <c r="N151" s="43">
        <f t="shared" si="1736"/>
        <v>1.4220770000000004E-2</v>
      </c>
      <c r="O151" s="43">
        <f t="shared" si="1736"/>
        <v>1.3956660000000003E-2</v>
      </c>
      <c r="P151" s="43">
        <f t="shared" si="1736"/>
        <v>1.3692550000000005E-2</v>
      </c>
      <c r="Q151" s="43">
        <f t="shared" si="1736"/>
        <v>56.468354782907767</v>
      </c>
      <c r="R151" s="43">
        <f t="shared" si="1736"/>
        <v>47.701013593087779</v>
      </c>
      <c r="S151" s="43">
        <f t="shared" si="1736"/>
        <v>47.207655267345558</v>
      </c>
      <c r="T151" s="43">
        <f t="shared" ref="T151:CC151" si="1737">SUM(T148:T150)</f>
        <v>46.714365541603328</v>
      </c>
      <c r="U151" s="33">
        <f t="shared" si="1737"/>
        <v>46.221161565861109</v>
      </c>
      <c r="V151" s="33">
        <f t="shared" si="1737"/>
        <v>104.37436082385227</v>
      </c>
      <c r="W151" s="33">
        <f t="shared" si="1737"/>
        <v>125.28684346658082</v>
      </c>
      <c r="X151" s="33">
        <f t="shared" si="1737"/>
        <v>149.78379483991915</v>
      </c>
      <c r="Y151" s="33">
        <f t="shared" si="1737"/>
        <v>141.9794507251257</v>
      </c>
      <c r="Z151" s="33">
        <f t="shared" si="1737"/>
        <v>139.99615527111047</v>
      </c>
      <c r="AA151" s="33">
        <f t="shared" si="1737"/>
        <v>138.01285981709518</v>
      </c>
      <c r="AB151" s="33">
        <f t="shared" si="1737"/>
        <v>136.02956436307994</v>
      </c>
      <c r="AC151" s="33">
        <f t="shared" si="1737"/>
        <v>134.04626890906468</v>
      </c>
      <c r="AD151" s="33">
        <f t="shared" si="1737"/>
        <v>132.06297345504942</v>
      </c>
      <c r="AE151" s="33">
        <f t="shared" si="1737"/>
        <v>130.07967800103415</v>
      </c>
      <c r="AF151" s="33">
        <f t="shared" si="1737"/>
        <v>128.09638254701889</v>
      </c>
      <c r="AG151" s="33">
        <f t="shared" si="1737"/>
        <v>126.11308709300366</v>
      </c>
      <c r="AH151" s="33">
        <f t="shared" si="1737"/>
        <v>124.12979163898839</v>
      </c>
      <c r="AI151" s="33">
        <f t="shared" si="1737"/>
        <v>122.14651676497314</v>
      </c>
      <c r="AJ151" s="33">
        <f t="shared" si="1737"/>
        <v>120.16326247095787</v>
      </c>
      <c r="AK151" s="33">
        <f t="shared" si="1737"/>
        <v>118.18000817694264</v>
      </c>
      <c r="AL151" s="33">
        <f t="shared" si="1737"/>
        <v>116.19675388292737</v>
      </c>
      <c r="AM151" s="33">
        <f t="shared" si="1737"/>
        <v>114.21349958891211</v>
      </c>
      <c r="AN151" s="33">
        <f t="shared" si="1737"/>
        <v>112.23024529489686</v>
      </c>
      <c r="AO151" s="33">
        <f t="shared" si="1737"/>
        <v>110.24699100088161</v>
      </c>
      <c r="AP151" s="33">
        <f t="shared" si="1737"/>
        <v>113.70375573808248</v>
      </c>
      <c r="AQ151" s="33">
        <f t="shared" si="1737"/>
        <v>124.97295434067328</v>
      </c>
      <c r="AR151" s="33">
        <f t="shared" si="1737"/>
        <v>122.90890722761696</v>
      </c>
      <c r="AS151" s="33">
        <f t="shared" si="1737"/>
        <v>120.84486011456065</v>
      </c>
      <c r="AT151" s="33">
        <f t="shared" si="1737"/>
        <v>118.78081300150433</v>
      </c>
      <c r="AU151" s="33">
        <f t="shared" si="1737"/>
        <v>116.90943091976351</v>
      </c>
      <c r="AV151" s="33">
        <f t="shared" si="1737"/>
        <v>123.59667970546869</v>
      </c>
      <c r="AW151" s="33">
        <f t="shared" si="1737"/>
        <v>121.92595612784289</v>
      </c>
      <c r="AX151" s="33">
        <f t="shared" si="1737"/>
        <v>120.32338803541154</v>
      </c>
      <c r="AY151" s="33">
        <f t="shared" si="1737"/>
        <v>118.72081994298017</v>
      </c>
      <c r="AZ151" s="33">
        <f t="shared" si="1737"/>
        <v>117.1182518505488</v>
      </c>
      <c r="BA151" s="33">
        <f t="shared" si="1737"/>
        <v>115.51568375811743</v>
      </c>
      <c r="BB151" s="33">
        <f t="shared" si="1737"/>
        <v>113.91311566568609</v>
      </c>
      <c r="BC151" s="33">
        <f t="shared" si="1737"/>
        <v>112.31054757325472</v>
      </c>
      <c r="BD151" s="33">
        <f t="shared" si="1737"/>
        <v>110.70797948082335</v>
      </c>
      <c r="BE151" s="33">
        <f t="shared" si="1737"/>
        <v>109.10541138839199</v>
      </c>
      <c r="BF151" s="33">
        <f t="shared" si="1737"/>
        <v>107.50284329596063</v>
      </c>
      <c r="BG151" s="33">
        <f t="shared" si="1737"/>
        <v>105.90027520352926</v>
      </c>
      <c r="BH151" s="33">
        <f t="shared" si="1737"/>
        <v>104.29770711109791</v>
      </c>
      <c r="BI151" s="33">
        <f t="shared" si="1737"/>
        <v>102.69513901866654</v>
      </c>
      <c r="BJ151" s="33">
        <f t="shared" si="1737"/>
        <v>101.09257092623518</v>
      </c>
      <c r="BK151" s="33">
        <f t="shared" si="1737"/>
        <v>99.490002833803814</v>
      </c>
      <c r="BL151" s="33">
        <f t="shared" si="1737"/>
        <v>97.887434741372459</v>
      </c>
      <c r="BM151" s="33">
        <f t="shared" si="1737"/>
        <v>96.28486664894109</v>
      </c>
      <c r="BN151" s="33">
        <f t="shared" si="1737"/>
        <v>94.682298556509721</v>
      </c>
      <c r="BO151" s="33">
        <f t="shared" si="1737"/>
        <v>93.172846042233573</v>
      </c>
      <c r="BP151" s="33">
        <f t="shared" si="1737"/>
        <v>92.961500180488571</v>
      </c>
      <c r="BQ151" s="33">
        <f t="shared" si="1737"/>
        <v>91.53632090286888</v>
      </c>
      <c r="BR151" s="33">
        <f t="shared" si="1737"/>
        <v>90.111141625249203</v>
      </c>
      <c r="BS151" s="33">
        <f t="shared" si="1737"/>
        <v>88.685962347629527</v>
      </c>
      <c r="BT151" s="33">
        <f t="shared" si="1737"/>
        <v>87.261318150009828</v>
      </c>
      <c r="BU151" s="33">
        <f t="shared" si="1737"/>
        <v>88.848141867401921</v>
      </c>
      <c r="BV151" s="33">
        <f t="shared" si="1737"/>
        <v>90.439354999627398</v>
      </c>
      <c r="BW151" s="33">
        <f t="shared" si="1737"/>
        <v>89.337285841262116</v>
      </c>
      <c r="BX151" s="33">
        <f t="shared" si="1737"/>
        <v>88.235216682896805</v>
      </c>
      <c r="BY151" s="33">
        <f t="shared" si="1737"/>
        <v>87.133147524531509</v>
      </c>
      <c r="BZ151" s="33">
        <f t="shared" si="1737"/>
        <v>86.031078366166213</v>
      </c>
      <c r="CA151" s="33">
        <f t="shared" si="1737"/>
        <v>84.929009207800902</v>
      </c>
      <c r="CB151" s="33">
        <f t="shared" si="1737"/>
        <v>83.82694004943562</v>
      </c>
      <c r="CC151" s="33">
        <f t="shared" si="1737"/>
        <v>82.724870891070324</v>
      </c>
      <c r="CD151" s="33">
        <f>SUM(CD148:CD150)</f>
        <v>81.622801732705028</v>
      </c>
      <c r="CE151" s="33">
        <f>SUM(CE148:CE150)</f>
        <v>80.520732574339718</v>
      </c>
      <c r="CF151" s="33">
        <f>SUM(CF148:CF150)</f>
        <v>79.418663415974436</v>
      </c>
      <c r="CG151" s="33">
        <f>SUM(CG148:CG150)</f>
        <v>78.316594257609125</v>
      </c>
      <c r="CH151" s="33">
        <f>SUM(CH148:CH150)</f>
        <v>77.214525099243829</v>
      </c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</row>
    <row r="153" spans="1:116" s="27" customFormat="1" x14ac:dyDescent="0.15">
      <c r="B153" s="26" t="s">
        <v>103</v>
      </c>
    </row>
    <row r="154" spans="1:116" ht="15" x14ac:dyDescent="0.2">
      <c r="B154" s="64" t="s">
        <v>203</v>
      </c>
      <c r="K154" s="52">
        <f>K185</f>
        <v>-6.6357240267614959</v>
      </c>
      <c r="L154" s="52">
        <f>L185</f>
        <v>-12.747793632149623</v>
      </c>
      <c r="M154" s="52">
        <f>M185</f>
        <v>-24.629009667460789</v>
      </c>
      <c r="N154" s="52">
        <f t="shared" ref="N154:BW154" si="1738">N185</f>
        <v>-38.769993100828145</v>
      </c>
      <c r="O154" s="52">
        <f t="shared" si="1738"/>
        <v>-52.187186758802639</v>
      </c>
      <c r="P154" s="52">
        <f t="shared" si="1738"/>
        <v>-66.73183950565398</v>
      </c>
      <c r="Q154" s="52">
        <f t="shared" si="1738"/>
        <v>-101.82566377389392</v>
      </c>
      <c r="R154" s="52">
        <f t="shared" si="1738"/>
        <v>-79.214264052844811</v>
      </c>
      <c r="S154" s="52">
        <f t="shared" si="1738"/>
        <v>-64.808285040486268</v>
      </c>
      <c r="T154" s="52">
        <f t="shared" si="1738"/>
        <v>-37.945246356871174</v>
      </c>
      <c r="U154" s="52">
        <f t="shared" si="1738"/>
        <v>-7.7280905211672755</v>
      </c>
      <c r="V154" s="52">
        <f t="shared" si="1738"/>
        <v>-2.3322457164031203</v>
      </c>
      <c r="W154" s="52">
        <f t="shared" si="1738"/>
        <v>20.912062956520206</v>
      </c>
      <c r="X154" s="52">
        <f t="shared" si="1738"/>
        <v>8.7426193728306743</v>
      </c>
      <c r="Y154" s="52">
        <f t="shared" si="1738"/>
        <v>-0.63981537268323763</v>
      </c>
      <c r="Z154" s="52">
        <f t="shared" si="1738"/>
        <v>-2.7586279847815511</v>
      </c>
      <c r="AA154" s="52">
        <f t="shared" si="1738"/>
        <v>-19.931227832339381</v>
      </c>
      <c r="AB154" s="52">
        <f t="shared" si="1738"/>
        <v>-28.393911976718869</v>
      </c>
      <c r="AC154" s="52">
        <f t="shared" si="1738"/>
        <v>-26.284672145751252</v>
      </c>
      <c r="AD154" s="52">
        <f t="shared" si="1738"/>
        <v>-31.616019806051355</v>
      </c>
      <c r="AE154" s="52">
        <f t="shared" si="1738"/>
        <v>-39.671423571473973</v>
      </c>
      <c r="AF154" s="52">
        <f t="shared" si="1738"/>
        <v>-44.11269007690499</v>
      </c>
      <c r="AG154" s="52">
        <f t="shared" si="1738"/>
        <v>-44.883636888133317</v>
      </c>
      <c r="AH154" s="52">
        <f t="shared" si="1738"/>
        <v>-44.098556764767586</v>
      </c>
      <c r="AI154" s="52">
        <f t="shared" si="1738"/>
        <v>-48.468562463900277</v>
      </c>
      <c r="AJ154" s="52">
        <f t="shared" si="1738"/>
        <v>-56.952320431557659</v>
      </c>
      <c r="AK154" s="52">
        <f t="shared" si="1738"/>
        <v>-58.574660990188825</v>
      </c>
      <c r="AL154" s="52">
        <f t="shared" si="1738"/>
        <v>-60.229448359992595</v>
      </c>
      <c r="AM154" s="52">
        <f t="shared" si="1738"/>
        <v>-61.917331477192455</v>
      </c>
      <c r="AN154" s="52">
        <f t="shared" si="1738"/>
        <v>-63.638972256736317</v>
      </c>
      <c r="AO154" s="52">
        <f t="shared" si="1738"/>
        <v>-65.395045851871032</v>
      </c>
      <c r="AP154" s="52">
        <f t="shared" si="1738"/>
        <v>-67.186240918908453</v>
      </c>
      <c r="AQ154" s="52">
        <f t="shared" si="1738"/>
        <v>-69.013259887286637</v>
      </c>
      <c r="AR154" s="52">
        <f t="shared" si="1738"/>
        <v>-70.876819235032343</v>
      </c>
      <c r="AS154" s="52">
        <f t="shared" si="1738"/>
        <v>-72.777649769733017</v>
      </c>
      <c r="AT154" s="52">
        <f t="shared" si="1738"/>
        <v>-74.716496915127692</v>
      </c>
      <c r="AU154" s="52">
        <f t="shared" si="1738"/>
        <v>-76.694121003430212</v>
      </c>
      <c r="AV154" s="52">
        <f t="shared" si="1738"/>
        <v>-78.711297573498825</v>
      </c>
      <c r="AW154" s="52">
        <f t="shared" si="1738"/>
        <v>-80.76881767496883</v>
      </c>
      <c r="AX154" s="52">
        <f t="shared" si="1738"/>
        <v>-82.867488178468193</v>
      </c>
      <c r="AY154" s="52">
        <f t="shared" si="1738"/>
        <v>-85.008132092037556</v>
      </c>
      <c r="AZ154" s="52">
        <f t="shared" si="1738"/>
        <v>-87.191588883878325</v>
      </c>
      <c r="BA154" s="52">
        <f t="shared" si="1738"/>
        <v>-89.418714811555873</v>
      </c>
      <c r="BB154" s="52">
        <f t="shared" si="1738"/>
        <v>-91.690383257787005</v>
      </c>
      <c r="BC154" s="52">
        <f t="shared" si="1738"/>
        <v>-94.007485072942757</v>
      </c>
      <c r="BD154" s="52">
        <f t="shared" si="1738"/>
        <v>-96.370928924401596</v>
      </c>
      <c r="BE154" s="52">
        <f t="shared" si="1738"/>
        <v>-98.781641652889647</v>
      </c>
      <c r="BF154" s="52">
        <f t="shared" si="1738"/>
        <v>-101.24056863594743</v>
      </c>
      <c r="BG154" s="52">
        <f t="shared" si="1738"/>
        <v>-103.7486741586664</v>
      </c>
      <c r="BH154" s="52">
        <f t="shared" si="1738"/>
        <v>-106.30694179183971</v>
      </c>
      <c r="BI154" s="52">
        <f t="shared" si="1738"/>
        <v>-108.91637477767651</v>
      </c>
      <c r="BJ154" s="52">
        <f t="shared" si="1738"/>
        <v>-111.57799642323005</v>
      </c>
      <c r="BK154" s="52">
        <f t="shared" si="1738"/>
        <v>-114.29285050169466</v>
      </c>
      <c r="BL154" s="52">
        <f t="shared" si="1738"/>
        <v>-117.06200166172854</v>
      </c>
      <c r="BM154" s="52">
        <f t="shared" si="1738"/>
        <v>-119.88653584496311</v>
      </c>
      <c r="BN154" s="52">
        <f t="shared" si="1738"/>
        <v>-122.76756071186236</v>
      </c>
      <c r="BO154" s="52">
        <f t="shared" si="1738"/>
        <v>-125.70620607609962</v>
      </c>
      <c r="BP154" s="52">
        <f t="shared" si="1738"/>
        <v>-128.7036243476216</v>
      </c>
      <c r="BQ154" s="52">
        <f t="shared" si="1738"/>
        <v>-131.76099098457405</v>
      </c>
      <c r="BR154" s="52">
        <f t="shared" si="1738"/>
        <v>-134.87950495426551</v>
      </c>
      <c r="BS154" s="52">
        <f t="shared" si="1738"/>
        <v>-138.06038920335081</v>
      </c>
      <c r="BT154" s="52">
        <f t="shared" si="1738"/>
        <v>-141.30489113741785</v>
      </c>
      <c r="BU154" s="52">
        <f t="shared" si="1738"/>
        <v>-144.61428311016621</v>
      </c>
      <c r="BV154" s="52">
        <f t="shared" si="1738"/>
        <v>-147.98986292236953</v>
      </c>
      <c r="BW154" s="52">
        <f t="shared" si="1738"/>
        <v>-151.43295433081693</v>
      </c>
      <c r="BX154" s="52">
        <f t="shared" ref="BX154:CH154" si="1739">BX185</f>
        <v>-154.94490756743326</v>
      </c>
      <c r="BY154" s="52">
        <f t="shared" si="1739"/>
        <v>-158.5270998687819</v>
      </c>
      <c r="BZ154" s="52">
        <f t="shared" si="1739"/>
        <v>-162.18093601615752</v>
      </c>
      <c r="CA154" s="52">
        <f t="shared" si="1739"/>
        <v>-165.90784888648068</v>
      </c>
      <c r="CB154" s="52">
        <f t="shared" si="1739"/>
        <v>-169.7093000142103</v>
      </c>
      <c r="CC154" s="52">
        <f t="shared" si="1739"/>
        <v>-173.58678016449448</v>
      </c>
      <c r="CD154" s="52">
        <f t="shared" si="1739"/>
        <v>-177.54180991778441</v>
      </c>
      <c r="CE154" s="52">
        <f t="shared" si="1739"/>
        <v>-181.57594026614009</v>
      </c>
      <c r="CF154" s="52">
        <f t="shared" si="1739"/>
        <v>-185.69075322146293</v>
      </c>
      <c r="CG154" s="52">
        <f t="shared" si="1739"/>
        <v>-189.88786243589217</v>
      </c>
      <c r="CH154" s="52">
        <f t="shared" si="1739"/>
        <v>-194.16891383461001</v>
      </c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</row>
    <row r="155" spans="1:116" ht="15" x14ac:dyDescent="0.2">
      <c r="B155" s="64" t="s">
        <v>104</v>
      </c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</row>
    <row r="156" spans="1:116" s="32" customFormat="1" ht="15" x14ac:dyDescent="0.2">
      <c r="B156" s="31" t="s">
        <v>105</v>
      </c>
      <c r="K156" s="51">
        <f>SUM(K154:K155)</f>
        <v>-6.6357240267614959</v>
      </c>
      <c r="L156" s="50">
        <f>SUM(L154:L155)</f>
        <v>-12.747793632149623</v>
      </c>
      <c r="M156" s="50">
        <f t="shared" ref="M156:BI156" si="1740">SUM(M154:M155)</f>
        <v>-24.629009667460789</v>
      </c>
      <c r="N156" s="50">
        <f t="shared" si="1740"/>
        <v>-38.769993100828145</v>
      </c>
      <c r="O156" s="50">
        <f t="shared" si="1740"/>
        <v>-52.187186758802639</v>
      </c>
      <c r="P156" s="50">
        <f t="shared" si="1740"/>
        <v>-66.73183950565398</v>
      </c>
      <c r="Q156" s="50">
        <f t="shared" si="1740"/>
        <v>-101.82566377389392</v>
      </c>
      <c r="R156" s="50">
        <f t="shared" si="1740"/>
        <v>-79.214264052844811</v>
      </c>
      <c r="S156" s="50">
        <f t="shared" si="1740"/>
        <v>-64.808285040486268</v>
      </c>
      <c r="T156" s="50">
        <f t="shared" si="1740"/>
        <v>-37.945246356871174</v>
      </c>
      <c r="U156" s="50">
        <f t="shared" si="1740"/>
        <v>-7.7280905211672755</v>
      </c>
      <c r="V156" s="50">
        <f t="shared" si="1740"/>
        <v>-2.3322457164031203</v>
      </c>
      <c r="W156" s="50">
        <f t="shared" si="1740"/>
        <v>20.912062956520206</v>
      </c>
      <c r="X156" s="50">
        <f t="shared" si="1740"/>
        <v>8.7426193728306743</v>
      </c>
      <c r="Y156" s="50">
        <f t="shared" si="1740"/>
        <v>-0.63981537268323763</v>
      </c>
      <c r="Z156" s="50">
        <f t="shared" si="1740"/>
        <v>-2.7586279847815511</v>
      </c>
      <c r="AA156" s="50">
        <f t="shared" si="1740"/>
        <v>-19.931227832339381</v>
      </c>
      <c r="AB156" s="50">
        <f t="shared" si="1740"/>
        <v>-28.393911976718869</v>
      </c>
      <c r="AC156" s="50">
        <f t="shared" si="1740"/>
        <v>-26.284672145751252</v>
      </c>
      <c r="AD156" s="50">
        <f t="shared" si="1740"/>
        <v>-31.616019806051355</v>
      </c>
      <c r="AE156" s="50">
        <f t="shared" si="1740"/>
        <v>-39.671423571473973</v>
      </c>
      <c r="AF156" s="50">
        <f t="shared" si="1740"/>
        <v>-44.11269007690499</v>
      </c>
      <c r="AG156" s="50">
        <f t="shared" si="1740"/>
        <v>-44.883636888133317</v>
      </c>
      <c r="AH156" s="50">
        <f t="shared" si="1740"/>
        <v>-44.098556764767586</v>
      </c>
      <c r="AI156" s="50">
        <f t="shared" si="1740"/>
        <v>-48.468562463900277</v>
      </c>
      <c r="AJ156" s="50">
        <f t="shared" si="1740"/>
        <v>-56.952320431557659</v>
      </c>
      <c r="AK156" s="50">
        <f t="shared" si="1740"/>
        <v>-58.574660990188825</v>
      </c>
      <c r="AL156" s="50">
        <f t="shared" si="1740"/>
        <v>-60.229448359992595</v>
      </c>
      <c r="AM156" s="50">
        <f t="shared" si="1740"/>
        <v>-61.917331477192455</v>
      </c>
      <c r="AN156" s="50">
        <f t="shared" si="1740"/>
        <v>-63.638972256736317</v>
      </c>
      <c r="AO156" s="50">
        <f t="shared" si="1740"/>
        <v>-65.395045851871032</v>
      </c>
      <c r="AP156" s="50">
        <f t="shared" si="1740"/>
        <v>-67.186240918908453</v>
      </c>
      <c r="AQ156" s="50">
        <f t="shared" si="1740"/>
        <v>-69.013259887286637</v>
      </c>
      <c r="AR156" s="50">
        <f t="shared" si="1740"/>
        <v>-70.876819235032343</v>
      </c>
      <c r="AS156" s="50">
        <f t="shared" si="1740"/>
        <v>-72.777649769733017</v>
      </c>
      <c r="AT156" s="50">
        <f t="shared" si="1740"/>
        <v>-74.716496915127692</v>
      </c>
      <c r="AU156" s="50">
        <f t="shared" si="1740"/>
        <v>-76.694121003430212</v>
      </c>
      <c r="AV156" s="50">
        <f t="shared" si="1740"/>
        <v>-78.711297573498825</v>
      </c>
      <c r="AW156" s="50">
        <f t="shared" si="1740"/>
        <v>-80.76881767496883</v>
      </c>
      <c r="AX156" s="50">
        <f t="shared" si="1740"/>
        <v>-82.867488178468193</v>
      </c>
      <c r="AY156" s="50">
        <f t="shared" si="1740"/>
        <v>-85.008132092037556</v>
      </c>
      <c r="AZ156" s="50">
        <f t="shared" si="1740"/>
        <v>-87.191588883878325</v>
      </c>
      <c r="BA156" s="50">
        <f t="shared" si="1740"/>
        <v>-89.418714811555873</v>
      </c>
      <c r="BB156" s="50">
        <f t="shared" si="1740"/>
        <v>-91.690383257787005</v>
      </c>
      <c r="BC156" s="50">
        <f t="shared" si="1740"/>
        <v>-94.007485072942757</v>
      </c>
      <c r="BD156" s="50">
        <f t="shared" si="1740"/>
        <v>-96.370928924401596</v>
      </c>
      <c r="BE156" s="50">
        <f t="shared" si="1740"/>
        <v>-98.781641652889647</v>
      </c>
      <c r="BF156" s="50">
        <f t="shared" si="1740"/>
        <v>-101.24056863594743</v>
      </c>
      <c r="BG156" s="50">
        <f t="shared" si="1740"/>
        <v>-103.7486741586664</v>
      </c>
      <c r="BH156" s="50">
        <f t="shared" si="1740"/>
        <v>-106.30694179183971</v>
      </c>
      <c r="BI156" s="50">
        <f t="shared" si="1740"/>
        <v>-108.91637477767651</v>
      </c>
      <c r="BJ156" s="50">
        <f t="shared" ref="BJ156" si="1741">SUM(BJ154:BJ155)</f>
        <v>-111.57799642323005</v>
      </c>
      <c r="BK156" s="50">
        <f t="shared" ref="BK156:CH156" si="1742">SUM(BK154:BK155)</f>
        <v>-114.29285050169466</v>
      </c>
      <c r="BL156" s="50">
        <f t="shared" si="1742"/>
        <v>-117.06200166172854</v>
      </c>
      <c r="BM156" s="50">
        <f t="shared" si="1742"/>
        <v>-119.88653584496311</v>
      </c>
      <c r="BN156" s="50">
        <f t="shared" si="1742"/>
        <v>-122.76756071186236</v>
      </c>
      <c r="BO156" s="50">
        <f t="shared" si="1742"/>
        <v>-125.70620607609962</v>
      </c>
      <c r="BP156" s="50">
        <f t="shared" si="1742"/>
        <v>-128.7036243476216</v>
      </c>
      <c r="BQ156" s="50">
        <f t="shared" si="1742"/>
        <v>-131.76099098457405</v>
      </c>
      <c r="BR156" s="50">
        <f t="shared" si="1742"/>
        <v>-134.87950495426551</v>
      </c>
      <c r="BS156" s="50">
        <f t="shared" si="1742"/>
        <v>-138.06038920335081</v>
      </c>
      <c r="BT156" s="50">
        <f t="shared" si="1742"/>
        <v>-141.30489113741785</v>
      </c>
      <c r="BU156" s="50">
        <f t="shared" si="1742"/>
        <v>-144.61428311016621</v>
      </c>
      <c r="BV156" s="50">
        <f t="shared" si="1742"/>
        <v>-147.98986292236953</v>
      </c>
      <c r="BW156" s="50">
        <f t="shared" si="1742"/>
        <v>-151.43295433081693</v>
      </c>
      <c r="BX156" s="50">
        <f t="shared" si="1742"/>
        <v>-154.94490756743326</v>
      </c>
      <c r="BY156" s="50">
        <f t="shared" si="1742"/>
        <v>-158.5270998687819</v>
      </c>
      <c r="BZ156" s="50">
        <f t="shared" si="1742"/>
        <v>-162.18093601615752</v>
      </c>
      <c r="CA156" s="50">
        <f t="shared" si="1742"/>
        <v>-165.90784888648068</v>
      </c>
      <c r="CB156" s="50">
        <f t="shared" si="1742"/>
        <v>-169.7093000142103</v>
      </c>
      <c r="CC156" s="50">
        <f t="shared" si="1742"/>
        <v>-173.58678016449448</v>
      </c>
      <c r="CD156" s="50">
        <f t="shared" si="1742"/>
        <v>-177.54180991778441</v>
      </c>
      <c r="CE156" s="50">
        <f t="shared" si="1742"/>
        <v>-181.57594026614009</v>
      </c>
      <c r="CF156" s="50">
        <f t="shared" si="1742"/>
        <v>-185.69075322146293</v>
      </c>
      <c r="CG156" s="50">
        <f t="shared" si="1742"/>
        <v>-189.88786243589217</v>
      </c>
      <c r="CH156" s="50">
        <f t="shared" si="1742"/>
        <v>-194.16891383461001</v>
      </c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</row>
    <row r="157" spans="1:116" s="35" customFormat="1" ht="15" x14ac:dyDescent="0.2">
      <c r="B157" s="34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</row>
    <row r="158" spans="1:116" s="35" customFormat="1" ht="15" x14ac:dyDescent="0.2">
      <c r="B158" s="56"/>
      <c r="K158" s="53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</row>
    <row r="159" spans="1:116" s="35" customFormat="1" ht="15" x14ac:dyDescent="0.2">
      <c r="A159" s="108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</row>
    <row r="160" spans="1:116" x14ac:dyDescent="0.15">
      <c r="B160" s="4" t="s">
        <v>213</v>
      </c>
      <c r="C160" s="128">
        <v>50</v>
      </c>
      <c r="K160" s="52">
        <f>-'energy and capacity balance'!E41*$C$160/1000</f>
        <v>0</v>
      </c>
      <c r="L160" s="52">
        <f>-'energy and capacity balance'!F41*$C$160/1000</f>
        <v>0</v>
      </c>
      <c r="M160" s="52">
        <f>-'energy and capacity balance'!G41*$C$160/1000</f>
        <v>0</v>
      </c>
      <c r="N160" s="52">
        <f>-'energy and capacity balance'!H41*$C$160/1000</f>
        <v>0</v>
      </c>
      <c r="O160" s="52">
        <f>-'energy and capacity balance'!I41*$C$160/1000</f>
        <v>0</v>
      </c>
      <c r="P160" s="52">
        <f>-'energy and capacity balance'!J41*$C$160/1000</f>
        <v>0</v>
      </c>
      <c r="Q160" s="52">
        <f>-'energy and capacity balance'!K41*$C$160/1000</f>
        <v>0</v>
      </c>
      <c r="R160" s="52">
        <f>-'energy and capacity balance'!L41*$C$160/1000</f>
        <v>0</v>
      </c>
      <c r="S160" s="52">
        <f>-'energy and capacity balance'!M41*$C$160/1000</f>
        <v>0</v>
      </c>
      <c r="T160" s="52">
        <f>-'energy and capacity balance'!N41*$C$160/1000</f>
        <v>0</v>
      </c>
      <c r="U160" s="52">
        <f>-'energy and capacity balance'!O41*$C$160/1000</f>
        <v>0</v>
      </c>
      <c r="V160" s="52">
        <f>-'energy and capacity balance'!P41*$C$160/1000</f>
        <v>0</v>
      </c>
      <c r="W160" s="52">
        <f>-'energy and capacity balance'!Q41*$C$160/1000</f>
        <v>0</v>
      </c>
      <c r="X160" s="52">
        <f>-'energy and capacity balance'!R41*$C$160/1000</f>
        <v>0</v>
      </c>
      <c r="Y160" s="52">
        <f>-'energy and capacity balance'!S41*$C$160/1000</f>
        <v>0</v>
      </c>
      <c r="Z160" s="52">
        <f>-'energy and capacity balance'!T41*$C$160/1000</f>
        <v>0</v>
      </c>
      <c r="AA160" s="52">
        <f>-'energy and capacity balance'!U41*$C$160/1000</f>
        <v>0</v>
      </c>
      <c r="AB160" s="52">
        <f>-'energy and capacity balance'!V41*$C$160/1000</f>
        <v>0</v>
      </c>
      <c r="AC160" s="52">
        <f>-'energy and capacity balance'!W41*$C$160/1000</f>
        <v>0</v>
      </c>
      <c r="AD160" s="52">
        <f>-'energy and capacity balance'!X41*$C$160/1000</f>
        <v>-26.1065</v>
      </c>
      <c r="AE160" s="52">
        <f>-'energy and capacity balance'!Y41*$C$160/1000</f>
        <v>-27.216500000000003</v>
      </c>
      <c r="AF160" s="52">
        <f>-'energy and capacity balance'!Z41*$C$160/1000</f>
        <v>-27.938000000000002</v>
      </c>
      <c r="AG160" s="52">
        <f>-'energy and capacity balance'!AA41*$C$160/1000</f>
        <v>-28.382000000000012</v>
      </c>
      <c r="AH160" s="52">
        <f>-'energy and capacity balance'!AB41*$C$160/1000</f>
        <v>-28.715000000000003</v>
      </c>
      <c r="AI160" s="52">
        <f>-'energy and capacity balance'!AC41*$C$160/1000</f>
        <v>-29.325500000000005</v>
      </c>
      <c r="AJ160" s="52">
        <f>-'energy and capacity balance'!AD41*$C$160/1000</f>
        <v>-30.268999999999998</v>
      </c>
      <c r="AK160" s="52">
        <f>-'energy and capacity balance'!AE41*$C$160/1000</f>
        <v>-30.268999999999998</v>
      </c>
      <c r="AL160" s="52">
        <f>-'energy and capacity balance'!AF41*$C$160/1000</f>
        <v>-30.268999999999998</v>
      </c>
      <c r="AM160" s="52">
        <f>-'energy and capacity balance'!AG41*$C$160/1000</f>
        <v>-30.268999999999998</v>
      </c>
      <c r="AN160" s="52">
        <f>-'energy and capacity balance'!AH41*$C$160/1000</f>
        <v>-30.268999999999998</v>
      </c>
      <c r="AO160" s="52">
        <f>-'energy and capacity balance'!AI41*$C$160/1000</f>
        <v>-30.268999999999998</v>
      </c>
      <c r="AP160" s="52">
        <f>-'energy and capacity balance'!AJ41*$C$160/1000</f>
        <v>-30.268999999999998</v>
      </c>
      <c r="AQ160" s="52">
        <f>-'energy and capacity balance'!AK41*$C$160/1000</f>
        <v>-30.268999999999998</v>
      </c>
      <c r="AR160" s="52">
        <f>-'energy and capacity balance'!AL41*$C$160/1000</f>
        <v>-30.268999999999998</v>
      </c>
      <c r="AS160" s="52">
        <f>-'energy and capacity balance'!AM41*$C$160/1000</f>
        <v>-30.268999999999998</v>
      </c>
      <c r="AT160" s="52">
        <f>-'energy and capacity balance'!AN41*$C$160/1000</f>
        <v>-30.268999999999998</v>
      </c>
      <c r="AU160" s="52">
        <f>-'energy and capacity balance'!AO41*$C$160/1000</f>
        <v>-30.268999999999998</v>
      </c>
      <c r="AV160" s="52">
        <f>-'energy and capacity balance'!AP41*$C$160/1000</f>
        <v>-30.268999999999998</v>
      </c>
      <c r="AW160" s="52">
        <f>-'energy and capacity balance'!AQ41*$C$160/1000</f>
        <v>-30.268999999999998</v>
      </c>
      <c r="AX160" s="52">
        <f>-'energy and capacity balance'!AR41*$C$160/1000</f>
        <v>-30.268999999999998</v>
      </c>
      <c r="AY160" s="52">
        <f>-'energy and capacity balance'!AS41*$C$160/1000</f>
        <v>-30.268999999999998</v>
      </c>
      <c r="AZ160" s="52">
        <f>-'energy and capacity balance'!AT41*$C$160/1000</f>
        <v>-30.268999999999998</v>
      </c>
      <c r="BA160" s="52">
        <f>-'energy and capacity balance'!AU41*$C$160/1000</f>
        <v>-30.268999999999998</v>
      </c>
      <c r="BB160" s="52">
        <f>-'energy and capacity balance'!AV41*$C$160/1000</f>
        <v>-30.268999999999998</v>
      </c>
      <c r="BC160" s="52">
        <f>-'energy and capacity balance'!AW41*$C$160/1000</f>
        <v>-30.268999999999998</v>
      </c>
      <c r="BD160" s="52">
        <f>-'energy and capacity balance'!AX41*$C$160/1000</f>
        <v>-30.268999999999998</v>
      </c>
      <c r="BE160" s="52">
        <f>-'energy and capacity balance'!AY41*$C$160/1000</f>
        <v>-30.268999999999998</v>
      </c>
      <c r="BF160" s="52">
        <f>-'energy and capacity balance'!AZ41*$C$160/1000</f>
        <v>-30.268999999999998</v>
      </c>
      <c r="BG160" s="52">
        <f>-'energy and capacity balance'!BA41*$C$160/1000</f>
        <v>-30.268999999999998</v>
      </c>
      <c r="BH160" s="52">
        <f>-'energy and capacity balance'!BB41*$C$160/1000</f>
        <v>-30.268999999999998</v>
      </c>
      <c r="BI160" s="52">
        <f>-'energy and capacity balance'!BC41*$C$160/1000</f>
        <v>-30.268999999999998</v>
      </c>
      <c r="BJ160" s="52">
        <f>-'energy and capacity balance'!BD41*$C$160/1000</f>
        <v>-30.268999999999998</v>
      </c>
      <c r="BK160" s="52">
        <f>-'energy and capacity balance'!BE41*$C$160/1000</f>
        <v>-30.268999999999998</v>
      </c>
      <c r="BL160" s="52">
        <f>-'energy and capacity balance'!BF41*$C$160/1000</f>
        <v>-30.268999999999998</v>
      </c>
      <c r="BM160" s="52">
        <f>-'energy and capacity balance'!BG41*$C$160/1000</f>
        <v>-30.268999999999998</v>
      </c>
      <c r="BN160" s="52">
        <f>-'energy and capacity balance'!BH41*$C$160/1000</f>
        <v>-30.268999999999998</v>
      </c>
      <c r="BO160" s="52">
        <f>-'energy and capacity balance'!BI41*$C$160/1000</f>
        <v>-30.268999999999998</v>
      </c>
      <c r="BP160" s="52">
        <f>-'energy and capacity balance'!BJ41*$C$160/1000</f>
        <v>-30.268999999999998</v>
      </c>
      <c r="BQ160" s="52">
        <f>-'energy and capacity balance'!BK41*$C$160/1000</f>
        <v>-30.268999999999998</v>
      </c>
      <c r="BR160" s="52">
        <f>-'energy and capacity balance'!BL41*$C$160/1000</f>
        <v>-30.268999999999998</v>
      </c>
      <c r="BS160" s="52">
        <f>-'energy and capacity balance'!BM41*$C$160/1000</f>
        <v>-30.268999999999998</v>
      </c>
      <c r="BT160" s="52">
        <f>-'energy and capacity balance'!BN41*$C$160/1000</f>
        <v>-30.268999999999998</v>
      </c>
      <c r="BU160" s="52">
        <f>-'energy and capacity balance'!BO41*$C$160/1000</f>
        <v>-30.268999999999998</v>
      </c>
      <c r="BV160" s="52">
        <f>-'energy and capacity balance'!BP41*$C$160/1000</f>
        <v>-30.268999999999998</v>
      </c>
      <c r="BW160" s="52">
        <f>-'energy and capacity balance'!BQ41*$C$160/1000</f>
        <v>-30.268999999999998</v>
      </c>
      <c r="BX160" s="52">
        <f>-'energy and capacity balance'!BR41*$C$160/1000</f>
        <v>-30.268999999999998</v>
      </c>
      <c r="BY160" s="52">
        <f>-'energy and capacity balance'!BS41*$C$160/1000</f>
        <v>-30.268999999999998</v>
      </c>
      <c r="BZ160" s="52">
        <f>-'energy and capacity balance'!BT41*$C$160/1000</f>
        <v>-30.268999999999998</v>
      </c>
      <c r="CA160" s="52">
        <f>-'energy and capacity balance'!BU41*$C$160/1000</f>
        <v>-30.268999999999998</v>
      </c>
      <c r="CB160" s="52">
        <f>-'energy and capacity balance'!BV41*$C$160/1000</f>
        <v>-30.268999999999998</v>
      </c>
      <c r="CC160" s="52">
        <f>-'energy and capacity balance'!BW41*$C$160/1000</f>
        <v>-30.268999999999998</v>
      </c>
      <c r="CD160" s="52">
        <f>-'energy and capacity balance'!BX41*$C$160/1000</f>
        <v>-30.268999999999998</v>
      </c>
      <c r="CE160" s="52">
        <f>-'energy and capacity balance'!BY41*$C$160/1000</f>
        <v>-30.268999999999998</v>
      </c>
      <c r="CF160" s="52">
        <f>-'energy and capacity balance'!BZ41*$C$160/1000</f>
        <v>-30.268999999999998</v>
      </c>
      <c r="CG160" s="52">
        <f>-'energy and capacity balance'!CA41*$C$160/1000</f>
        <v>-30.268999999999998</v>
      </c>
      <c r="CH160" s="52">
        <f>-'energy and capacity balance'!CB41*$C$160/1000</f>
        <v>-30.268999999999998</v>
      </c>
    </row>
    <row r="161" spans="1:116" s="37" customFormat="1" x14ac:dyDescent="0.15">
      <c r="B161" s="57" t="s">
        <v>314</v>
      </c>
      <c r="I161" s="73" t="s">
        <v>312</v>
      </c>
      <c r="J161" s="135">
        <f>SUMPRODUCT(K161:CH161,$K$14:$CH$14)</f>
        <v>307.00858957187467</v>
      </c>
      <c r="K161" s="55">
        <f t="shared" ref="K161:R161" si="1743">K156+K151+K160</f>
        <v>-6.6357240267614959</v>
      </c>
      <c r="L161" s="55">
        <f>L156+L151+L160</f>
        <v>-12.747793632149623</v>
      </c>
      <c r="M161" s="55">
        <f t="shared" si="1743"/>
        <v>-24.614524787460788</v>
      </c>
      <c r="N161" s="55">
        <f t="shared" si="1743"/>
        <v>-38.755772330828144</v>
      </c>
      <c r="O161" s="55">
        <f t="shared" si="1743"/>
        <v>-52.173230098802641</v>
      </c>
      <c r="P161" s="55">
        <f t="shared" si="1743"/>
        <v>-66.718146955653978</v>
      </c>
      <c r="Q161" s="55">
        <f t="shared" si="1743"/>
        <v>-45.357308990986155</v>
      </c>
      <c r="R161" s="55">
        <f t="shared" si="1743"/>
        <v>-31.513250459757032</v>
      </c>
      <c r="S161" s="55">
        <f>S156+S151+S160</f>
        <v>-17.60062977314071</v>
      </c>
      <c r="T161" s="55">
        <f t="shared" ref="T161:CE161" si="1744">T156+T151+T160</f>
        <v>8.7691191847321548</v>
      </c>
      <c r="U161" s="55">
        <f t="shared" si="1744"/>
        <v>38.493071044693835</v>
      </c>
      <c r="V161" s="55">
        <f t="shared" si="1744"/>
        <v>102.04211510744915</v>
      </c>
      <c r="W161" s="55">
        <f t="shared" si="1744"/>
        <v>146.19890642310102</v>
      </c>
      <c r="X161" s="55">
        <f t="shared" si="1744"/>
        <v>158.52641421274984</v>
      </c>
      <c r="Y161" s="55">
        <f t="shared" si="1744"/>
        <v>141.33963535244246</v>
      </c>
      <c r="Z161" s="55">
        <f t="shared" si="1744"/>
        <v>137.23752728632891</v>
      </c>
      <c r="AA161" s="55">
        <f t="shared" si="1744"/>
        <v>118.0816319847558</v>
      </c>
      <c r="AB161" s="55">
        <f t="shared" si="1744"/>
        <v>107.63565238636107</v>
      </c>
      <c r="AC161" s="55">
        <f t="shared" si="1744"/>
        <v>107.76159676331343</v>
      </c>
      <c r="AD161" s="55">
        <f t="shared" si="1744"/>
        <v>74.340453648998064</v>
      </c>
      <c r="AE161" s="55">
        <f t="shared" si="1744"/>
        <v>63.19175442956017</v>
      </c>
      <c r="AF161" s="55">
        <f t="shared" si="1744"/>
        <v>56.045692470113906</v>
      </c>
      <c r="AG161" s="55">
        <f t="shared" si="1744"/>
        <v>52.847450204870334</v>
      </c>
      <c r="AH161" s="55">
        <f t="shared" si="1744"/>
        <v>51.316234874220811</v>
      </c>
      <c r="AI161" s="55">
        <f t="shared" si="1744"/>
        <v>44.352454301072868</v>
      </c>
      <c r="AJ161" s="55">
        <f t="shared" si="1744"/>
        <v>32.941942039400217</v>
      </c>
      <c r="AK161" s="55">
        <f t="shared" si="1744"/>
        <v>29.336347186753812</v>
      </c>
      <c r="AL161" s="55">
        <f t="shared" si="1744"/>
        <v>25.698305522934774</v>
      </c>
      <c r="AM161" s="55">
        <f t="shared" si="1744"/>
        <v>22.027168111719661</v>
      </c>
      <c r="AN161" s="55">
        <f t="shared" si="1744"/>
        <v>18.322273038160546</v>
      </c>
      <c r="AO161" s="55">
        <f t="shared" si="1744"/>
        <v>14.582945149010577</v>
      </c>
      <c r="AP161" s="55">
        <f t="shared" si="1744"/>
        <v>16.248514819174027</v>
      </c>
      <c r="AQ161" s="55">
        <f t="shared" si="1744"/>
        <v>25.690694453386648</v>
      </c>
      <c r="AR161" s="55">
        <f t="shared" si="1744"/>
        <v>21.763087992584623</v>
      </c>
      <c r="AS161" s="55">
        <f t="shared" si="1744"/>
        <v>17.798210344827631</v>
      </c>
      <c r="AT161" s="55">
        <f t="shared" si="1744"/>
        <v>13.795316086376637</v>
      </c>
      <c r="AU161" s="55">
        <f t="shared" si="1744"/>
        <v>9.9463099163332984</v>
      </c>
      <c r="AV161" s="55">
        <f t="shared" si="1744"/>
        <v>14.616382131969864</v>
      </c>
      <c r="AW161" s="55">
        <f t="shared" si="1744"/>
        <v>10.888138452874067</v>
      </c>
      <c r="AX161" s="55">
        <f t="shared" si="1744"/>
        <v>7.1868998569433487</v>
      </c>
      <c r="AY161" s="55">
        <f t="shared" si="1744"/>
        <v>3.4436878509426165</v>
      </c>
      <c r="AZ161" s="55">
        <f t="shared" si="1744"/>
        <v>-0.34233703332952103</v>
      </c>
      <c r="BA161" s="55">
        <f t="shared" si="1744"/>
        <v>-4.1720310534384382</v>
      </c>
      <c r="BB161" s="55">
        <f t="shared" si="1744"/>
        <v>-8.0462675921009108</v>
      </c>
      <c r="BC161" s="55">
        <f t="shared" si="1744"/>
        <v>-11.965937499688032</v>
      </c>
      <c r="BD161" s="55">
        <f t="shared" si="1744"/>
        <v>-15.93194944357824</v>
      </c>
      <c r="BE161" s="55">
        <f t="shared" si="1744"/>
        <v>-19.94523026449766</v>
      </c>
      <c r="BF161" s="55">
        <f t="shared" si="1744"/>
        <v>-24.006725339986794</v>
      </c>
      <c r="BG161" s="55">
        <f t="shared" si="1744"/>
        <v>-28.117398955137141</v>
      </c>
      <c r="BH161" s="55">
        <f t="shared" si="1744"/>
        <v>-32.278234680741797</v>
      </c>
      <c r="BI161" s="55">
        <f t="shared" si="1744"/>
        <v>-36.49023575900997</v>
      </c>
      <c r="BJ161" s="55">
        <f t="shared" si="1744"/>
        <v>-40.754425496994862</v>
      </c>
      <c r="BK161" s="55">
        <f t="shared" si="1744"/>
        <v>-45.071847667890843</v>
      </c>
      <c r="BL161" s="55">
        <f t="shared" si="1744"/>
        <v>-49.443566920356083</v>
      </c>
      <c r="BM161" s="55">
        <f t="shared" si="1744"/>
        <v>-53.870669196022014</v>
      </c>
      <c r="BN161" s="55">
        <f t="shared" si="1744"/>
        <v>-58.354262155352636</v>
      </c>
      <c r="BO161" s="55">
        <f t="shared" si="1744"/>
        <v>-62.802360033866044</v>
      </c>
      <c r="BP161" s="55">
        <f t="shared" si="1744"/>
        <v>-66.011124167133033</v>
      </c>
      <c r="BQ161" s="55">
        <f t="shared" si="1744"/>
        <v>-70.493670081705176</v>
      </c>
      <c r="BR161" s="55">
        <f t="shared" si="1744"/>
        <v>-75.037363329016301</v>
      </c>
      <c r="BS161" s="55">
        <f t="shared" si="1744"/>
        <v>-79.643426855721287</v>
      </c>
      <c r="BT161" s="55">
        <f t="shared" si="1744"/>
        <v>-84.312572987408032</v>
      </c>
      <c r="BU161" s="55">
        <f t="shared" si="1744"/>
        <v>-86.035141242764297</v>
      </c>
      <c r="BV161" s="55">
        <f t="shared" si="1744"/>
        <v>-87.819507922742133</v>
      </c>
      <c r="BW161" s="55">
        <f t="shared" si="1744"/>
        <v>-92.364668489554816</v>
      </c>
      <c r="BX161" s="55">
        <f t="shared" si="1744"/>
        <v>-96.978690884536462</v>
      </c>
      <c r="BY161" s="55">
        <f t="shared" si="1744"/>
        <v>-101.66295234425039</v>
      </c>
      <c r="BZ161" s="55">
        <f t="shared" si="1744"/>
        <v>-106.41885764999131</v>
      </c>
      <c r="CA161" s="55">
        <f t="shared" si="1744"/>
        <v>-111.24783967867978</v>
      </c>
      <c r="CB161" s="55">
        <f t="shared" si="1744"/>
        <v>-116.15135996477468</v>
      </c>
      <c r="CC161" s="55">
        <f t="shared" si="1744"/>
        <v>-121.13090927342415</v>
      </c>
      <c r="CD161" s="55">
        <f t="shared" si="1744"/>
        <v>-126.18800818507938</v>
      </c>
      <c r="CE161" s="55">
        <f t="shared" si="1744"/>
        <v>-131.32420769180038</v>
      </c>
      <c r="CF161" s="55">
        <f t="shared" ref="CF161:CH161" si="1745">CF156+CF151+CF160</f>
        <v>-136.5410898054885</v>
      </c>
      <c r="CG161" s="55">
        <f t="shared" si="1745"/>
        <v>-141.84026817828305</v>
      </c>
      <c r="CH161" s="55">
        <f t="shared" si="1745"/>
        <v>-147.22338873536617</v>
      </c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</row>
    <row r="163" spans="1:116" x14ac:dyDescent="0.15">
      <c r="A163" s="73"/>
      <c r="B163" s="73" t="s">
        <v>315</v>
      </c>
      <c r="C163" s="73"/>
      <c r="D163" s="73"/>
      <c r="E163" s="73"/>
      <c r="F163" s="73"/>
      <c r="G163" s="73"/>
      <c r="H163" s="73"/>
      <c r="I163" s="73" t="s">
        <v>312</v>
      </c>
      <c r="J163" s="135">
        <f>SUMPRODUCT(K163:CH163,$K$14:$CH$14)</f>
        <v>2091.6162622981556</v>
      </c>
      <c r="K163" s="55">
        <f>'DSM CoS'!J300</f>
        <v>0</v>
      </c>
      <c r="L163" s="55">
        <f>'DSM CoS'!K300</f>
        <v>1.1505637400000002</v>
      </c>
      <c r="M163" s="55">
        <f>'DSM CoS'!L300</f>
        <v>11.322886067200001</v>
      </c>
      <c r="N163" s="55">
        <f>'DSM CoS'!M300</f>
        <v>24.632965715351997</v>
      </c>
      <c r="O163" s="55">
        <f>'DSM CoS'!N300</f>
        <v>39.308271181502235</v>
      </c>
      <c r="P163" s="55">
        <f>'DSM CoS'!O300</f>
        <v>54.62698334238123</v>
      </c>
      <c r="Q163" s="55">
        <f>'DSM CoS'!P300</f>
        <v>83.344263620340755</v>
      </c>
      <c r="R163" s="55">
        <f>'DSM CoS'!Q300</f>
        <v>110.43093763519973</v>
      </c>
      <c r="S163" s="55">
        <f>'DSM CoS'!R300</f>
        <v>98.551940173905265</v>
      </c>
      <c r="T163" s="55">
        <f>'DSM CoS'!S300</f>
        <v>116.13141642854529</v>
      </c>
      <c r="U163" s="55">
        <f>'DSM CoS'!T300</f>
        <v>136.09596461765523</v>
      </c>
      <c r="V163" s="55">
        <f>'DSM CoS'!U300</f>
        <v>131.82939650511634</v>
      </c>
      <c r="W163" s="55">
        <f>'DSM CoS'!V300</f>
        <v>140.47965234729662</v>
      </c>
      <c r="X163" s="55">
        <f>'DSM CoS'!W300</f>
        <v>151.13469501813148</v>
      </c>
      <c r="Y163" s="55">
        <f>'DSM CoS'!X300</f>
        <v>162.29087527300248</v>
      </c>
      <c r="Z163" s="55">
        <f>'DSM CoS'!Y300</f>
        <v>172.06769042665792</v>
      </c>
      <c r="AA163" s="55">
        <f>'DSM CoS'!Z300</f>
        <v>176.95919621654528</v>
      </c>
      <c r="AB163" s="55">
        <f>'DSM CoS'!AA300</f>
        <v>174.65008568424113</v>
      </c>
      <c r="AC163" s="55">
        <f>'DSM CoS'!AB300</f>
        <v>171.76056783621624</v>
      </c>
      <c r="AD163" s="55">
        <f>'DSM CoS'!AC300</f>
        <v>168.05025234371277</v>
      </c>
      <c r="AE163" s="55">
        <f>'DSM CoS'!AD300</f>
        <v>164.60772783802878</v>
      </c>
      <c r="AF163" s="55">
        <f>'DSM CoS'!AE300</f>
        <v>165.22461554458155</v>
      </c>
      <c r="AG163" s="55">
        <f>'DSM CoS'!AF300</f>
        <v>165.72787408880032</v>
      </c>
      <c r="AH163" s="55">
        <f>'DSM CoS'!AG300</f>
        <v>165.80011717633636</v>
      </c>
      <c r="AI163" s="55">
        <f>'DSM CoS'!AH300</f>
        <v>166.22562533425946</v>
      </c>
      <c r="AJ163" s="55">
        <f>'DSM CoS'!AI300</f>
        <v>169.09054307028322</v>
      </c>
      <c r="AK163" s="55">
        <f>'DSM CoS'!AJ300</f>
        <v>173.02386019618945</v>
      </c>
      <c r="AL163" s="55">
        <f>'DSM CoS'!AK300</f>
        <v>176.4786999270039</v>
      </c>
      <c r="AM163" s="55">
        <f>'DSM CoS'!AL300</f>
        <v>179.75828970729432</v>
      </c>
      <c r="AN163" s="55">
        <f>'DSM CoS'!AM300</f>
        <v>182.59348491446423</v>
      </c>
      <c r="AO163" s="55">
        <f>'DSM CoS'!AN300</f>
        <v>186.40192809142417</v>
      </c>
      <c r="AP163" s="55">
        <f>'DSM CoS'!AO300</f>
        <v>192.98001961851426</v>
      </c>
      <c r="AQ163" s="55">
        <f>'DSM CoS'!AP300</f>
        <v>200.43112504596914</v>
      </c>
      <c r="AR163" s="55">
        <f>'DSM CoS'!AQ300</f>
        <v>206.98231676645696</v>
      </c>
      <c r="AS163" s="55">
        <f>'DSM CoS'!AR300</f>
        <v>213.58409028631991</v>
      </c>
      <c r="AT163" s="55">
        <f>'DSM CoS'!AS300</f>
        <v>219.84215848178292</v>
      </c>
      <c r="AU163" s="55">
        <f>'DSM CoS'!AT300</f>
        <v>224.76242149792731</v>
      </c>
      <c r="AV163" s="55">
        <f>'DSM CoS'!AU300</f>
        <v>229.55044730145053</v>
      </c>
      <c r="AW163" s="55">
        <f>'DSM CoS'!AV300</f>
        <v>234.32041650307752</v>
      </c>
      <c r="AX163" s="55">
        <f>'DSM CoS'!AW300</f>
        <v>239.07350733983205</v>
      </c>
      <c r="AY163" s="55">
        <f>'DSM CoS'!AX300</f>
        <v>243.70345442741572</v>
      </c>
      <c r="AZ163" s="55">
        <f>'DSM CoS'!AY300</f>
        <v>248.32064594290148</v>
      </c>
      <c r="BA163" s="55">
        <f>'DSM CoS'!AZ300</f>
        <v>252.92646036561064</v>
      </c>
      <c r="BB163" s="55">
        <f>'DSM CoS'!BA300</f>
        <v>257.8645695444738</v>
      </c>
      <c r="BC163" s="55">
        <f>'DSM CoS'!BB300</f>
        <v>263.02186093536329</v>
      </c>
      <c r="BD163" s="55">
        <f>'DSM CoS'!BC300</f>
        <v>268.28229815407053</v>
      </c>
      <c r="BE163" s="55">
        <f>'DSM CoS'!BD300</f>
        <v>273.64794411715201</v>
      </c>
      <c r="BF163" s="55">
        <f>'DSM CoS'!BE300</f>
        <v>279.120902999495</v>
      </c>
      <c r="BG163" s="55">
        <f>'DSM CoS'!BF300</f>
        <v>284.70332105948489</v>
      </c>
      <c r="BH163" s="55">
        <f>'DSM CoS'!BG300</f>
        <v>290.39738748067464</v>
      </c>
      <c r="BI163" s="55">
        <f>'DSM CoS'!BH300</f>
        <v>296.20533523028809</v>
      </c>
      <c r="BJ163" s="55">
        <f>'DSM CoS'!BI300</f>
        <v>302.12944193489386</v>
      </c>
      <c r="BK163" s="55">
        <f>'DSM CoS'!BJ300</f>
        <v>308.17203077359176</v>
      </c>
      <c r="BL163" s="55">
        <f>'DSM CoS'!BK300</f>
        <v>314.33547138906357</v>
      </c>
      <c r="BM163" s="55">
        <f>'DSM CoS'!BL300</f>
        <v>320.62218081684489</v>
      </c>
      <c r="BN163" s="55">
        <f>'DSM CoS'!BM300</f>
        <v>327.03462443318176</v>
      </c>
      <c r="BO163" s="55">
        <f>'DSM CoS'!BN300</f>
        <v>333.57531692184534</v>
      </c>
      <c r="BP163" s="55">
        <f>'DSM CoS'!BO300</f>
        <v>340.24682326028233</v>
      </c>
      <c r="BQ163" s="55">
        <f>'DSM CoS'!BP300</f>
        <v>347.05175972548795</v>
      </c>
      <c r="BR163" s="55">
        <f>'DSM CoS'!BQ300</f>
        <v>353.99279491999766</v>
      </c>
      <c r="BS163" s="55">
        <f>'DSM CoS'!BR300</f>
        <v>361.07265081839762</v>
      </c>
      <c r="BT163" s="55">
        <f>'DSM CoS'!BS300</f>
        <v>368.29410383476556</v>
      </c>
      <c r="BU163" s="55">
        <f>'DSM CoS'!BT300</f>
        <v>375.65998591146092</v>
      </c>
      <c r="BV163" s="55">
        <f>'DSM CoS'!BU300</f>
        <v>383.17318562969001</v>
      </c>
      <c r="BW163" s="55">
        <f>'DSM CoS'!BV300</f>
        <v>390.83664934228392</v>
      </c>
      <c r="BX163" s="55">
        <f>'DSM CoS'!BW300</f>
        <v>398.65338232912956</v>
      </c>
      <c r="BY163" s="55">
        <f>'DSM CoS'!BX300</f>
        <v>406.62644997571221</v>
      </c>
      <c r="BZ163" s="55">
        <f>'DSM CoS'!BY300</f>
        <v>414.75897897522646</v>
      </c>
      <c r="CA163" s="55">
        <f>'DSM CoS'!BZ300</f>
        <v>423.05415855473098</v>
      </c>
      <c r="CB163" s="55">
        <f>'DSM CoS'!CA300</f>
        <v>431.51524172582555</v>
      </c>
      <c r="CC163" s="55">
        <f>'DSM CoS'!CB300</f>
        <v>440.1455465603421</v>
      </c>
      <c r="CD163" s="55">
        <f>'DSM CoS'!CC300</f>
        <v>448.94845749154894</v>
      </c>
      <c r="CE163" s="55">
        <f>'DSM CoS'!CD300</f>
        <v>457.9274266413799</v>
      </c>
      <c r="CF163" s="55">
        <f>'DSM CoS'!CE300</f>
        <v>467.08597517420753</v>
      </c>
      <c r="CG163" s="55">
        <f>'DSM CoS'!CF300</f>
        <v>476.42769467769165</v>
      </c>
      <c r="CH163" s="55">
        <f>'DSM CoS'!CG300</f>
        <v>485.95624857124551</v>
      </c>
    </row>
    <row r="165" spans="1:116" x14ac:dyDescent="0.15">
      <c r="B165" s="108" t="str">
        <f>'energy and capacity balance'!A31</f>
        <v>% of costs related to Site C/exported</v>
      </c>
      <c r="C165" s="108"/>
      <c r="D165" s="108"/>
      <c r="E165" s="108"/>
      <c r="F165" s="108"/>
      <c r="G165" s="108"/>
      <c r="H165" s="108"/>
      <c r="I165" s="108"/>
      <c r="J165" s="108">
        <f>'energy and capacity balance'!D31</f>
        <v>0</v>
      </c>
      <c r="K165" s="108">
        <f>'energy and capacity balance'!E31</f>
        <v>0</v>
      </c>
      <c r="L165" s="108">
        <f>'energy and capacity balance'!F31</f>
        <v>0</v>
      </c>
      <c r="M165" s="108">
        <f>'energy and capacity balance'!G31</f>
        <v>0</v>
      </c>
      <c r="N165" s="108">
        <f>'energy and capacity balance'!H31</f>
        <v>0</v>
      </c>
      <c r="O165" s="108">
        <f>'energy and capacity balance'!I31</f>
        <v>0.25501139190234318</v>
      </c>
      <c r="P165" s="108">
        <f>'energy and capacity balance'!J31</f>
        <v>1</v>
      </c>
      <c r="Q165" s="108">
        <f>'energy and capacity balance'!K31</f>
        <v>1</v>
      </c>
      <c r="R165" s="108">
        <f>'energy and capacity balance'!L31</f>
        <v>1</v>
      </c>
      <c r="S165" s="108">
        <f>'energy and capacity balance'!M31</f>
        <v>1</v>
      </c>
      <c r="T165" s="108">
        <f>'energy and capacity balance'!N31</f>
        <v>1</v>
      </c>
      <c r="U165" s="108">
        <f>'energy and capacity balance'!O31</f>
        <v>1</v>
      </c>
      <c r="V165" s="108">
        <f>'energy and capacity balance'!P31</f>
        <v>1</v>
      </c>
      <c r="W165" s="108">
        <f>'energy and capacity balance'!Q31</f>
        <v>1</v>
      </c>
      <c r="X165" s="108">
        <f>'energy and capacity balance'!R31</f>
        <v>0.95147324453996374</v>
      </c>
      <c r="Y165" s="108">
        <f>'energy and capacity balance'!S31</f>
        <v>0.92702444619233393</v>
      </c>
      <c r="Z165" s="108">
        <f>'energy and capacity balance'!T31</f>
        <v>0.92432544439227693</v>
      </c>
      <c r="AA165" s="108">
        <f>'energy and capacity balance'!U31</f>
        <v>0.88614183801508262</v>
      </c>
      <c r="AB165" s="108">
        <f>'energy and capacity balance'!V31</f>
        <v>0.87202468592016669</v>
      </c>
      <c r="AC165" s="108">
        <f>'energy and capacity balance'!W31</f>
        <v>0.88105947151432717</v>
      </c>
      <c r="AD165" s="108">
        <f>'energy and capacity balance'!X31</f>
        <v>0.87234416502256362</v>
      </c>
      <c r="AE165" s="108">
        <f>'energy and capacity balance'!Y31</f>
        <v>0.85896957775454041</v>
      </c>
      <c r="AF165" s="108">
        <f>'energy and capacity balance'!Z31</f>
        <v>0.85312210249569675</v>
      </c>
      <c r="AG165" s="108">
        <f>'energy and capacity balance'!AA31</f>
        <v>0.85419327940894862</v>
      </c>
      <c r="AH165" s="108">
        <f>'energy and capacity balance'!AB31</f>
        <v>0.85804096877792468</v>
      </c>
      <c r="AI165" s="108">
        <f>'energy and capacity balance'!AC31</f>
        <v>0.85281654522178318</v>
      </c>
      <c r="AJ165" s="108">
        <f>'energy and capacity balance'!AD31</f>
        <v>0.84106818523548244</v>
      </c>
      <c r="AK165" s="108">
        <f>'energy and capacity balance'!AE31</f>
        <v>0.84106818523548244</v>
      </c>
      <c r="AL165" s="108">
        <f>'energy and capacity balance'!AF31</f>
        <v>0.84106818523548244</v>
      </c>
      <c r="AM165" s="108">
        <f>'energy and capacity balance'!AG31</f>
        <v>0.84106818523548244</v>
      </c>
      <c r="AN165" s="108">
        <f>'energy and capacity balance'!AH31</f>
        <v>0.84106818523548244</v>
      </c>
      <c r="AO165" s="108">
        <f>'energy and capacity balance'!AI31</f>
        <v>0.84106818523548244</v>
      </c>
      <c r="AP165" s="108">
        <f>'energy and capacity balance'!AJ31</f>
        <v>0.84106818523548244</v>
      </c>
      <c r="AQ165" s="108">
        <f>'energy and capacity balance'!AK31</f>
        <v>0.84106818523548244</v>
      </c>
      <c r="AR165" s="108">
        <f>'energy and capacity balance'!AL31</f>
        <v>0.84106818523548244</v>
      </c>
      <c r="AS165" s="108">
        <f>'energy and capacity balance'!AM31</f>
        <v>0.84106818523548244</v>
      </c>
      <c r="AT165" s="108">
        <f>'energy and capacity balance'!AN31</f>
        <v>0.84106818523548244</v>
      </c>
      <c r="AU165" s="108">
        <f>'energy and capacity balance'!AO31</f>
        <v>0.84106818523548244</v>
      </c>
      <c r="AV165" s="108">
        <f>'energy and capacity balance'!AP31</f>
        <v>0.84106818523548244</v>
      </c>
      <c r="AW165" s="108">
        <f>'energy and capacity balance'!AQ31</f>
        <v>0.84106818523548244</v>
      </c>
      <c r="AX165" s="108">
        <f>'energy and capacity balance'!AR31</f>
        <v>0.84106818523548244</v>
      </c>
      <c r="AY165" s="108">
        <f>'energy and capacity balance'!AS31</f>
        <v>0.84106818523548244</v>
      </c>
      <c r="AZ165" s="108">
        <f>'energy and capacity balance'!AT31</f>
        <v>0.84106818523548244</v>
      </c>
      <c r="BA165" s="108">
        <f>'energy and capacity balance'!AU31</f>
        <v>0.84106818523548244</v>
      </c>
      <c r="BB165" s="108">
        <f>'energy and capacity balance'!AV31</f>
        <v>0.84106818523548244</v>
      </c>
      <c r="BC165" s="108">
        <f>'energy and capacity balance'!AW31</f>
        <v>0.84106818523548244</v>
      </c>
      <c r="BD165" s="108">
        <f>'energy and capacity balance'!AX31</f>
        <v>0.84106818523548244</v>
      </c>
      <c r="BE165" s="108">
        <f>'energy and capacity balance'!AY31</f>
        <v>0.84106818523548244</v>
      </c>
      <c r="BF165" s="108">
        <f>'energy and capacity balance'!AZ31</f>
        <v>0.84106818523548244</v>
      </c>
      <c r="BG165" s="108">
        <f>'energy and capacity balance'!BA31</f>
        <v>0.84106818523548244</v>
      </c>
      <c r="BH165" s="108">
        <f>'energy and capacity balance'!BB31</f>
        <v>0.84106818523548244</v>
      </c>
      <c r="BI165" s="108">
        <f>'energy and capacity balance'!BC31</f>
        <v>0.84106818523548244</v>
      </c>
      <c r="BJ165" s="108">
        <f>'energy and capacity balance'!BD31</f>
        <v>0.84106818523548244</v>
      </c>
      <c r="BK165" s="108">
        <f>'energy and capacity balance'!BE31</f>
        <v>0.84106818523548244</v>
      </c>
      <c r="BL165" s="108">
        <f>'energy and capacity balance'!BF31</f>
        <v>0.84106818523548244</v>
      </c>
      <c r="BM165" s="108">
        <f>'energy and capacity balance'!BG31</f>
        <v>0.84106818523548244</v>
      </c>
      <c r="BN165" s="108">
        <f>'energy and capacity balance'!BH31</f>
        <v>0.84106818523548244</v>
      </c>
      <c r="BO165" s="108">
        <f>'energy and capacity balance'!BI31</f>
        <v>0.84106818523548244</v>
      </c>
      <c r="BP165" s="108">
        <f>'energy and capacity balance'!BJ31</f>
        <v>0.84106818523548244</v>
      </c>
      <c r="BQ165" s="108">
        <f>'energy and capacity balance'!BK31</f>
        <v>0.84106818523548244</v>
      </c>
      <c r="BR165" s="108">
        <f>'energy and capacity balance'!BL31</f>
        <v>0.84106818523548244</v>
      </c>
      <c r="BS165" s="108">
        <f>'energy and capacity balance'!BM31</f>
        <v>0.84106818523548244</v>
      </c>
      <c r="BT165" s="108">
        <f>'energy and capacity balance'!BN31</f>
        <v>0.84106818523548244</v>
      </c>
      <c r="BU165" s="108">
        <f>'energy and capacity balance'!BO31</f>
        <v>0.84106818523548244</v>
      </c>
      <c r="BV165" s="108">
        <f>'energy and capacity balance'!BP31</f>
        <v>0.84106818523548244</v>
      </c>
      <c r="BW165" s="108">
        <f>'energy and capacity balance'!BQ31</f>
        <v>0.84106818523548244</v>
      </c>
      <c r="BX165" s="108">
        <f>'energy and capacity balance'!BR31</f>
        <v>0.84106818523548244</v>
      </c>
      <c r="BY165" s="108">
        <f>'energy and capacity balance'!BS31</f>
        <v>0.84106818523548244</v>
      </c>
      <c r="BZ165" s="108">
        <f>'energy and capacity balance'!BT31</f>
        <v>0.84106818523548244</v>
      </c>
      <c r="CA165" s="108">
        <f>'energy and capacity balance'!BU31</f>
        <v>0.84106818523548244</v>
      </c>
      <c r="CB165" s="108">
        <f>'energy and capacity balance'!BV31</f>
        <v>0.84106818523548244</v>
      </c>
      <c r="CC165" s="108">
        <f>'energy and capacity balance'!BW31</f>
        <v>0.84106818523548244</v>
      </c>
      <c r="CD165" s="108">
        <f>'energy and capacity balance'!BX31</f>
        <v>0.84106818523548244</v>
      </c>
      <c r="CE165" s="108">
        <f>'energy and capacity balance'!BY31</f>
        <v>0.84106818523548244</v>
      </c>
      <c r="CF165" s="108">
        <f>'energy and capacity balance'!BZ31</f>
        <v>0.84106818523548244</v>
      </c>
      <c r="CG165" s="108">
        <f>'energy and capacity balance'!CA31</f>
        <v>0.84106818523548244</v>
      </c>
      <c r="CH165" s="108">
        <f>'energy and capacity balance'!CB31</f>
        <v>0.84106818523548244</v>
      </c>
    </row>
    <row r="166" spans="1:116" x14ac:dyDescent="0.15">
      <c r="B166" s="57" t="s">
        <v>311</v>
      </c>
      <c r="I166" s="73" t="s">
        <v>312</v>
      </c>
      <c r="J166" s="135">
        <f>SUMPRODUCT(K166:CH166,$K$14:$CH$14)</f>
        <v>2187.5870443175572</v>
      </c>
      <c r="K166" s="28">
        <f>K161+K163</f>
        <v>-6.6357240267614959</v>
      </c>
      <c r="L166" s="28">
        <f t="shared" ref="L166:AQ166" si="1746">(L161+L163)*L165</f>
        <v>0</v>
      </c>
      <c r="M166" s="28">
        <f t="shared" si="1746"/>
        <v>0</v>
      </c>
      <c r="N166" s="28">
        <f t="shared" si="1746"/>
        <v>0</v>
      </c>
      <c r="O166" s="28">
        <f t="shared" si="1746"/>
        <v>-3.2807110802672383</v>
      </c>
      <c r="P166" s="28">
        <f t="shared" si="1746"/>
        <v>-12.091163613272748</v>
      </c>
      <c r="Q166" s="28">
        <f t="shared" si="1746"/>
        <v>37.986954629354599</v>
      </c>
      <c r="R166" s="28">
        <f t="shared" si="1746"/>
        <v>78.917687175442694</v>
      </c>
      <c r="S166" s="28">
        <f t="shared" si="1746"/>
        <v>80.951310400764555</v>
      </c>
      <c r="T166" s="28">
        <f t="shared" si="1746"/>
        <v>124.90053561327744</v>
      </c>
      <c r="U166" s="28">
        <f t="shared" si="1746"/>
        <v>174.58903566234906</v>
      </c>
      <c r="V166" s="28">
        <f t="shared" si="1746"/>
        <v>233.87151161256548</v>
      </c>
      <c r="W166" s="28">
        <f t="shared" si="1746"/>
        <v>286.67855877039767</v>
      </c>
      <c r="X166" s="28">
        <f t="shared" si="1746"/>
        <v>294.63426030775076</v>
      </c>
      <c r="Y166" s="28">
        <f t="shared" si="1746"/>
        <v>281.47290595964864</v>
      </c>
      <c r="Z166" s="28">
        <f t="shared" si="1746"/>
        <v>285.89868281540652</v>
      </c>
      <c r="AA166" s="28">
        <f t="shared" si="1746"/>
        <v>261.44802179179317</v>
      </c>
      <c r="AB166" s="28">
        <f t="shared" si="1746"/>
        <v>246.1601320807593</v>
      </c>
      <c r="AC166" s="28">
        <f t="shared" si="1746"/>
        <v>246.27565061860238</v>
      </c>
      <c r="AD166" s="28">
        <f t="shared" si="1746"/>
        <v>211.44811802844103</v>
      </c>
      <c r="AE166" s="28">
        <f t="shared" si="1746"/>
        <v>195.67282509609379</v>
      </c>
      <c r="AF166" s="28">
        <f t="shared" si="1746"/>
        <v>188.7705903933674</v>
      </c>
      <c r="AG166" s="28">
        <f t="shared" si="1746"/>
        <v>186.70557305628498</v>
      </c>
      <c r="AH166" s="28">
        <f t="shared" si="1746"/>
        <v>186.29472505098903</v>
      </c>
      <c r="AI166" s="28">
        <f t="shared" si="1746"/>
        <v>179.58447037404164</v>
      </c>
      <c r="AJ166" s="28">
        <f t="shared" si="1746"/>
        <v>169.92309560981607</v>
      </c>
      <c r="AK166" s="28">
        <f t="shared" si="1746"/>
        <v>170.19873238744796</v>
      </c>
      <c r="AL166" s="28">
        <f t="shared" si="1746"/>
        <v>170.04464707012417</v>
      </c>
      <c r="AM166" s="28">
        <f t="shared" si="1746"/>
        <v>169.71532881474906</v>
      </c>
      <c r="AN166" s="28">
        <f t="shared" si="1746"/>
        <v>168.98385192642556</v>
      </c>
      <c r="AO166" s="28">
        <f t="shared" si="1746"/>
        <v>169.04198259611593</v>
      </c>
      <c r="AP166" s="28">
        <f t="shared" si="1746"/>
        <v>175.97546375898614</v>
      </c>
      <c r="AQ166" s="28">
        <f t="shared" si="1746"/>
        <v>190.1838683684685</v>
      </c>
      <c r="AR166" s="28">
        <f t="shared" ref="AR166:BW166" si="1747">(AR161+AR163)*AR165</f>
        <v>192.39048246164299</v>
      </c>
      <c r="AS166" s="28">
        <f t="shared" si="1747"/>
        <v>194.60829168745008</v>
      </c>
      <c r="AT166" s="28">
        <f t="shared" si="1747"/>
        <v>196.50504673804312</v>
      </c>
      <c r="AU166" s="28">
        <f t="shared" si="1747"/>
        <v>197.40604678951442</v>
      </c>
      <c r="AV166" s="28">
        <f t="shared" si="1747"/>
        <v>205.36095212626847</v>
      </c>
      <c r="AW166" s="28">
        <f t="shared" si="1747"/>
        <v>206.23711432101729</v>
      </c>
      <c r="AX166" s="28">
        <f t="shared" si="1747"/>
        <v>207.12179377634283</v>
      </c>
      <c r="AY166" s="28">
        <f t="shared" si="1747"/>
        <v>207.86759844219441</v>
      </c>
      <c r="AZ166" s="28">
        <f t="shared" si="1747"/>
        <v>208.56666625233754</v>
      </c>
      <c r="BA166" s="28">
        <f t="shared" si="1747"/>
        <v>209.21943643087675</v>
      </c>
      <c r="BB166" s="28">
        <f t="shared" si="1747"/>
        <v>210.11422586169203</v>
      </c>
      <c r="BC166" s="28">
        <f t="shared" si="1747"/>
        <v>211.1551499166616</v>
      </c>
      <c r="BD166" s="28">
        <f t="shared" si="1747"/>
        <v>212.24384983347491</v>
      </c>
      <c r="BE166" s="28">
        <f t="shared" si="1747"/>
        <v>213.38128112936889</v>
      </c>
      <c r="BF166" s="28">
        <f t="shared" si="1747"/>
        <v>214.56841843192504</v>
      </c>
      <c r="BG166" s="28">
        <f t="shared" si="1747"/>
        <v>215.80625586127661</v>
      </c>
      <c r="BH166" s="28">
        <f t="shared" si="1747"/>
        <v>217.09580741995973</v>
      </c>
      <c r="BI166" s="28">
        <f t="shared" si="1747"/>
        <v>218.43810739056067</v>
      </c>
      <c r="BJ166" s="28">
        <f t="shared" si="1747"/>
        <v>219.83421074131809</v>
      </c>
      <c r="BK166" s="28">
        <f t="shared" si="1747"/>
        <v>221.28519353983501</v>
      </c>
      <c r="BL166" s="28">
        <f t="shared" si="1747"/>
        <v>222.79215337506659</v>
      </c>
      <c r="BM166" s="28">
        <f t="shared" si="1747"/>
        <v>224.35620978774722</v>
      </c>
      <c r="BN166" s="28">
        <f t="shared" si="1747"/>
        <v>225.97850470942572</v>
      </c>
      <c r="BO166" s="28">
        <f t="shared" si="1747"/>
        <v>227.73851946061828</v>
      </c>
      <c r="BP166" s="28">
        <f t="shared" si="1747"/>
        <v>230.65092176305888</v>
      </c>
      <c r="BQ166" s="28">
        <f t="shared" si="1747"/>
        <v>232.60421056888822</v>
      </c>
      <c r="BR166" s="28">
        <f t="shared" si="1747"/>
        <v>234.62053860980743</v>
      </c>
      <c r="BS166" s="28">
        <f t="shared" si="1747"/>
        <v>236.70116667051835</v>
      </c>
      <c r="BT166" s="28">
        <f t="shared" si="1747"/>
        <v>238.84783079018118</v>
      </c>
      <c r="BU166" s="28">
        <f t="shared" si="1747"/>
        <v>243.59424250460913</v>
      </c>
      <c r="BV166" s="28">
        <f t="shared" si="1747"/>
        <v>248.41258171160825</v>
      </c>
      <c r="BW166" s="28">
        <f t="shared" si="1747"/>
        <v>251.0352872794445</v>
      </c>
      <c r="BX166" s="28">
        <f t="shared" ref="BX166:CH166" si="1748">(BX161+BX163)*BX165</f>
        <v>253.72898526477806</v>
      </c>
      <c r="BY166" s="28">
        <f t="shared" si="1748"/>
        <v>256.49509551595889</v>
      </c>
      <c r="BZ166" s="28">
        <f t="shared" si="1748"/>
        <v>259.335066278304</v>
      </c>
      <c r="CA166" s="28">
        <f t="shared" si="1748"/>
        <v>262.25037476203653</v>
      </c>
      <c r="CB166" s="28">
        <f t="shared" si="1748"/>
        <v>265.24252772158428</v>
      </c>
      <c r="CC166" s="28">
        <f t="shared" si="1748"/>
        <v>268.31306204646376</v>
      </c>
      <c r="CD166" s="28">
        <f t="shared" si="1748"/>
        <v>271.46354536398127</v>
      </c>
      <c r="CE166" s="28">
        <f t="shared" si="1748"/>
        <v>274.69557665398975</v>
      </c>
      <c r="CF166" s="28">
        <f t="shared" si="1748"/>
        <v>278.01078687593912</v>
      </c>
      <c r="CG166" s="28">
        <f t="shared" si="1748"/>
        <v>281.41083960846794</v>
      </c>
      <c r="CH166" s="28">
        <f t="shared" si="1748"/>
        <v>284.89743170178809</v>
      </c>
    </row>
    <row r="177" spans="2:116" x14ac:dyDescent="0.15">
      <c r="B177" s="3" t="s">
        <v>334</v>
      </c>
      <c r="K177" s="105">
        <f>'price forecast data'!G16*K16</f>
        <v>22.992806745535329</v>
      </c>
      <c r="L177" s="105">
        <f>'price forecast data'!H16*L16</f>
        <v>27.086081999298024</v>
      </c>
      <c r="M177" s="105">
        <f>'price forecast data'!I16*M16</f>
        <v>31.032583213583806</v>
      </c>
      <c r="N177" s="105">
        <f>'price forecast data'!J16*N16</f>
        <v>34.142640970144456</v>
      </c>
      <c r="O177" s="105">
        <f>'price forecast data'!K16*O16</f>
        <v>36.361549548715281</v>
      </c>
      <c r="P177" s="105">
        <f>'price forecast data'!L16*P16</f>
        <v>38.463707184528467</v>
      </c>
      <c r="Q177" s="105">
        <f>'price forecast data'!M16*Q16</f>
        <v>39.885272108561196</v>
      </c>
      <c r="R177" s="105">
        <f>'price forecast data'!N16*R16</f>
        <v>41.814049763845759</v>
      </c>
      <c r="S177" s="105">
        <f>'price forecast data'!O16*S16</f>
        <v>43.973685248465259</v>
      </c>
      <c r="T177" s="105">
        <f>'price forecast data'!P16*T16</f>
        <v>45.960704864515108</v>
      </c>
      <c r="U177" s="105">
        <f>'price forecast data'!Q16*U16</f>
        <v>47.868403687444811</v>
      </c>
      <c r="V177" s="105">
        <f>'price forecast data'!R16*V16</f>
        <v>50.770262428630083</v>
      </c>
      <c r="W177" s="105">
        <f>'price forecast data'!S16*W16</f>
        <v>54.026153035126583</v>
      </c>
      <c r="X177" s="105">
        <f>'price forecast data'!T16*X16</f>
        <v>57.204651893281813</v>
      </c>
      <c r="Y177" s="105">
        <f>'price forecast data'!U16*Y16</f>
        <v>59.609778240830593</v>
      </c>
      <c r="Z177" s="105">
        <f>'price forecast data'!V16*Z16</f>
        <v>62.212368109208299</v>
      </c>
      <c r="AA177" s="105">
        <f>'price forecast data'!W16*AA16</f>
        <v>64.924777979989813</v>
      </c>
      <c r="AB177" s="105">
        <f>'price forecast data'!X16*AB16</f>
        <v>67.751570375593914</v>
      </c>
      <c r="AC177" s="105">
        <f>'price forecast data'!Y16*AC16</f>
        <v>70.697495982666965</v>
      </c>
      <c r="AD177" s="105">
        <f>AC177*1.02</f>
        <v>72.111445902320298</v>
      </c>
      <c r="AE177" s="105">
        <f t="shared" ref="AE177:CH177" si="1749">AD177*1.02</f>
        <v>73.553674820366709</v>
      </c>
      <c r="AF177" s="105">
        <f t="shared" si="1749"/>
        <v>75.024748316774051</v>
      </c>
      <c r="AG177" s="105">
        <f t="shared" si="1749"/>
        <v>76.525243283109532</v>
      </c>
      <c r="AH177" s="105">
        <f t="shared" si="1749"/>
        <v>78.055748148771727</v>
      </c>
      <c r="AI177" s="105">
        <f t="shared" si="1749"/>
        <v>79.616863111747165</v>
      </c>
      <c r="AJ177" s="105">
        <f t="shared" si="1749"/>
        <v>81.209200373982114</v>
      </c>
      <c r="AK177" s="105">
        <f t="shared" si="1749"/>
        <v>82.833384381461755</v>
      </c>
      <c r="AL177" s="105">
        <f t="shared" si="1749"/>
        <v>84.490052069090993</v>
      </c>
      <c r="AM177" s="105">
        <f t="shared" si="1749"/>
        <v>86.17985311047282</v>
      </c>
      <c r="AN177" s="105">
        <f t="shared" si="1749"/>
        <v>87.903450172682284</v>
      </c>
      <c r="AO177" s="105">
        <f t="shared" si="1749"/>
        <v>89.661519176135926</v>
      </c>
      <c r="AP177" s="105">
        <f t="shared" si="1749"/>
        <v>91.454749559658651</v>
      </c>
      <c r="AQ177" s="105">
        <f t="shared" si="1749"/>
        <v>93.283844550851825</v>
      </c>
      <c r="AR177" s="105">
        <f t="shared" si="1749"/>
        <v>95.149521441868856</v>
      </c>
      <c r="AS177" s="105">
        <f t="shared" si="1749"/>
        <v>97.05251187070624</v>
      </c>
      <c r="AT177" s="105">
        <f t="shared" si="1749"/>
        <v>98.993562108120372</v>
      </c>
      <c r="AU177" s="105">
        <f t="shared" si="1749"/>
        <v>100.97343335028278</v>
      </c>
      <c r="AV177" s="105">
        <f t="shared" si="1749"/>
        <v>102.99290201728843</v>
      </c>
      <c r="AW177" s="105">
        <f t="shared" si="1749"/>
        <v>105.0527600576342</v>
      </c>
      <c r="AX177" s="105">
        <f t="shared" si="1749"/>
        <v>107.15381525878689</v>
      </c>
      <c r="AY177" s="105">
        <f t="shared" si="1749"/>
        <v>109.29689156396263</v>
      </c>
      <c r="AZ177" s="105">
        <f t="shared" si="1749"/>
        <v>111.48282939524189</v>
      </c>
      <c r="BA177" s="105">
        <f t="shared" si="1749"/>
        <v>113.71248598314673</v>
      </c>
      <c r="BB177" s="105">
        <f t="shared" si="1749"/>
        <v>115.98673570280967</v>
      </c>
      <c r="BC177" s="105">
        <f t="shared" si="1749"/>
        <v>118.30647041686586</v>
      </c>
      <c r="BD177" s="105">
        <f t="shared" si="1749"/>
        <v>120.67259982520318</v>
      </c>
      <c r="BE177" s="105">
        <f t="shared" si="1749"/>
        <v>123.08605182170724</v>
      </c>
      <c r="BF177" s="105">
        <f t="shared" si="1749"/>
        <v>125.54777285814139</v>
      </c>
      <c r="BG177" s="105">
        <f t="shared" si="1749"/>
        <v>128.05872831530422</v>
      </c>
      <c r="BH177" s="105">
        <f t="shared" si="1749"/>
        <v>130.6199028816103</v>
      </c>
      <c r="BI177" s="105">
        <f t="shared" si="1749"/>
        <v>133.23230093924252</v>
      </c>
      <c r="BJ177" s="105">
        <f t="shared" si="1749"/>
        <v>135.89694695802737</v>
      </c>
      <c r="BK177" s="105">
        <f t="shared" si="1749"/>
        <v>138.61488589718792</v>
      </c>
      <c r="BL177" s="105">
        <f t="shared" si="1749"/>
        <v>141.38718361513168</v>
      </c>
      <c r="BM177" s="105">
        <f t="shared" si="1749"/>
        <v>144.21492728743431</v>
      </c>
      <c r="BN177" s="105">
        <f t="shared" si="1749"/>
        <v>147.099225833183</v>
      </c>
      <c r="BO177" s="105">
        <f t="shared" si="1749"/>
        <v>150.04121034984666</v>
      </c>
      <c r="BP177" s="105">
        <f t="shared" si="1749"/>
        <v>153.04203455684359</v>
      </c>
      <c r="BQ177" s="105">
        <f t="shared" si="1749"/>
        <v>156.10287524798045</v>
      </c>
      <c r="BR177" s="105">
        <f t="shared" si="1749"/>
        <v>159.22493275294005</v>
      </c>
      <c r="BS177" s="105">
        <f t="shared" si="1749"/>
        <v>162.40943140799885</v>
      </c>
      <c r="BT177" s="105">
        <f t="shared" si="1749"/>
        <v>165.65762003615885</v>
      </c>
      <c r="BU177" s="105">
        <f t="shared" si="1749"/>
        <v>168.97077243688202</v>
      </c>
      <c r="BV177" s="105">
        <f t="shared" si="1749"/>
        <v>172.35018788561965</v>
      </c>
      <c r="BW177" s="105">
        <f t="shared" si="1749"/>
        <v>175.79719164333204</v>
      </c>
      <c r="BX177" s="105">
        <f t="shared" si="1749"/>
        <v>179.31313547619868</v>
      </c>
      <c r="BY177" s="105">
        <f t="shared" si="1749"/>
        <v>182.89939818572265</v>
      </c>
      <c r="BZ177" s="105">
        <f t="shared" si="1749"/>
        <v>186.55738614943709</v>
      </c>
      <c r="CA177" s="105">
        <f t="shared" si="1749"/>
        <v>190.28853387242583</v>
      </c>
      <c r="CB177" s="105">
        <f t="shared" si="1749"/>
        <v>194.09430454987435</v>
      </c>
      <c r="CC177" s="105">
        <f t="shared" si="1749"/>
        <v>197.97619064087183</v>
      </c>
      <c r="CD177" s="105">
        <f t="shared" si="1749"/>
        <v>201.93571445368929</v>
      </c>
      <c r="CE177" s="105">
        <f t="shared" si="1749"/>
        <v>205.97442874276308</v>
      </c>
      <c r="CF177" s="105">
        <f t="shared" si="1749"/>
        <v>210.09391731761835</v>
      </c>
      <c r="CG177" s="105">
        <f t="shared" si="1749"/>
        <v>214.29579566397072</v>
      </c>
      <c r="CH177" s="105">
        <f t="shared" si="1749"/>
        <v>218.58171157725013</v>
      </c>
    </row>
    <row r="180" spans="2:116" ht="15" x14ac:dyDescent="0.2">
      <c r="B180" s="64" t="s">
        <v>316</v>
      </c>
      <c r="C180" s="52"/>
      <c r="D180" s="82"/>
      <c r="E180" s="52"/>
      <c r="F180" s="48"/>
      <c r="G180" s="48"/>
      <c r="H180" s="48"/>
      <c r="I180" s="48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</row>
    <row r="181" spans="2:116" ht="15" x14ac:dyDescent="0.2">
      <c r="B181" s="64" t="s">
        <v>118</v>
      </c>
      <c r="C181" s="52">
        <v>66</v>
      </c>
      <c r="D181" s="82"/>
      <c r="E181" s="52"/>
      <c r="F181" s="48"/>
      <c r="G181" s="48"/>
      <c r="H181" s="48"/>
      <c r="I181" s="48"/>
      <c r="J181" s="52">
        <f t="shared" ref="J181:AO181" si="1750">(J26+J33+J40+J47)*$C$181/1000</f>
        <v>0</v>
      </c>
      <c r="K181" s="52">
        <f t="shared" si="1750"/>
        <v>0</v>
      </c>
      <c r="L181" s="52">
        <f t="shared" si="1750"/>
        <v>0</v>
      </c>
      <c r="M181" s="52">
        <f t="shared" si="1750"/>
        <v>0</v>
      </c>
      <c r="N181" s="52">
        <f t="shared" si="1750"/>
        <v>0</v>
      </c>
      <c r="O181" s="52">
        <f t="shared" si="1750"/>
        <v>0</v>
      </c>
      <c r="P181" s="52">
        <f t="shared" si="1750"/>
        <v>0</v>
      </c>
      <c r="Q181" s="52">
        <f t="shared" si="1750"/>
        <v>0</v>
      </c>
      <c r="R181" s="52">
        <f t="shared" si="1750"/>
        <v>0</v>
      </c>
      <c r="S181" s="52">
        <f t="shared" si="1750"/>
        <v>0</v>
      </c>
      <c r="T181" s="52">
        <f t="shared" si="1750"/>
        <v>0</v>
      </c>
      <c r="U181" s="52">
        <f t="shared" si="1750"/>
        <v>0</v>
      </c>
      <c r="V181" s="52">
        <f t="shared" si="1750"/>
        <v>10.295999999999999</v>
      </c>
      <c r="W181" s="52">
        <f t="shared" si="1750"/>
        <v>20.393999999999998</v>
      </c>
      <c r="X181" s="52">
        <f t="shared" si="1750"/>
        <v>20.393999999999998</v>
      </c>
      <c r="Y181" s="52">
        <f t="shared" si="1750"/>
        <v>20.393999999999998</v>
      </c>
      <c r="Z181" s="52">
        <f t="shared" si="1750"/>
        <v>20.393999999999998</v>
      </c>
      <c r="AA181" s="52">
        <f t="shared" si="1750"/>
        <v>20.393999999999998</v>
      </c>
      <c r="AB181" s="52">
        <f t="shared" si="1750"/>
        <v>20.393999999999998</v>
      </c>
      <c r="AC181" s="52">
        <f t="shared" si="1750"/>
        <v>20.393999999999998</v>
      </c>
      <c r="AD181" s="52">
        <f t="shared" si="1750"/>
        <v>20.393999999999998</v>
      </c>
      <c r="AE181" s="52">
        <f t="shared" si="1750"/>
        <v>20.393999999999998</v>
      </c>
      <c r="AF181" s="52">
        <f t="shared" si="1750"/>
        <v>20.393999999999998</v>
      </c>
      <c r="AG181" s="52">
        <f t="shared" si="1750"/>
        <v>20.393999999999998</v>
      </c>
      <c r="AH181" s="52">
        <f t="shared" si="1750"/>
        <v>20.393999999999998</v>
      </c>
      <c r="AI181" s="52">
        <f t="shared" si="1750"/>
        <v>20.393999999999998</v>
      </c>
      <c r="AJ181" s="52">
        <f t="shared" si="1750"/>
        <v>20.393999999999998</v>
      </c>
      <c r="AK181" s="52">
        <f t="shared" si="1750"/>
        <v>20.393999999999998</v>
      </c>
      <c r="AL181" s="52">
        <f t="shared" si="1750"/>
        <v>20.393999999999998</v>
      </c>
      <c r="AM181" s="52">
        <f t="shared" si="1750"/>
        <v>20.393999999999998</v>
      </c>
      <c r="AN181" s="52">
        <f t="shared" si="1750"/>
        <v>20.393999999999998</v>
      </c>
      <c r="AO181" s="52">
        <f t="shared" si="1750"/>
        <v>20.393999999999998</v>
      </c>
      <c r="AP181" s="52">
        <f t="shared" ref="AP181:BU181" si="1751">(AP26+AP33+AP40+AP47)*$C$181/1000</f>
        <v>20.393999999999998</v>
      </c>
      <c r="AQ181" s="52">
        <f t="shared" si="1751"/>
        <v>20.393999999999998</v>
      </c>
      <c r="AR181" s="52">
        <f t="shared" si="1751"/>
        <v>20.393999999999998</v>
      </c>
      <c r="AS181" s="52">
        <f t="shared" si="1751"/>
        <v>20.393999999999998</v>
      </c>
      <c r="AT181" s="52">
        <f t="shared" si="1751"/>
        <v>20.393999999999998</v>
      </c>
      <c r="AU181" s="52">
        <f t="shared" si="1751"/>
        <v>20.393999999999998</v>
      </c>
      <c r="AV181" s="52">
        <f t="shared" si="1751"/>
        <v>20.393999999999998</v>
      </c>
      <c r="AW181" s="52">
        <f t="shared" si="1751"/>
        <v>20.393999999999998</v>
      </c>
      <c r="AX181" s="52">
        <f t="shared" si="1751"/>
        <v>20.393999999999998</v>
      </c>
      <c r="AY181" s="52">
        <f t="shared" si="1751"/>
        <v>20.393999999999998</v>
      </c>
      <c r="AZ181" s="52">
        <f t="shared" si="1751"/>
        <v>20.393999999999998</v>
      </c>
      <c r="BA181" s="52">
        <f t="shared" si="1751"/>
        <v>20.393999999999998</v>
      </c>
      <c r="BB181" s="52">
        <f t="shared" si="1751"/>
        <v>20.393999999999998</v>
      </c>
      <c r="BC181" s="52">
        <f t="shared" si="1751"/>
        <v>20.393999999999998</v>
      </c>
      <c r="BD181" s="52">
        <f t="shared" si="1751"/>
        <v>20.393999999999998</v>
      </c>
      <c r="BE181" s="52">
        <f t="shared" si="1751"/>
        <v>20.393999999999998</v>
      </c>
      <c r="BF181" s="52">
        <f t="shared" si="1751"/>
        <v>20.393999999999998</v>
      </c>
      <c r="BG181" s="52">
        <f t="shared" si="1751"/>
        <v>20.393999999999998</v>
      </c>
      <c r="BH181" s="52">
        <f t="shared" si="1751"/>
        <v>20.393999999999998</v>
      </c>
      <c r="BI181" s="52">
        <f t="shared" si="1751"/>
        <v>20.393999999999998</v>
      </c>
      <c r="BJ181" s="52">
        <f t="shared" si="1751"/>
        <v>20.393999999999998</v>
      </c>
      <c r="BK181" s="52">
        <f t="shared" si="1751"/>
        <v>20.393999999999998</v>
      </c>
      <c r="BL181" s="52">
        <f t="shared" si="1751"/>
        <v>20.393999999999998</v>
      </c>
      <c r="BM181" s="52">
        <f t="shared" si="1751"/>
        <v>20.393999999999998</v>
      </c>
      <c r="BN181" s="52">
        <f t="shared" si="1751"/>
        <v>20.393999999999998</v>
      </c>
      <c r="BO181" s="52">
        <f t="shared" si="1751"/>
        <v>20.393999999999998</v>
      </c>
      <c r="BP181" s="52">
        <f t="shared" si="1751"/>
        <v>20.393999999999998</v>
      </c>
      <c r="BQ181" s="52">
        <f t="shared" si="1751"/>
        <v>20.393999999999998</v>
      </c>
      <c r="BR181" s="52">
        <f t="shared" si="1751"/>
        <v>20.393999999999998</v>
      </c>
      <c r="BS181" s="52">
        <f t="shared" si="1751"/>
        <v>20.393999999999998</v>
      </c>
      <c r="BT181" s="52">
        <f t="shared" si="1751"/>
        <v>20.393999999999998</v>
      </c>
      <c r="BU181" s="52">
        <f t="shared" si="1751"/>
        <v>20.393999999999998</v>
      </c>
      <c r="BV181" s="52">
        <f t="shared" ref="BV181:CH181" si="1752">(BV26+BV33+BV40+BV47)*$C$181/1000</f>
        <v>20.393999999999998</v>
      </c>
      <c r="BW181" s="52">
        <f t="shared" si="1752"/>
        <v>20.393999999999998</v>
      </c>
      <c r="BX181" s="52">
        <f t="shared" si="1752"/>
        <v>20.393999999999998</v>
      </c>
      <c r="BY181" s="52">
        <f t="shared" si="1752"/>
        <v>20.393999999999998</v>
      </c>
      <c r="BZ181" s="52">
        <f t="shared" si="1752"/>
        <v>20.393999999999998</v>
      </c>
      <c r="CA181" s="52">
        <f t="shared" si="1752"/>
        <v>20.393999999999998</v>
      </c>
      <c r="CB181" s="52">
        <f t="shared" si="1752"/>
        <v>20.393999999999998</v>
      </c>
      <c r="CC181" s="52">
        <f t="shared" si="1752"/>
        <v>20.393999999999998</v>
      </c>
      <c r="CD181" s="52">
        <f t="shared" si="1752"/>
        <v>20.393999999999998</v>
      </c>
      <c r="CE181" s="52">
        <f t="shared" si="1752"/>
        <v>20.393999999999998</v>
      </c>
      <c r="CF181" s="52">
        <f t="shared" si="1752"/>
        <v>20.393999999999998</v>
      </c>
      <c r="CG181" s="52">
        <f t="shared" si="1752"/>
        <v>20.393999999999998</v>
      </c>
      <c r="CH181" s="52">
        <f t="shared" si="1752"/>
        <v>20.393999999999998</v>
      </c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</row>
    <row r="182" spans="2:116" ht="15" x14ac:dyDescent="0.2">
      <c r="B182" s="64" t="s">
        <v>319</v>
      </c>
      <c r="C182" s="48">
        <v>2.5</v>
      </c>
      <c r="D182" s="48"/>
      <c r="E182" s="48"/>
      <c r="F182" s="48"/>
      <c r="G182" s="48"/>
      <c r="H182" s="48"/>
      <c r="I182" s="48"/>
      <c r="J182" s="52">
        <f t="shared" ref="J182:AO182" si="1753">(J24+J31+J38+J45)*$C$182/1000</f>
        <v>0</v>
      </c>
      <c r="K182" s="52">
        <f t="shared" si="1753"/>
        <v>0</v>
      </c>
      <c r="L182" s="52">
        <f t="shared" si="1753"/>
        <v>0</v>
      </c>
      <c r="M182" s="52">
        <f t="shared" si="1753"/>
        <v>0</v>
      </c>
      <c r="N182" s="52">
        <f t="shared" si="1753"/>
        <v>0</v>
      </c>
      <c r="O182" s="52">
        <f t="shared" si="1753"/>
        <v>0</v>
      </c>
      <c r="P182" s="52">
        <f t="shared" si="1753"/>
        <v>0</v>
      </c>
      <c r="Q182" s="52">
        <f t="shared" si="1753"/>
        <v>0</v>
      </c>
      <c r="R182" s="52">
        <f t="shared" si="1753"/>
        <v>0</v>
      </c>
      <c r="S182" s="52">
        <f t="shared" si="1753"/>
        <v>0</v>
      </c>
      <c r="T182" s="52">
        <f t="shared" si="1753"/>
        <v>0</v>
      </c>
      <c r="U182" s="52">
        <f t="shared" si="1753"/>
        <v>0</v>
      </c>
      <c r="V182" s="52">
        <f t="shared" si="1753"/>
        <v>1.1103299999999998</v>
      </c>
      <c r="W182" s="52">
        <f t="shared" si="1753"/>
        <v>2.1993074999999997</v>
      </c>
      <c r="X182" s="52">
        <f t="shared" si="1753"/>
        <v>2.1993074999999997</v>
      </c>
      <c r="Y182" s="52">
        <f t="shared" si="1753"/>
        <v>2.1993074999999997</v>
      </c>
      <c r="Z182" s="52">
        <f t="shared" si="1753"/>
        <v>2.1993074999999997</v>
      </c>
      <c r="AA182" s="52">
        <f t="shared" si="1753"/>
        <v>2.1993074999999997</v>
      </c>
      <c r="AB182" s="52">
        <f t="shared" si="1753"/>
        <v>2.1993074999999997</v>
      </c>
      <c r="AC182" s="52">
        <f t="shared" si="1753"/>
        <v>2.1993074999999997</v>
      </c>
      <c r="AD182" s="52">
        <f t="shared" si="1753"/>
        <v>2.1993074999999997</v>
      </c>
      <c r="AE182" s="52">
        <f t="shared" si="1753"/>
        <v>2.1993074999999997</v>
      </c>
      <c r="AF182" s="52">
        <f t="shared" si="1753"/>
        <v>2.1993074999999997</v>
      </c>
      <c r="AG182" s="52">
        <f t="shared" si="1753"/>
        <v>2.1993074999999997</v>
      </c>
      <c r="AH182" s="52">
        <f t="shared" si="1753"/>
        <v>2.1993074999999997</v>
      </c>
      <c r="AI182" s="52">
        <f t="shared" si="1753"/>
        <v>2.1993074999999997</v>
      </c>
      <c r="AJ182" s="52">
        <f t="shared" si="1753"/>
        <v>2.1993074999999997</v>
      </c>
      <c r="AK182" s="52">
        <f t="shared" si="1753"/>
        <v>2.1993074999999997</v>
      </c>
      <c r="AL182" s="52">
        <f t="shared" si="1753"/>
        <v>2.1993074999999997</v>
      </c>
      <c r="AM182" s="52">
        <f t="shared" si="1753"/>
        <v>2.1993074999999997</v>
      </c>
      <c r="AN182" s="52">
        <f t="shared" si="1753"/>
        <v>2.1993074999999997</v>
      </c>
      <c r="AO182" s="52">
        <f t="shared" si="1753"/>
        <v>2.1993074999999997</v>
      </c>
      <c r="AP182" s="52">
        <f t="shared" ref="AP182:BU182" si="1754">(AP24+AP31+AP38+AP45)*$C$182/1000</f>
        <v>2.1993074999999997</v>
      </c>
      <c r="AQ182" s="52">
        <f t="shared" si="1754"/>
        <v>2.1993074999999997</v>
      </c>
      <c r="AR182" s="52">
        <f t="shared" si="1754"/>
        <v>2.1993074999999997</v>
      </c>
      <c r="AS182" s="52">
        <f t="shared" si="1754"/>
        <v>2.1993074999999997</v>
      </c>
      <c r="AT182" s="52">
        <f t="shared" si="1754"/>
        <v>2.1993074999999997</v>
      </c>
      <c r="AU182" s="52">
        <f t="shared" si="1754"/>
        <v>2.1993074999999997</v>
      </c>
      <c r="AV182" s="52">
        <f t="shared" si="1754"/>
        <v>2.1993074999999997</v>
      </c>
      <c r="AW182" s="52">
        <f t="shared" si="1754"/>
        <v>2.1993074999999997</v>
      </c>
      <c r="AX182" s="52">
        <f t="shared" si="1754"/>
        <v>2.1993074999999997</v>
      </c>
      <c r="AY182" s="52">
        <f t="shared" si="1754"/>
        <v>2.1993074999999997</v>
      </c>
      <c r="AZ182" s="52">
        <f t="shared" si="1754"/>
        <v>2.1993074999999997</v>
      </c>
      <c r="BA182" s="52">
        <f t="shared" si="1754"/>
        <v>2.1993074999999997</v>
      </c>
      <c r="BB182" s="52">
        <f t="shared" si="1754"/>
        <v>2.1993074999999997</v>
      </c>
      <c r="BC182" s="52">
        <f t="shared" si="1754"/>
        <v>2.1993074999999997</v>
      </c>
      <c r="BD182" s="52">
        <f t="shared" si="1754"/>
        <v>2.1993074999999997</v>
      </c>
      <c r="BE182" s="52">
        <f t="shared" si="1754"/>
        <v>2.1993074999999997</v>
      </c>
      <c r="BF182" s="52">
        <f t="shared" si="1754"/>
        <v>2.1993074999999997</v>
      </c>
      <c r="BG182" s="52">
        <f t="shared" si="1754"/>
        <v>2.1993074999999997</v>
      </c>
      <c r="BH182" s="52">
        <f t="shared" si="1754"/>
        <v>2.1993074999999997</v>
      </c>
      <c r="BI182" s="52">
        <f t="shared" si="1754"/>
        <v>2.1993074999999997</v>
      </c>
      <c r="BJ182" s="52">
        <f t="shared" si="1754"/>
        <v>2.1993074999999997</v>
      </c>
      <c r="BK182" s="52">
        <f t="shared" si="1754"/>
        <v>2.1993074999999997</v>
      </c>
      <c r="BL182" s="52">
        <f t="shared" si="1754"/>
        <v>2.1993074999999997</v>
      </c>
      <c r="BM182" s="52">
        <f t="shared" si="1754"/>
        <v>2.1993074999999997</v>
      </c>
      <c r="BN182" s="52">
        <f t="shared" si="1754"/>
        <v>2.1993074999999997</v>
      </c>
      <c r="BO182" s="52">
        <f t="shared" si="1754"/>
        <v>2.1993074999999997</v>
      </c>
      <c r="BP182" s="52">
        <f t="shared" si="1754"/>
        <v>2.1993074999999997</v>
      </c>
      <c r="BQ182" s="52">
        <f t="shared" si="1754"/>
        <v>2.1993074999999997</v>
      </c>
      <c r="BR182" s="52">
        <f t="shared" si="1754"/>
        <v>2.1993074999999997</v>
      </c>
      <c r="BS182" s="52">
        <f t="shared" si="1754"/>
        <v>2.1993074999999997</v>
      </c>
      <c r="BT182" s="52">
        <f t="shared" si="1754"/>
        <v>2.1993074999999997</v>
      </c>
      <c r="BU182" s="52">
        <f t="shared" si="1754"/>
        <v>2.1993074999999997</v>
      </c>
      <c r="BV182" s="52">
        <f t="shared" ref="BV182:CH182" si="1755">(BV24+BV31+BV38+BV45)*$C$182/1000</f>
        <v>2.1993074999999997</v>
      </c>
      <c r="BW182" s="52">
        <f t="shared" si="1755"/>
        <v>2.1993074999999997</v>
      </c>
      <c r="BX182" s="52">
        <f t="shared" si="1755"/>
        <v>2.1993074999999997</v>
      </c>
      <c r="BY182" s="52">
        <f t="shared" si="1755"/>
        <v>2.1993074999999997</v>
      </c>
      <c r="BZ182" s="52">
        <f t="shared" si="1755"/>
        <v>2.1993074999999997</v>
      </c>
      <c r="CA182" s="52">
        <f t="shared" si="1755"/>
        <v>2.1993074999999997</v>
      </c>
      <c r="CB182" s="52">
        <f t="shared" si="1755"/>
        <v>2.1993074999999997</v>
      </c>
      <c r="CC182" s="52">
        <f t="shared" si="1755"/>
        <v>2.1993074999999997</v>
      </c>
      <c r="CD182" s="52">
        <f t="shared" si="1755"/>
        <v>2.1993074999999997</v>
      </c>
      <c r="CE182" s="52">
        <f t="shared" si="1755"/>
        <v>2.1993074999999997</v>
      </c>
      <c r="CF182" s="52">
        <f t="shared" si="1755"/>
        <v>2.1993074999999997</v>
      </c>
      <c r="CG182" s="52">
        <f t="shared" si="1755"/>
        <v>2.1993074999999997</v>
      </c>
      <c r="CH182" s="52">
        <f t="shared" si="1755"/>
        <v>2.1993074999999997</v>
      </c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</row>
    <row r="183" spans="2:116" ht="15" x14ac:dyDescent="0.2">
      <c r="B183" s="64" t="s">
        <v>320</v>
      </c>
      <c r="C183" s="82">
        <v>19.399999999999999</v>
      </c>
      <c r="E183" s="52"/>
      <c r="F183" s="48"/>
      <c r="G183" s="48"/>
      <c r="H183" s="48"/>
      <c r="I183" s="48"/>
      <c r="J183" s="52">
        <f t="shared" ref="J183:AO183" si="1756">(J60+J53)*$C$183/1000</f>
        <v>0</v>
      </c>
      <c r="K183" s="52">
        <f t="shared" si="1756"/>
        <v>0</v>
      </c>
      <c r="L183" s="52">
        <f t="shared" si="1756"/>
        <v>0</v>
      </c>
      <c r="M183" s="52">
        <f t="shared" si="1756"/>
        <v>0</v>
      </c>
      <c r="N183" s="52">
        <f t="shared" si="1756"/>
        <v>0</v>
      </c>
      <c r="O183" s="52">
        <f t="shared" si="1756"/>
        <v>0</v>
      </c>
      <c r="P183" s="52">
        <f t="shared" si="1756"/>
        <v>0</v>
      </c>
      <c r="Q183" s="52">
        <f t="shared" si="1756"/>
        <v>1.5713999999999999</v>
      </c>
      <c r="R183" s="52">
        <f t="shared" si="1756"/>
        <v>1.5713999999999999</v>
      </c>
      <c r="S183" s="52">
        <f t="shared" si="1756"/>
        <v>1.5713999999999999</v>
      </c>
      <c r="T183" s="52">
        <f t="shared" si="1756"/>
        <v>1.5713999999999999</v>
      </c>
      <c r="U183" s="52">
        <f t="shared" si="1756"/>
        <v>1.5713999999999999</v>
      </c>
      <c r="V183" s="52">
        <f t="shared" si="1756"/>
        <v>1.5713999999999999</v>
      </c>
      <c r="W183" s="52">
        <f t="shared" si="1756"/>
        <v>1.5713999999999999</v>
      </c>
      <c r="X183" s="52">
        <f t="shared" si="1756"/>
        <v>1.5713999999999999</v>
      </c>
      <c r="Y183" s="52">
        <f t="shared" si="1756"/>
        <v>1.5713999999999999</v>
      </c>
      <c r="Z183" s="52">
        <f t="shared" si="1756"/>
        <v>1.5713999999999999</v>
      </c>
      <c r="AA183" s="52">
        <f t="shared" si="1756"/>
        <v>1.5713999999999999</v>
      </c>
      <c r="AB183" s="52">
        <f t="shared" si="1756"/>
        <v>1.5713999999999999</v>
      </c>
      <c r="AC183" s="52">
        <f t="shared" si="1756"/>
        <v>1.5713999999999999</v>
      </c>
      <c r="AD183" s="52">
        <f t="shared" si="1756"/>
        <v>1.5713999999999999</v>
      </c>
      <c r="AE183" s="52">
        <f t="shared" si="1756"/>
        <v>1.5713999999999999</v>
      </c>
      <c r="AF183" s="52">
        <f t="shared" si="1756"/>
        <v>1.5713999999999999</v>
      </c>
      <c r="AG183" s="52">
        <f t="shared" si="1756"/>
        <v>1.5713999999999999</v>
      </c>
      <c r="AH183" s="52">
        <f t="shared" si="1756"/>
        <v>1.5713999999999999</v>
      </c>
      <c r="AI183" s="52">
        <f t="shared" si="1756"/>
        <v>1.5713999999999999</v>
      </c>
      <c r="AJ183" s="52">
        <f t="shared" si="1756"/>
        <v>1.5713999999999999</v>
      </c>
      <c r="AK183" s="52">
        <f t="shared" si="1756"/>
        <v>1.5713999999999999</v>
      </c>
      <c r="AL183" s="52">
        <f t="shared" si="1756"/>
        <v>1.5713999999999999</v>
      </c>
      <c r="AM183" s="52">
        <f t="shared" si="1756"/>
        <v>1.5713999999999999</v>
      </c>
      <c r="AN183" s="52">
        <f t="shared" si="1756"/>
        <v>1.5713999999999999</v>
      </c>
      <c r="AO183" s="52">
        <f t="shared" si="1756"/>
        <v>1.5713999999999999</v>
      </c>
      <c r="AP183" s="52">
        <f t="shared" ref="AP183:BU183" si="1757">(AP60+AP53)*$C$183/1000</f>
        <v>1.5713999999999999</v>
      </c>
      <c r="AQ183" s="52">
        <f t="shared" si="1757"/>
        <v>1.5713999999999999</v>
      </c>
      <c r="AR183" s="52">
        <f t="shared" si="1757"/>
        <v>1.5713999999999999</v>
      </c>
      <c r="AS183" s="52">
        <f t="shared" si="1757"/>
        <v>1.5713999999999999</v>
      </c>
      <c r="AT183" s="52">
        <f t="shared" si="1757"/>
        <v>1.5713999999999999</v>
      </c>
      <c r="AU183" s="52">
        <f t="shared" si="1757"/>
        <v>1.5713999999999999</v>
      </c>
      <c r="AV183" s="52">
        <f t="shared" si="1757"/>
        <v>1.5713999999999999</v>
      </c>
      <c r="AW183" s="52">
        <f t="shared" si="1757"/>
        <v>1.5713999999999999</v>
      </c>
      <c r="AX183" s="52">
        <f t="shared" si="1757"/>
        <v>1.5713999999999999</v>
      </c>
      <c r="AY183" s="52">
        <f t="shared" si="1757"/>
        <v>1.5713999999999999</v>
      </c>
      <c r="AZ183" s="52">
        <f t="shared" si="1757"/>
        <v>1.5713999999999999</v>
      </c>
      <c r="BA183" s="52">
        <f t="shared" si="1757"/>
        <v>1.5713999999999999</v>
      </c>
      <c r="BB183" s="52">
        <f t="shared" si="1757"/>
        <v>1.5713999999999999</v>
      </c>
      <c r="BC183" s="52">
        <f t="shared" si="1757"/>
        <v>1.5713999999999999</v>
      </c>
      <c r="BD183" s="52">
        <f t="shared" si="1757"/>
        <v>1.5713999999999999</v>
      </c>
      <c r="BE183" s="52">
        <f t="shared" si="1757"/>
        <v>1.5713999999999999</v>
      </c>
      <c r="BF183" s="52">
        <f t="shared" si="1757"/>
        <v>1.5713999999999999</v>
      </c>
      <c r="BG183" s="52">
        <f t="shared" si="1757"/>
        <v>1.5713999999999999</v>
      </c>
      <c r="BH183" s="52">
        <f t="shared" si="1757"/>
        <v>1.5713999999999999</v>
      </c>
      <c r="BI183" s="52">
        <f t="shared" si="1757"/>
        <v>1.5713999999999999</v>
      </c>
      <c r="BJ183" s="52">
        <f t="shared" si="1757"/>
        <v>1.5713999999999999</v>
      </c>
      <c r="BK183" s="52">
        <f t="shared" si="1757"/>
        <v>1.5713999999999999</v>
      </c>
      <c r="BL183" s="52">
        <f t="shared" si="1757"/>
        <v>1.5713999999999999</v>
      </c>
      <c r="BM183" s="52">
        <f t="shared" si="1757"/>
        <v>1.5713999999999999</v>
      </c>
      <c r="BN183" s="52">
        <f t="shared" si="1757"/>
        <v>1.5713999999999999</v>
      </c>
      <c r="BO183" s="52">
        <f t="shared" si="1757"/>
        <v>1.5713999999999999</v>
      </c>
      <c r="BP183" s="52">
        <f t="shared" si="1757"/>
        <v>1.5713999999999999</v>
      </c>
      <c r="BQ183" s="52">
        <f t="shared" si="1757"/>
        <v>1.5713999999999999</v>
      </c>
      <c r="BR183" s="52">
        <f t="shared" si="1757"/>
        <v>1.5713999999999999</v>
      </c>
      <c r="BS183" s="52">
        <f t="shared" si="1757"/>
        <v>1.5713999999999999</v>
      </c>
      <c r="BT183" s="52">
        <f t="shared" si="1757"/>
        <v>1.5713999999999999</v>
      </c>
      <c r="BU183" s="52">
        <f t="shared" si="1757"/>
        <v>1.5713999999999999</v>
      </c>
      <c r="BV183" s="52">
        <f t="shared" ref="BV183:CH183" si="1758">(BV60+BV53)*$C$183/1000</f>
        <v>1.5713999999999999</v>
      </c>
      <c r="BW183" s="52">
        <f t="shared" si="1758"/>
        <v>1.5713999999999999</v>
      </c>
      <c r="BX183" s="52">
        <f t="shared" si="1758"/>
        <v>1.5713999999999999</v>
      </c>
      <c r="BY183" s="52">
        <f t="shared" si="1758"/>
        <v>1.5713999999999999</v>
      </c>
      <c r="BZ183" s="52">
        <f t="shared" si="1758"/>
        <v>1.5713999999999999</v>
      </c>
      <c r="CA183" s="52">
        <f t="shared" si="1758"/>
        <v>1.5713999999999999</v>
      </c>
      <c r="CB183" s="52">
        <f t="shared" si="1758"/>
        <v>1.5713999999999999</v>
      </c>
      <c r="CC183" s="52">
        <f t="shared" si="1758"/>
        <v>1.5713999999999999</v>
      </c>
      <c r="CD183" s="52">
        <f t="shared" si="1758"/>
        <v>1.5713999999999999</v>
      </c>
      <c r="CE183" s="52">
        <f t="shared" si="1758"/>
        <v>1.5713999999999999</v>
      </c>
      <c r="CF183" s="52">
        <f t="shared" si="1758"/>
        <v>1.5713999999999999</v>
      </c>
      <c r="CG183" s="52">
        <f t="shared" si="1758"/>
        <v>1.5713999999999999</v>
      </c>
      <c r="CH183" s="52">
        <f t="shared" si="1758"/>
        <v>1.5713999999999999</v>
      </c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</row>
    <row r="184" spans="2:116" ht="15" x14ac:dyDescent="0.2">
      <c r="B184" s="64" t="s">
        <v>119</v>
      </c>
      <c r="C184" s="82">
        <v>-25</v>
      </c>
      <c r="E184" s="52"/>
      <c r="F184" s="48"/>
      <c r="G184" s="48"/>
      <c r="H184" s="48"/>
      <c r="I184" s="48"/>
      <c r="J184" s="52">
        <f>$C$184*MAX(0,'energy and capacity balance'!D26)/1000</f>
        <v>-3.8017500000000006</v>
      </c>
      <c r="K184" s="52">
        <f>-K177*MAX(0,'energy and capacity balance'!E26)/1000</f>
        <v>-6.6357240267614959</v>
      </c>
      <c r="L184" s="52">
        <f>-L177*MAX(0,'energy and capacity balance'!F26)/1000</f>
        <v>-12.747793632149623</v>
      </c>
      <c r="M184" s="52">
        <f>-M177*MAX(0,'energy and capacity balance'!G26)/1000</f>
        <v>-24.629009667460789</v>
      </c>
      <c r="N184" s="52">
        <f>-N177*MAX(0,'energy and capacity balance'!H26)/1000</f>
        <v>-38.769993100828145</v>
      </c>
      <c r="O184" s="52">
        <f>-O177*MAX(0,'energy and capacity balance'!I26)/1000</f>
        <v>-52.187186758802639</v>
      </c>
      <c r="P184" s="52">
        <f>-P177*MAX(0,'energy and capacity balance'!J26)/1000</f>
        <v>-66.73183950565398</v>
      </c>
      <c r="Q184" s="52">
        <f>-Q177*MAX(0,'energy and capacity balance'!K26)/1000</f>
        <v>-103.39706377389392</v>
      </c>
      <c r="R184" s="52">
        <f>-R177*MAX(0,'energy and capacity balance'!L26)/1000</f>
        <v>-80.785664052844808</v>
      </c>
      <c r="S184" s="52">
        <f>-S177*MAX(0,'energy and capacity balance'!M26)/1000</f>
        <v>-66.379685040486265</v>
      </c>
      <c r="T184" s="52">
        <f>-T177*MAX(0,'energy and capacity balance'!N26)/1000</f>
        <v>-39.516646356871171</v>
      </c>
      <c r="U184" s="52">
        <f>-U177*MAX(0,'energy and capacity balance'!O26)/1000</f>
        <v>-9.2994905211672751</v>
      </c>
      <c r="V184" s="52">
        <f>-V177*MAX(0,'energy and capacity balance'!P26)/1000</f>
        <v>-15.30997571640312</v>
      </c>
      <c r="W184" s="52">
        <f>-W177*MAX(0,'energy and capacity balance'!Q26)/1000</f>
        <v>-3.2526445434797919</v>
      </c>
      <c r="X184" s="52">
        <f>-X177*MAX(0,'energy and capacity balance'!R26)/1000</f>
        <v>-15.422088127169324</v>
      </c>
      <c r="Y184" s="52">
        <f>-Y177*MAX(0,'energy and capacity balance'!S26)/1000</f>
        <v>-24.804522872683236</v>
      </c>
      <c r="Z184" s="52">
        <f>-Z177*MAX(0,'energy and capacity balance'!T26)/1000</f>
        <v>-26.92333548478155</v>
      </c>
      <c r="AA184" s="52">
        <f>-AA177*MAX(0,'energy and capacity balance'!U26)/1000</f>
        <v>-44.09593533233938</v>
      </c>
      <c r="AB184" s="52">
        <f>-AB177*MAX(0,'energy and capacity balance'!V26)/1000</f>
        <v>-52.558619476718867</v>
      </c>
      <c r="AC184" s="52">
        <f>-AC177*MAX(0,'energy and capacity balance'!W26)/1000</f>
        <v>-50.44937964575125</v>
      </c>
      <c r="AD184" s="52">
        <f>-AD177*MAX(0,'energy and capacity balance'!X26)/1000</f>
        <v>-55.780727306051354</v>
      </c>
      <c r="AE184" s="52">
        <f>-AE177*MAX(0,'energy and capacity balance'!Y26)/1000</f>
        <v>-63.836131071473972</v>
      </c>
      <c r="AF184" s="52">
        <f>-AF177*MAX(0,'energy and capacity balance'!Z26)/1000</f>
        <v>-68.277397576904988</v>
      </c>
      <c r="AG184" s="52">
        <f>-AG177*MAX(0,'energy and capacity balance'!AA26)/1000</f>
        <v>-69.048344388133316</v>
      </c>
      <c r="AH184" s="52">
        <f>-AH177*MAX(0,'energy and capacity balance'!AB26)/1000</f>
        <v>-68.263264264767585</v>
      </c>
      <c r="AI184" s="52">
        <f>-AI177*MAX(0,'energy and capacity balance'!AC26)/1000</f>
        <v>-72.633269963900275</v>
      </c>
      <c r="AJ184" s="52">
        <f>-AJ177*MAX(0,'energy and capacity balance'!AD26)/1000</f>
        <v>-81.117027931557658</v>
      </c>
      <c r="AK184" s="52">
        <f>-AK177*MAX(0,'energy and capacity balance'!AE26)/1000</f>
        <v>-82.739368490188824</v>
      </c>
      <c r="AL184" s="52">
        <f>-AL177*MAX(0,'energy and capacity balance'!AF26)/1000</f>
        <v>-84.394155859992594</v>
      </c>
      <c r="AM184" s="52">
        <f>-AM177*MAX(0,'energy and capacity balance'!AG26)/1000</f>
        <v>-86.082038977192454</v>
      </c>
      <c r="AN184" s="52">
        <f>-AN177*MAX(0,'energy and capacity balance'!AH26)/1000</f>
        <v>-87.803679756736315</v>
      </c>
      <c r="AO184" s="52">
        <f>-AO177*MAX(0,'energy and capacity balance'!AI26)/1000</f>
        <v>-89.559753351871024</v>
      </c>
      <c r="AP184" s="52">
        <f>-AP177*MAX(0,'energy and capacity balance'!AJ26)/1000</f>
        <v>-91.350948418908459</v>
      </c>
      <c r="AQ184" s="52">
        <f>-AQ177*MAX(0,'energy and capacity balance'!AK26)/1000</f>
        <v>-93.177967387286628</v>
      </c>
      <c r="AR184" s="52">
        <f>-AR177*MAX(0,'energy and capacity balance'!AL26)/1000</f>
        <v>-95.041526735032349</v>
      </c>
      <c r="AS184" s="52">
        <f>-AS177*MAX(0,'energy and capacity balance'!AM26)/1000</f>
        <v>-96.942357269733009</v>
      </c>
      <c r="AT184" s="52">
        <f>-AT177*MAX(0,'energy and capacity balance'!AN26)/1000</f>
        <v>-98.881204415127684</v>
      </c>
      <c r="AU184" s="52">
        <f>-AU177*MAX(0,'energy and capacity balance'!AO26)/1000</f>
        <v>-100.85882850343022</v>
      </c>
      <c r="AV184" s="52">
        <f>-AV177*MAX(0,'energy and capacity balance'!AP26)/1000</f>
        <v>-102.87600507349883</v>
      </c>
      <c r="AW184" s="52">
        <f>-AW177*MAX(0,'energy and capacity balance'!AQ26)/1000</f>
        <v>-104.93352517496882</v>
      </c>
      <c r="AX184" s="52">
        <f>-AX177*MAX(0,'energy and capacity balance'!AR26)/1000</f>
        <v>-107.0321956784682</v>
      </c>
      <c r="AY184" s="52">
        <f>-AY177*MAX(0,'energy and capacity balance'!AS26)/1000</f>
        <v>-109.17283959203756</v>
      </c>
      <c r="AZ184" s="52">
        <f>-AZ177*MAX(0,'energy and capacity balance'!AT26)/1000</f>
        <v>-111.35629638387832</v>
      </c>
      <c r="BA184" s="52">
        <f>-BA177*MAX(0,'energy and capacity balance'!AU26)/1000</f>
        <v>-113.58342231155588</v>
      </c>
      <c r="BB184" s="52">
        <f>-BB177*MAX(0,'energy and capacity balance'!AV26)/1000</f>
        <v>-115.85509075778701</v>
      </c>
      <c r="BC184" s="52">
        <f>-BC177*MAX(0,'energy and capacity balance'!AW26)/1000</f>
        <v>-118.17219257294275</v>
      </c>
      <c r="BD184" s="52">
        <f>-BD177*MAX(0,'energy and capacity balance'!AX26)/1000</f>
        <v>-120.5356364244016</v>
      </c>
      <c r="BE184" s="52">
        <f>-BE177*MAX(0,'energy and capacity balance'!AY26)/1000</f>
        <v>-122.94634915288964</v>
      </c>
      <c r="BF184" s="52">
        <f>-BF177*MAX(0,'energy and capacity balance'!AZ26)/1000</f>
        <v>-125.40527613594742</v>
      </c>
      <c r="BG184" s="52">
        <f>-BG177*MAX(0,'energy and capacity balance'!BA26)/1000</f>
        <v>-127.9133816586664</v>
      </c>
      <c r="BH184" s="52">
        <f>-BH177*MAX(0,'energy and capacity balance'!BB26)/1000</f>
        <v>-130.4716492918397</v>
      </c>
      <c r="BI184" s="52">
        <f>-BI177*MAX(0,'energy and capacity balance'!BC26)/1000</f>
        <v>-133.0810822776765</v>
      </c>
      <c r="BJ184" s="52">
        <f>-BJ177*MAX(0,'energy and capacity balance'!BD26)/1000</f>
        <v>-135.74270392323004</v>
      </c>
      <c r="BK184" s="52">
        <f>-BK177*MAX(0,'energy and capacity balance'!BE26)/1000</f>
        <v>-138.45755800169465</v>
      </c>
      <c r="BL184" s="52">
        <f>-BL177*MAX(0,'energy and capacity balance'!BF26)/1000</f>
        <v>-141.22670916172854</v>
      </c>
      <c r="BM184" s="52">
        <f>-BM177*MAX(0,'energy and capacity balance'!BG26)/1000</f>
        <v>-144.0512433449631</v>
      </c>
      <c r="BN184" s="52">
        <f>-BN177*MAX(0,'energy and capacity balance'!BH26)/1000</f>
        <v>-146.93226821186235</v>
      </c>
      <c r="BO184" s="52">
        <f>-BO177*MAX(0,'energy and capacity balance'!BI26)/1000</f>
        <v>-149.87091357609961</v>
      </c>
      <c r="BP184" s="52">
        <f>-BP177*MAX(0,'energy and capacity balance'!BJ26)/1000</f>
        <v>-152.86833184762159</v>
      </c>
      <c r="BQ184" s="52">
        <f>-BQ177*MAX(0,'energy and capacity balance'!BK26)/1000</f>
        <v>-155.92569848457404</v>
      </c>
      <c r="BR184" s="52">
        <f>-BR177*MAX(0,'energy and capacity balance'!BL26)/1000</f>
        <v>-159.04421245426551</v>
      </c>
      <c r="BS184" s="52">
        <f>-BS177*MAX(0,'energy and capacity balance'!BM26)/1000</f>
        <v>-162.2250967033508</v>
      </c>
      <c r="BT184" s="52">
        <f>-BT177*MAX(0,'energy and capacity balance'!BN26)/1000</f>
        <v>-165.46959863741785</v>
      </c>
      <c r="BU184" s="52">
        <f>-BU177*MAX(0,'energy and capacity balance'!BO26)/1000</f>
        <v>-168.7789906101662</v>
      </c>
      <c r="BV184" s="52">
        <f>-BV177*MAX(0,'energy and capacity balance'!BP26)/1000</f>
        <v>-172.15457042236952</v>
      </c>
      <c r="BW184" s="52">
        <f>-BW177*MAX(0,'energy and capacity balance'!BQ26)/1000</f>
        <v>-175.59766183081692</v>
      </c>
      <c r="BX184" s="52">
        <f>-BX177*MAX(0,'energy and capacity balance'!BR26)/1000</f>
        <v>-179.10961506743325</v>
      </c>
      <c r="BY184" s="52">
        <f>-BY177*MAX(0,'energy and capacity balance'!BS26)/1000</f>
        <v>-182.69180736878189</v>
      </c>
      <c r="BZ184" s="52">
        <f>-BZ177*MAX(0,'energy and capacity balance'!BT26)/1000</f>
        <v>-186.34564351615751</v>
      </c>
      <c r="CA184" s="52">
        <f>-CA177*MAX(0,'energy and capacity balance'!BU26)/1000</f>
        <v>-190.07255638648067</v>
      </c>
      <c r="CB184" s="52">
        <f>-CB177*MAX(0,'energy and capacity balance'!BV26)/1000</f>
        <v>-193.87400751421029</v>
      </c>
      <c r="CC184" s="52">
        <f>-CC177*MAX(0,'energy and capacity balance'!BW26)/1000</f>
        <v>-197.75148766449448</v>
      </c>
      <c r="CD184" s="52">
        <f>-CD177*MAX(0,'energy and capacity balance'!BX26)/1000</f>
        <v>-201.7065174177844</v>
      </c>
      <c r="CE184" s="52">
        <f>-CE177*MAX(0,'energy and capacity balance'!BY26)/1000</f>
        <v>-205.74064776614009</v>
      </c>
      <c r="CF184" s="52">
        <f>-CF177*MAX(0,'energy and capacity balance'!BZ26)/1000</f>
        <v>-209.85546072146292</v>
      </c>
      <c r="CG184" s="52">
        <f>-CG177*MAX(0,'energy and capacity balance'!CA26)/1000</f>
        <v>-214.05256993589217</v>
      </c>
      <c r="CH184" s="52">
        <f>-CH177*MAX(0,'energy and capacity balance'!CB26)/1000</f>
        <v>-218.33362133461</v>
      </c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</row>
    <row r="185" spans="2:116" x14ac:dyDescent="0.15">
      <c r="B185" s="3" t="s">
        <v>321</v>
      </c>
      <c r="J185" s="106">
        <f>SUM(J181:J184)</f>
        <v>-3.8017500000000006</v>
      </c>
      <c r="K185" s="106">
        <f t="shared" ref="K185:BV185" si="1759">SUM(K181:K184)</f>
        <v>-6.6357240267614959</v>
      </c>
      <c r="L185" s="106">
        <f>SUM(L181:L184)</f>
        <v>-12.747793632149623</v>
      </c>
      <c r="M185" s="106">
        <f t="shared" si="1759"/>
        <v>-24.629009667460789</v>
      </c>
      <c r="N185" s="106">
        <f t="shared" si="1759"/>
        <v>-38.769993100828145</v>
      </c>
      <c r="O185" s="106">
        <f t="shared" si="1759"/>
        <v>-52.187186758802639</v>
      </c>
      <c r="P185" s="106">
        <f t="shared" si="1759"/>
        <v>-66.73183950565398</v>
      </c>
      <c r="Q185" s="106">
        <f t="shared" si="1759"/>
        <v>-101.82566377389392</v>
      </c>
      <c r="R185" s="106">
        <f t="shared" si="1759"/>
        <v>-79.214264052844811</v>
      </c>
      <c r="S185" s="106">
        <f t="shared" si="1759"/>
        <v>-64.808285040486268</v>
      </c>
      <c r="T185" s="106">
        <f t="shared" si="1759"/>
        <v>-37.945246356871174</v>
      </c>
      <c r="U185" s="106">
        <f t="shared" si="1759"/>
        <v>-7.7280905211672755</v>
      </c>
      <c r="V185" s="106">
        <f t="shared" si="1759"/>
        <v>-2.3322457164031203</v>
      </c>
      <c r="W185" s="106">
        <f t="shared" si="1759"/>
        <v>20.912062956520206</v>
      </c>
      <c r="X185" s="106">
        <f t="shared" si="1759"/>
        <v>8.7426193728306743</v>
      </c>
      <c r="Y185" s="106">
        <f t="shared" si="1759"/>
        <v>-0.63981537268323763</v>
      </c>
      <c r="Z185" s="106">
        <f t="shared" si="1759"/>
        <v>-2.7586279847815511</v>
      </c>
      <c r="AA185" s="106">
        <f t="shared" si="1759"/>
        <v>-19.931227832339381</v>
      </c>
      <c r="AB185" s="106">
        <f t="shared" si="1759"/>
        <v>-28.393911976718869</v>
      </c>
      <c r="AC185" s="106">
        <f t="shared" si="1759"/>
        <v>-26.284672145751252</v>
      </c>
      <c r="AD185" s="106">
        <f t="shared" si="1759"/>
        <v>-31.616019806051355</v>
      </c>
      <c r="AE185" s="106">
        <f t="shared" si="1759"/>
        <v>-39.671423571473973</v>
      </c>
      <c r="AF185" s="106">
        <f t="shared" si="1759"/>
        <v>-44.11269007690499</v>
      </c>
      <c r="AG185" s="106">
        <f t="shared" si="1759"/>
        <v>-44.883636888133317</v>
      </c>
      <c r="AH185" s="106">
        <f t="shared" si="1759"/>
        <v>-44.098556764767586</v>
      </c>
      <c r="AI185" s="106">
        <f t="shared" si="1759"/>
        <v>-48.468562463900277</v>
      </c>
      <c r="AJ185" s="106">
        <f t="shared" si="1759"/>
        <v>-56.952320431557659</v>
      </c>
      <c r="AK185" s="106">
        <f t="shared" si="1759"/>
        <v>-58.574660990188825</v>
      </c>
      <c r="AL185" s="106">
        <f t="shared" si="1759"/>
        <v>-60.229448359992595</v>
      </c>
      <c r="AM185" s="106">
        <f t="shared" si="1759"/>
        <v>-61.917331477192455</v>
      </c>
      <c r="AN185" s="106">
        <f t="shared" si="1759"/>
        <v>-63.638972256736317</v>
      </c>
      <c r="AO185" s="106">
        <f t="shared" si="1759"/>
        <v>-65.395045851871032</v>
      </c>
      <c r="AP185" s="106">
        <f t="shared" si="1759"/>
        <v>-67.186240918908453</v>
      </c>
      <c r="AQ185" s="106">
        <f t="shared" si="1759"/>
        <v>-69.013259887286637</v>
      </c>
      <c r="AR185" s="106">
        <f t="shared" si="1759"/>
        <v>-70.876819235032343</v>
      </c>
      <c r="AS185" s="106">
        <f t="shared" si="1759"/>
        <v>-72.777649769733017</v>
      </c>
      <c r="AT185" s="106">
        <f t="shared" si="1759"/>
        <v>-74.716496915127692</v>
      </c>
      <c r="AU185" s="106">
        <f t="shared" si="1759"/>
        <v>-76.694121003430212</v>
      </c>
      <c r="AV185" s="106">
        <f t="shared" si="1759"/>
        <v>-78.711297573498825</v>
      </c>
      <c r="AW185" s="106">
        <f t="shared" si="1759"/>
        <v>-80.76881767496883</v>
      </c>
      <c r="AX185" s="106">
        <f t="shared" si="1759"/>
        <v>-82.867488178468193</v>
      </c>
      <c r="AY185" s="106">
        <f t="shared" si="1759"/>
        <v>-85.008132092037556</v>
      </c>
      <c r="AZ185" s="106">
        <f t="shared" si="1759"/>
        <v>-87.191588883878325</v>
      </c>
      <c r="BA185" s="106">
        <f t="shared" si="1759"/>
        <v>-89.418714811555873</v>
      </c>
      <c r="BB185" s="106">
        <f t="shared" si="1759"/>
        <v>-91.690383257787005</v>
      </c>
      <c r="BC185" s="106">
        <f t="shared" si="1759"/>
        <v>-94.007485072942757</v>
      </c>
      <c r="BD185" s="106">
        <f t="shared" si="1759"/>
        <v>-96.370928924401596</v>
      </c>
      <c r="BE185" s="106">
        <f t="shared" si="1759"/>
        <v>-98.781641652889647</v>
      </c>
      <c r="BF185" s="106">
        <f t="shared" si="1759"/>
        <v>-101.24056863594743</v>
      </c>
      <c r="BG185" s="106">
        <f t="shared" si="1759"/>
        <v>-103.7486741586664</v>
      </c>
      <c r="BH185" s="106">
        <f t="shared" si="1759"/>
        <v>-106.30694179183971</v>
      </c>
      <c r="BI185" s="106">
        <f t="shared" si="1759"/>
        <v>-108.91637477767651</v>
      </c>
      <c r="BJ185" s="106">
        <f t="shared" si="1759"/>
        <v>-111.57799642323005</v>
      </c>
      <c r="BK185" s="106">
        <f t="shared" si="1759"/>
        <v>-114.29285050169466</v>
      </c>
      <c r="BL185" s="106">
        <f t="shared" si="1759"/>
        <v>-117.06200166172854</v>
      </c>
      <c r="BM185" s="106">
        <f t="shared" si="1759"/>
        <v>-119.88653584496311</v>
      </c>
      <c r="BN185" s="106">
        <f t="shared" si="1759"/>
        <v>-122.76756071186236</v>
      </c>
      <c r="BO185" s="106">
        <f t="shared" si="1759"/>
        <v>-125.70620607609962</v>
      </c>
      <c r="BP185" s="106">
        <f t="shared" si="1759"/>
        <v>-128.7036243476216</v>
      </c>
      <c r="BQ185" s="106">
        <f t="shared" si="1759"/>
        <v>-131.76099098457405</v>
      </c>
      <c r="BR185" s="106">
        <f t="shared" si="1759"/>
        <v>-134.87950495426551</v>
      </c>
      <c r="BS185" s="106">
        <f t="shared" si="1759"/>
        <v>-138.06038920335081</v>
      </c>
      <c r="BT185" s="106">
        <f t="shared" si="1759"/>
        <v>-141.30489113741785</v>
      </c>
      <c r="BU185" s="106">
        <f t="shared" si="1759"/>
        <v>-144.61428311016621</v>
      </c>
      <c r="BV185" s="106">
        <f t="shared" si="1759"/>
        <v>-147.98986292236953</v>
      </c>
      <c r="BW185" s="106">
        <f t="shared" ref="BW185:CH185" si="1760">SUM(BW181:BW184)</f>
        <v>-151.43295433081693</v>
      </c>
      <c r="BX185" s="106">
        <f t="shared" si="1760"/>
        <v>-154.94490756743326</v>
      </c>
      <c r="BY185" s="106">
        <f t="shared" si="1760"/>
        <v>-158.5270998687819</v>
      </c>
      <c r="BZ185" s="106">
        <f t="shared" si="1760"/>
        <v>-162.18093601615752</v>
      </c>
      <c r="CA185" s="106">
        <f t="shared" si="1760"/>
        <v>-165.90784888648068</v>
      </c>
      <c r="CB185" s="106">
        <f t="shared" si="1760"/>
        <v>-169.7093000142103</v>
      </c>
      <c r="CC185" s="106">
        <f t="shared" si="1760"/>
        <v>-173.58678016449448</v>
      </c>
      <c r="CD185" s="106">
        <f t="shared" si="1760"/>
        <v>-177.54180991778441</v>
      </c>
      <c r="CE185" s="106">
        <f t="shared" si="1760"/>
        <v>-181.57594026614009</v>
      </c>
      <c r="CF185" s="106">
        <f t="shared" si="1760"/>
        <v>-185.69075322146293</v>
      </c>
      <c r="CG185" s="106">
        <f t="shared" si="1760"/>
        <v>-189.88786243589217</v>
      </c>
      <c r="CH185" s="106">
        <f t="shared" si="1760"/>
        <v>-194.16891383461001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zoomScale="115" zoomScaleNormal="115" workbookViewId="0"/>
  </sheetViews>
  <sheetFormatPr baseColWidth="10" defaultColWidth="8.83203125" defaultRowHeight="15" x14ac:dyDescent="0.2"/>
  <cols>
    <col min="1" max="1" width="34.5" style="87" customWidth="1"/>
    <col min="2" max="2" width="6.5" style="87" bestFit="1" customWidth="1"/>
    <col min="3" max="27" width="5.33203125" style="87" customWidth="1"/>
    <col min="28" max="30" width="5.5" style="87" customWidth="1"/>
    <col min="31" max="16384" width="8.83203125" style="87"/>
  </cols>
  <sheetData>
    <row r="1" spans="1:30" ht="16" thickBot="1" x14ac:dyDescent="0.25">
      <c r="A1" s="92" t="s">
        <v>292</v>
      </c>
      <c r="B1" s="93">
        <v>1</v>
      </c>
      <c r="C1" s="93">
        <v>0.94232233454704439</v>
      </c>
      <c r="D1" s="93">
        <v>0.92384542602651409</v>
      </c>
      <c r="E1" s="93">
        <v>0.90573080982991572</v>
      </c>
      <c r="F1" s="93">
        <v>0.88797138218619187</v>
      </c>
      <c r="G1" s="93">
        <v>0.87056017861391355</v>
      </c>
      <c r="H1" s="93">
        <v>0.85349037119011129</v>
      </c>
      <c r="I1" s="93">
        <v>0.83675526587265814</v>
      </c>
      <c r="J1" s="93">
        <v>0.82034829987515501</v>
      </c>
      <c r="K1" s="93">
        <v>0.80426303909328922</v>
      </c>
      <c r="L1" s="93">
        <v>0.7884931755816561</v>
      </c>
      <c r="M1" s="93">
        <v>0.77303252508005504</v>
      </c>
      <c r="N1" s="93">
        <v>0.75787502458828926</v>
      </c>
      <c r="O1" s="93">
        <v>0.74301472998851892</v>
      </c>
      <c r="P1" s="93">
        <v>0.72844581371423422</v>
      </c>
      <c r="Q1" s="93">
        <v>0.71416256246493548</v>
      </c>
      <c r="R1" s="93">
        <v>0.70015937496562297</v>
      </c>
      <c r="S1" s="93">
        <v>0.68643075977021861</v>
      </c>
      <c r="T1" s="93">
        <v>0.67297133310805746</v>
      </c>
    </row>
    <row r="2" spans="1:30" ht="16" thickBot="1" x14ac:dyDescent="0.25">
      <c r="A2" s="85" t="s">
        <v>238</v>
      </c>
      <c r="B2" s="86" t="s">
        <v>239</v>
      </c>
      <c r="C2" s="86" t="s">
        <v>106</v>
      </c>
      <c r="D2" s="86" t="s">
        <v>107</v>
      </c>
      <c r="E2" s="86" t="s">
        <v>108</v>
      </c>
      <c r="F2" s="86" t="s">
        <v>109</v>
      </c>
      <c r="G2" s="86" t="s">
        <v>110</v>
      </c>
      <c r="H2" s="86" t="s">
        <v>111</v>
      </c>
      <c r="I2" s="86" t="s">
        <v>120</v>
      </c>
      <c r="J2" s="86" t="s">
        <v>121</v>
      </c>
      <c r="K2" s="86" t="s">
        <v>122</v>
      </c>
      <c r="L2" s="86" t="s">
        <v>114</v>
      </c>
      <c r="M2" s="86" t="s">
        <v>115</v>
      </c>
      <c r="N2" s="86" t="s">
        <v>116</v>
      </c>
      <c r="O2" s="86" t="s">
        <v>117</v>
      </c>
      <c r="P2" s="86" t="s">
        <v>240</v>
      </c>
      <c r="Q2" s="86" t="s">
        <v>241</v>
      </c>
      <c r="R2" s="86" t="s">
        <v>242</v>
      </c>
      <c r="S2" s="86" t="s">
        <v>243</v>
      </c>
      <c r="T2" s="86" t="s">
        <v>244</v>
      </c>
      <c r="U2" s="86" t="s">
        <v>205</v>
      </c>
      <c r="V2" s="86" t="s">
        <v>206</v>
      </c>
      <c r="W2" s="86" t="s">
        <v>210</v>
      </c>
      <c r="X2" s="86" t="s">
        <v>207</v>
      </c>
      <c r="Y2" s="86" t="s">
        <v>208</v>
      </c>
      <c r="Z2" s="86" t="s">
        <v>245</v>
      </c>
      <c r="AA2" s="86" t="s">
        <v>246</v>
      </c>
      <c r="AB2" s="86" t="s">
        <v>247</v>
      </c>
      <c r="AC2" s="86" t="s">
        <v>248</v>
      </c>
      <c r="AD2" s="86" t="s">
        <v>249</v>
      </c>
    </row>
    <row r="3" spans="1:30" ht="16" thickBot="1" x14ac:dyDescent="0.25">
      <c r="A3" s="88" t="s">
        <v>250</v>
      </c>
      <c r="B3" s="89">
        <v>2114</v>
      </c>
      <c r="C3" s="89">
        <v>2593</v>
      </c>
      <c r="D3" s="89">
        <v>3231</v>
      </c>
      <c r="E3" s="89">
        <v>3781</v>
      </c>
      <c r="F3" s="89">
        <v>4258</v>
      </c>
      <c r="G3" s="89">
        <v>4666</v>
      </c>
      <c r="H3" s="89">
        <v>5016</v>
      </c>
      <c r="I3" s="89">
        <v>5293</v>
      </c>
      <c r="J3" s="89">
        <v>5666</v>
      </c>
      <c r="K3" s="89">
        <v>5960</v>
      </c>
      <c r="L3" s="89">
        <v>6159</v>
      </c>
      <c r="M3" s="89">
        <v>6375</v>
      </c>
      <c r="N3" s="89">
        <v>6602</v>
      </c>
      <c r="O3" s="89">
        <v>6813</v>
      </c>
      <c r="P3" s="89">
        <v>6927</v>
      </c>
      <c r="Q3" s="89">
        <v>6840</v>
      </c>
      <c r="R3" s="89">
        <v>6813</v>
      </c>
      <c r="S3" s="89">
        <v>6641</v>
      </c>
      <c r="T3" s="89">
        <v>6574</v>
      </c>
      <c r="U3" s="89">
        <v>6574</v>
      </c>
      <c r="V3" s="89">
        <v>6574</v>
      </c>
      <c r="W3" s="89">
        <v>6574</v>
      </c>
      <c r="X3" s="89">
        <v>6574</v>
      </c>
      <c r="Y3" s="89">
        <v>6574</v>
      </c>
      <c r="Z3" s="89">
        <v>6574</v>
      </c>
      <c r="AA3" s="89">
        <v>6574</v>
      </c>
      <c r="AB3" s="89">
        <v>6574</v>
      </c>
      <c r="AC3" s="89">
        <v>6574</v>
      </c>
      <c r="AD3" s="89">
        <v>6574</v>
      </c>
    </row>
    <row r="4" spans="1:30" ht="16" thickBot="1" x14ac:dyDescent="0.25">
      <c r="A4" s="88" t="s">
        <v>338</v>
      </c>
      <c r="B4" s="94">
        <f>B3*1.11</f>
        <v>2346.5400000000004</v>
      </c>
      <c r="C4" s="94">
        <f t="shared" ref="C4:AD4" si="0">C3*1.11</f>
        <v>2878.2300000000005</v>
      </c>
      <c r="D4" s="94">
        <f t="shared" si="0"/>
        <v>3586.4100000000003</v>
      </c>
      <c r="E4" s="94">
        <f t="shared" si="0"/>
        <v>4196.9100000000008</v>
      </c>
      <c r="F4" s="94">
        <f t="shared" si="0"/>
        <v>4726.38</v>
      </c>
      <c r="G4" s="94">
        <f t="shared" si="0"/>
        <v>5179.26</v>
      </c>
      <c r="H4" s="94">
        <f t="shared" si="0"/>
        <v>5567.76</v>
      </c>
      <c r="I4" s="94">
        <f t="shared" si="0"/>
        <v>5875.2300000000005</v>
      </c>
      <c r="J4" s="94">
        <f t="shared" si="0"/>
        <v>6289.26</v>
      </c>
      <c r="K4" s="94">
        <f t="shared" si="0"/>
        <v>6615.6</v>
      </c>
      <c r="L4" s="94">
        <f t="shared" si="0"/>
        <v>6836.4900000000007</v>
      </c>
      <c r="M4" s="94">
        <f t="shared" si="0"/>
        <v>7076.2500000000009</v>
      </c>
      <c r="N4" s="94">
        <f t="shared" si="0"/>
        <v>7328.22</v>
      </c>
      <c r="O4" s="94">
        <f t="shared" si="0"/>
        <v>7562.43</v>
      </c>
      <c r="P4" s="94">
        <f t="shared" si="0"/>
        <v>7688.97</v>
      </c>
      <c r="Q4" s="94">
        <f t="shared" si="0"/>
        <v>7592.4000000000005</v>
      </c>
      <c r="R4" s="94">
        <f t="shared" si="0"/>
        <v>7562.43</v>
      </c>
      <c r="S4" s="94">
        <f t="shared" si="0"/>
        <v>7371.51</v>
      </c>
      <c r="T4" s="94">
        <f t="shared" si="0"/>
        <v>7297.14</v>
      </c>
      <c r="U4" s="94">
        <f t="shared" si="0"/>
        <v>7297.14</v>
      </c>
      <c r="V4" s="94">
        <f t="shared" si="0"/>
        <v>7297.14</v>
      </c>
      <c r="W4" s="94">
        <f t="shared" si="0"/>
        <v>7297.14</v>
      </c>
      <c r="X4" s="94">
        <f t="shared" si="0"/>
        <v>7297.14</v>
      </c>
      <c r="Y4" s="94">
        <f t="shared" si="0"/>
        <v>7297.14</v>
      </c>
      <c r="Z4" s="94">
        <f t="shared" si="0"/>
        <v>7297.14</v>
      </c>
      <c r="AA4" s="94">
        <f t="shared" si="0"/>
        <v>7297.14</v>
      </c>
      <c r="AB4" s="94">
        <f t="shared" si="0"/>
        <v>7297.14</v>
      </c>
      <c r="AC4" s="94">
        <f t="shared" si="0"/>
        <v>7297.14</v>
      </c>
      <c r="AD4" s="94">
        <f t="shared" si="0"/>
        <v>7297.14</v>
      </c>
    </row>
    <row r="5" spans="1:30" ht="16" thickBot="1" x14ac:dyDescent="0.25">
      <c r="A5" s="88" t="s">
        <v>251</v>
      </c>
      <c r="B5" s="89">
        <v>396</v>
      </c>
      <c r="C5" s="89">
        <v>476</v>
      </c>
      <c r="D5" s="89">
        <v>603</v>
      </c>
      <c r="E5" s="89">
        <v>719</v>
      </c>
      <c r="F5" s="89">
        <v>793</v>
      </c>
      <c r="G5" s="89">
        <v>852</v>
      </c>
      <c r="H5" s="89">
        <v>899</v>
      </c>
      <c r="I5" s="89">
        <v>934</v>
      </c>
      <c r="J5" s="89">
        <v>982</v>
      </c>
      <c r="K5" s="89">
        <v>1020</v>
      </c>
      <c r="L5" s="89">
        <v>1045</v>
      </c>
      <c r="M5" s="89">
        <v>1071</v>
      </c>
      <c r="N5" s="89">
        <v>1097</v>
      </c>
      <c r="O5" s="89">
        <v>1120</v>
      </c>
      <c r="P5" s="89">
        <v>1131</v>
      </c>
      <c r="Q5" s="89">
        <v>1121</v>
      </c>
      <c r="R5" s="89">
        <v>1127</v>
      </c>
      <c r="S5" s="89">
        <v>1110</v>
      </c>
      <c r="T5" s="89">
        <v>1103</v>
      </c>
      <c r="U5" s="89">
        <v>1103</v>
      </c>
      <c r="V5" s="89">
        <v>1103</v>
      </c>
      <c r="W5" s="89">
        <v>1103</v>
      </c>
      <c r="X5" s="89">
        <v>1103</v>
      </c>
      <c r="Y5" s="89">
        <v>1103</v>
      </c>
      <c r="Z5" s="89">
        <v>1103</v>
      </c>
      <c r="AA5" s="89">
        <v>1103</v>
      </c>
      <c r="AB5" s="89">
        <v>1103</v>
      </c>
      <c r="AC5" s="89">
        <v>1103</v>
      </c>
      <c r="AD5" s="89">
        <v>1103</v>
      </c>
    </row>
    <row r="6" spans="1:30" ht="16" thickBot="1" x14ac:dyDescent="0.25">
      <c r="A6" s="88" t="s">
        <v>339</v>
      </c>
      <c r="B6" s="94">
        <f>B5*1.11</f>
        <v>439.56000000000006</v>
      </c>
      <c r="C6" s="94">
        <f t="shared" ref="C6" si="1">C5*1.11</f>
        <v>528.36</v>
      </c>
      <c r="D6" s="94">
        <f t="shared" ref="D6" si="2">D5*1.11</f>
        <v>669.33</v>
      </c>
      <c r="E6" s="94">
        <f t="shared" ref="E6" si="3">E5*1.11</f>
        <v>798.09</v>
      </c>
      <c r="F6" s="94">
        <f t="shared" ref="F6" si="4">F5*1.11</f>
        <v>880.23000000000013</v>
      </c>
      <c r="G6" s="94">
        <f t="shared" ref="G6" si="5">G5*1.11</f>
        <v>945.72</v>
      </c>
      <c r="H6" s="94">
        <f t="shared" ref="H6" si="6">H5*1.11</f>
        <v>997.8900000000001</v>
      </c>
      <c r="I6" s="94">
        <f t="shared" ref="I6" si="7">I5*1.11</f>
        <v>1036.74</v>
      </c>
      <c r="J6" s="94">
        <f t="shared" ref="J6" si="8">J5*1.11</f>
        <v>1090.0200000000002</v>
      </c>
      <c r="K6" s="94">
        <f t="shared" ref="K6" si="9">K5*1.11</f>
        <v>1132.2</v>
      </c>
      <c r="L6" s="94">
        <f t="shared" ref="L6" si="10">L5*1.11</f>
        <v>1159.95</v>
      </c>
      <c r="M6" s="94">
        <f t="shared" ref="M6" si="11">M5*1.11</f>
        <v>1188.8100000000002</v>
      </c>
      <c r="N6" s="94">
        <f t="shared" ref="N6" si="12">N5*1.11</f>
        <v>1217.67</v>
      </c>
      <c r="O6" s="94">
        <f t="shared" ref="O6" si="13">O5*1.11</f>
        <v>1243.2</v>
      </c>
      <c r="P6" s="94">
        <f t="shared" ref="P6" si="14">P5*1.11</f>
        <v>1255.4100000000001</v>
      </c>
      <c r="Q6" s="94">
        <f t="shared" ref="Q6" si="15">Q5*1.11</f>
        <v>1244.3100000000002</v>
      </c>
      <c r="R6" s="94">
        <f t="shared" ref="R6" si="16">R5*1.11</f>
        <v>1250.97</v>
      </c>
      <c r="S6" s="94">
        <f t="shared" ref="S6" si="17">S5*1.11</f>
        <v>1232.1000000000001</v>
      </c>
      <c r="T6" s="94">
        <f t="shared" ref="T6" si="18">T5*1.11</f>
        <v>1224.3300000000002</v>
      </c>
      <c r="U6" s="94">
        <f t="shared" ref="U6" si="19">U5*1.11</f>
        <v>1224.3300000000002</v>
      </c>
      <c r="V6" s="94">
        <f t="shared" ref="V6" si="20">V5*1.11</f>
        <v>1224.3300000000002</v>
      </c>
      <c r="W6" s="94">
        <f t="shared" ref="W6" si="21">W5*1.11</f>
        <v>1224.3300000000002</v>
      </c>
      <c r="X6" s="94">
        <f t="shared" ref="X6" si="22">X5*1.11</f>
        <v>1224.3300000000002</v>
      </c>
      <c r="Y6" s="94">
        <f t="shared" ref="Y6" si="23">Y5*1.11</f>
        <v>1224.3300000000002</v>
      </c>
      <c r="Z6" s="94">
        <f t="shared" ref="Z6" si="24">Z5*1.11</f>
        <v>1224.3300000000002</v>
      </c>
      <c r="AA6" s="94">
        <f t="shared" ref="AA6" si="25">AA5*1.11</f>
        <v>1224.3300000000002</v>
      </c>
      <c r="AB6" s="94">
        <f t="shared" ref="AB6" si="26">AB5*1.11</f>
        <v>1224.3300000000002</v>
      </c>
      <c r="AC6" s="94">
        <f t="shared" ref="AC6" si="27">AC5*1.11</f>
        <v>1224.3300000000002</v>
      </c>
      <c r="AD6" s="94">
        <f t="shared" ref="AD6" si="28">AD5*1.11</f>
        <v>1224.3300000000002</v>
      </c>
    </row>
    <row r="7" spans="1:30" ht="16" thickBot="1" x14ac:dyDescent="0.25">
      <c r="A7" s="90" t="s">
        <v>252</v>
      </c>
      <c r="B7" s="89">
        <v>83</v>
      </c>
      <c r="C7" s="89">
        <v>102</v>
      </c>
      <c r="D7" s="89">
        <v>123</v>
      </c>
      <c r="E7" s="89">
        <v>142</v>
      </c>
      <c r="F7" s="89">
        <v>161</v>
      </c>
      <c r="G7" s="89">
        <v>177</v>
      </c>
      <c r="H7" s="89">
        <v>192</v>
      </c>
      <c r="I7" s="89">
        <v>206</v>
      </c>
      <c r="J7" s="89">
        <v>219</v>
      </c>
      <c r="K7" s="89">
        <v>231</v>
      </c>
      <c r="L7" s="89">
        <v>244</v>
      </c>
      <c r="M7" s="89">
        <v>254</v>
      </c>
      <c r="N7" s="89">
        <v>265</v>
      </c>
      <c r="O7" s="89">
        <v>246</v>
      </c>
      <c r="P7" s="89">
        <v>231</v>
      </c>
      <c r="Q7" s="89">
        <v>211</v>
      </c>
      <c r="R7" s="89">
        <v>200</v>
      </c>
      <c r="S7" s="89">
        <v>188</v>
      </c>
      <c r="T7" s="89">
        <v>176</v>
      </c>
      <c r="U7" s="89">
        <v>166</v>
      </c>
      <c r="V7" s="89">
        <v>158</v>
      </c>
      <c r="W7" s="89">
        <v>150</v>
      </c>
      <c r="X7" s="89">
        <v>144</v>
      </c>
      <c r="Y7" s="89">
        <v>138</v>
      </c>
      <c r="Z7" s="89">
        <v>134</v>
      </c>
      <c r="AA7" s="89">
        <v>128</v>
      </c>
      <c r="AB7" s="89">
        <v>124</v>
      </c>
      <c r="AC7" s="89">
        <v>120</v>
      </c>
      <c r="AD7" s="89">
        <v>117</v>
      </c>
    </row>
    <row r="8" spans="1:30" ht="16" thickBot="1" x14ac:dyDescent="0.25">
      <c r="A8" s="88" t="s">
        <v>253</v>
      </c>
      <c r="B8" s="89">
        <v>146</v>
      </c>
      <c r="C8" s="89">
        <v>85</v>
      </c>
      <c r="D8" s="89">
        <v>82</v>
      </c>
      <c r="E8" s="89">
        <v>80</v>
      </c>
      <c r="F8" s="89">
        <v>80</v>
      </c>
      <c r="G8" s="89">
        <v>78</v>
      </c>
      <c r="H8" s="89">
        <v>77</v>
      </c>
      <c r="I8" s="89">
        <v>77</v>
      </c>
      <c r="J8" s="89">
        <v>76</v>
      </c>
      <c r="K8" s="89">
        <v>76</v>
      </c>
      <c r="L8" s="89">
        <v>76</v>
      </c>
      <c r="M8" s="89">
        <v>76</v>
      </c>
      <c r="N8" s="89">
        <v>75</v>
      </c>
      <c r="O8" s="89">
        <v>73</v>
      </c>
      <c r="P8" s="89">
        <v>72</v>
      </c>
      <c r="Q8" s="89">
        <v>73</v>
      </c>
      <c r="R8" s="89">
        <v>72</v>
      </c>
      <c r="S8" s="89">
        <v>73</v>
      </c>
      <c r="T8" s="89">
        <v>71</v>
      </c>
      <c r="U8" s="89">
        <v>70</v>
      </c>
      <c r="V8" s="89">
        <v>69</v>
      </c>
      <c r="W8" s="89">
        <v>67</v>
      </c>
      <c r="X8" s="89">
        <v>66</v>
      </c>
      <c r="Y8" s="89">
        <v>65</v>
      </c>
      <c r="Z8" s="89">
        <v>63</v>
      </c>
      <c r="AA8" s="89">
        <v>62</v>
      </c>
      <c r="AB8" s="89">
        <v>61</v>
      </c>
      <c r="AC8" s="89">
        <v>60</v>
      </c>
      <c r="AD8" s="89">
        <v>59</v>
      </c>
    </row>
    <row r="9" spans="1:30" ht="16" thickBot="1" x14ac:dyDescent="0.25">
      <c r="A9" s="88" t="s">
        <v>254</v>
      </c>
      <c r="B9" s="91">
        <f t="shared" ref="B9:AD9" si="29">B7/B3*1000</f>
        <v>39.262062440870388</v>
      </c>
      <c r="C9" s="89">
        <f t="shared" si="29"/>
        <v>39.336675665252606</v>
      </c>
      <c r="D9" s="89">
        <f t="shared" si="29"/>
        <v>38.068709377901577</v>
      </c>
      <c r="E9" s="89">
        <f t="shared" si="29"/>
        <v>37.556202062946312</v>
      </c>
      <c r="F9" s="89">
        <f t="shared" si="29"/>
        <v>37.811178957256928</v>
      </c>
      <c r="G9" s="89">
        <f t="shared" si="29"/>
        <v>37.933990570081441</v>
      </c>
      <c r="H9" s="89">
        <f t="shared" si="29"/>
        <v>38.277511961722489</v>
      </c>
      <c r="I9" s="89">
        <f t="shared" si="29"/>
        <v>38.919327413565085</v>
      </c>
      <c r="J9" s="89">
        <f t="shared" si="29"/>
        <v>38.651606071302503</v>
      </c>
      <c r="K9" s="89">
        <f t="shared" si="29"/>
        <v>38.758389261744966</v>
      </c>
      <c r="L9" s="89">
        <f t="shared" si="29"/>
        <v>39.616820912485792</v>
      </c>
      <c r="M9" s="89">
        <f t="shared" si="29"/>
        <v>39.843137254901961</v>
      </c>
      <c r="N9" s="89">
        <f t="shared" si="29"/>
        <v>40.139351711602544</v>
      </c>
      <c r="O9" s="89">
        <f t="shared" si="29"/>
        <v>36.107441655658306</v>
      </c>
      <c r="P9" s="89">
        <f t="shared" si="29"/>
        <v>33.347769597228236</v>
      </c>
      <c r="Q9" s="89">
        <f t="shared" si="29"/>
        <v>30.847953216374272</v>
      </c>
      <c r="R9" s="89">
        <f t="shared" si="29"/>
        <v>29.355643622486426</v>
      </c>
      <c r="S9" s="89">
        <f t="shared" si="29"/>
        <v>28.308989609998495</v>
      </c>
      <c r="T9" s="89">
        <f t="shared" si="29"/>
        <v>26.772132643748098</v>
      </c>
      <c r="U9" s="89">
        <f t="shared" si="29"/>
        <v>25.250988743535139</v>
      </c>
      <c r="V9" s="89">
        <f t="shared" si="29"/>
        <v>24.034073623364769</v>
      </c>
      <c r="W9" s="89">
        <f t="shared" si="29"/>
        <v>22.817158503194403</v>
      </c>
      <c r="X9" s="89">
        <f t="shared" si="29"/>
        <v>21.904472163066629</v>
      </c>
      <c r="Y9" s="89">
        <f t="shared" si="29"/>
        <v>20.991785822938851</v>
      </c>
      <c r="Z9" s="89">
        <f t="shared" si="29"/>
        <v>20.383328262853667</v>
      </c>
      <c r="AA9" s="89">
        <f t="shared" si="29"/>
        <v>19.470641922725889</v>
      </c>
      <c r="AB9" s="89">
        <f t="shared" si="29"/>
        <v>18.862184362640708</v>
      </c>
      <c r="AC9" s="89">
        <f t="shared" si="29"/>
        <v>18.253726802555523</v>
      </c>
      <c r="AD9" s="89">
        <f t="shared" si="29"/>
        <v>17.797383632491634</v>
      </c>
    </row>
    <row r="10" spans="1:30" ht="16" thickBot="1" x14ac:dyDescent="0.25">
      <c r="A10" s="88" t="s">
        <v>255</v>
      </c>
      <c r="B10" s="91">
        <f>B8/B3*1000</f>
        <v>69.063386944181644</v>
      </c>
      <c r="C10" s="91">
        <f t="shared" ref="C10:AD10" si="30">C8/C3*1000</f>
        <v>32.780563054377168</v>
      </c>
      <c r="D10" s="91">
        <f t="shared" si="30"/>
        <v>25.379139585267719</v>
      </c>
      <c r="E10" s="91">
        <f t="shared" si="30"/>
        <v>21.158423697434539</v>
      </c>
      <c r="F10" s="91">
        <f t="shared" si="30"/>
        <v>18.788163457022076</v>
      </c>
      <c r="G10" s="91">
        <f t="shared" si="30"/>
        <v>16.716673810544361</v>
      </c>
      <c r="H10" s="91">
        <f t="shared" si="30"/>
        <v>15.350877192982455</v>
      </c>
      <c r="I10" s="91">
        <f t="shared" si="30"/>
        <v>14.547515586623842</v>
      </c>
      <c r="J10" s="91">
        <f t="shared" si="30"/>
        <v>13.413342746205435</v>
      </c>
      <c r="K10" s="91">
        <f t="shared" si="30"/>
        <v>12.751677852348992</v>
      </c>
      <c r="L10" s="91">
        <f t="shared" si="30"/>
        <v>12.339665530118525</v>
      </c>
      <c r="M10" s="91">
        <f t="shared" si="30"/>
        <v>11.921568627450981</v>
      </c>
      <c r="N10" s="91">
        <f t="shared" si="30"/>
        <v>11.36019388064223</v>
      </c>
      <c r="O10" s="91">
        <f t="shared" si="30"/>
        <v>10.714809922207545</v>
      </c>
      <c r="P10" s="91">
        <f t="shared" si="30"/>
        <v>10.39411000433088</v>
      </c>
      <c r="Q10" s="91">
        <f t="shared" si="30"/>
        <v>10.672514619883042</v>
      </c>
      <c r="R10" s="91">
        <f t="shared" si="30"/>
        <v>10.568031704095112</v>
      </c>
      <c r="S10" s="91">
        <f t="shared" si="30"/>
        <v>10.992320433669628</v>
      </c>
      <c r="T10" s="91">
        <f t="shared" si="30"/>
        <v>10.800121691512016</v>
      </c>
      <c r="U10" s="91">
        <f t="shared" si="30"/>
        <v>10.64800730149072</v>
      </c>
      <c r="V10" s="91">
        <f t="shared" si="30"/>
        <v>10.495892911469426</v>
      </c>
      <c r="W10" s="91">
        <f t="shared" si="30"/>
        <v>10.191664131426833</v>
      </c>
      <c r="X10" s="91">
        <f t="shared" si="30"/>
        <v>10.039549741405537</v>
      </c>
      <c r="Y10" s="91">
        <f t="shared" si="30"/>
        <v>9.8874353513842408</v>
      </c>
      <c r="Z10" s="91">
        <f t="shared" si="30"/>
        <v>9.5832065713416501</v>
      </c>
      <c r="AA10" s="91">
        <f t="shared" si="30"/>
        <v>9.4310921813203539</v>
      </c>
      <c r="AB10" s="91">
        <f t="shared" si="30"/>
        <v>9.2789777912990559</v>
      </c>
      <c r="AC10" s="91">
        <f t="shared" si="30"/>
        <v>9.1268634012777614</v>
      </c>
      <c r="AD10" s="91">
        <f t="shared" si="30"/>
        <v>8.9747490112564652</v>
      </c>
    </row>
    <row r="11" spans="1:30" ht="16" thickBot="1" x14ac:dyDescent="0.25">
      <c r="A11" s="88" t="s">
        <v>340</v>
      </c>
      <c r="B11" s="91">
        <f>B8/B4*1000</f>
        <v>62.219267517280755</v>
      </c>
      <c r="C11" s="91">
        <f t="shared" ref="C11:AD11" si="31">C8/C4*1000</f>
        <v>29.532038787727174</v>
      </c>
      <c r="D11" s="91">
        <f t="shared" si="31"/>
        <v>22.8640897164574</v>
      </c>
      <c r="E11" s="91">
        <f t="shared" si="31"/>
        <v>19.061642970661744</v>
      </c>
      <c r="F11" s="91">
        <f t="shared" si="31"/>
        <v>16.926273384704572</v>
      </c>
      <c r="G11" s="91">
        <f t="shared" si="31"/>
        <v>15.060066495985913</v>
      </c>
      <c r="H11" s="91">
        <f t="shared" si="31"/>
        <v>13.829619092776987</v>
      </c>
      <c r="I11" s="91">
        <f t="shared" si="31"/>
        <v>13.105869897859318</v>
      </c>
      <c r="J11" s="91">
        <f t="shared" si="31"/>
        <v>12.08409256414904</v>
      </c>
      <c r="K11" s="91">
        <f t="shared" si="31"/>
        <v>11.487998065179273</v>
      </c>
      <c r="L11" s="91">
        <f t="shared" si="31"/>
        <v>11.116815792899571</v>
      </c>
      <c r="M11" s="91">
        <f t="shared" si="31"/>
        <v>10.740151916622503</v>
      </c>
      <c r="N11" s="91">
        <f t="shared" si="31"/>
        <v>10.234408901479485</v>
      </c>
      <c r="O11" s="91">
        <f t="shared" si="31"/>
        <v>9.6529819118986886</v>
      </c>
      <c r="P11" s="91">
        <f t="shared" si="31"/>
        <v>9.3640630669647553</v>
      </c>
      <c r="Q11" s="91">
        <f t="shared" si="31"/>
        <v>9.6148780359306674</v>
      </c>
      <c r="R11" s="91">
        <f t="shared" si="31"/>
        <v>9.5207492829685698</v>
      </c>
      <c r="S11" s="91">
        <f t="shared" si="31"/>
        <v>9.9029913816843482</v>
      </c>
      <c r="T11" s="91">
        <f t="shared" si="31"/>
        <v>9.7298393617225383</v>
      </c>
      <c r="U11" s="91">
        <f t="shared" si="31"/>
        <v>9.5927993707123616</v>
      </c>
      <c r="V11" s="91">
        <f t="shared" si="31"/>
        <v>9.4557593797021848</v>
      </c>
      <c r="W11" s="91">
        <f t="shared" si="31"/>
        <v>9.1816793976818314</v>
      </c>
      <c r="X11" s="91">
        <f t="shared" si="31"/>
        <v>9.0446394066716547</v>
      </c>
      <c r="Y11" s="91">
        <f t="shared" si="31"/>
        <v>8.9075994156614779</v>
      </c>
      <c r="Z11" s="91">
        <f t="shared" si="31"/>
        <v>8.6335194336411245</v>
      </c>
      <c r="AA11" s="91">
        <f t="shared" si="31"/>
        <v>8.4964794426309496</v>
      </c>
      <c r="AB11" s="91">
        <f t="shared" si="31"/>
        <v>8.3594394516207711</v>
      </c>
      <c r="AC11" s="91">
        <f t="shared" si="31"/>
        <v>8.2223994606105943</v>
      </c>
      <c r="AD11" s="91">
        <f t="shared" si="31"/>
        <v>8.0853594696004176</v>
      </c>
    </row>
    <row r="12" spans="1:30" ht="16" thickBot="1" x14ac:dyDescent="0.25">
      <c r="A12" s="88" t="s">
        <v>256</v>
      </c>
      <c r="B12" s="91">
        <f t="shared" ref="B12:T12" si="32">B9*B$1</f>
        <v>39.262062440870388</v>
      </c>
      <c r="C12" s="91">
        <f t="shared" si="32"/>
        <v>37.067828046200745</v>
      </c>
      <c r="D12" s="91">
        <f t="shared" si="32"/>
        <v>35.169603033507038</v>
      </c>
      <c r="E12" s="91">
        <f t="shared" si="32"/>
        <v>34.015809308608311</v>
      </c>
      <c r="F12" s="91">
        <f t="shared" si="32"/>
        <v>33.575244840764888</v>
      </c>
      <c r="G12" s="91">
        <f t="shared" si="32"/>
        <v>33.023821606228609</v>
      </c>
      <c r="H12" s="91">
        <f t="shared" si="32"/>
        <v>32.669487892444451</v>
      </c>
      <c r="I12" s="91">
        <f t="shared" si="32"/>
        <v>32.565952157522688</v>
      </c>
      <c r="J12" s="91">
        <f t="shared" si="32"/>
        <v>31.707779328037226</v>
      </c>
      <c r="K12" s="91">
        <f t="shared" si="32"/>
        <v>31.171939938011715</v>
      </c>
      <c r="L12" s="91">
        <f t="shared" si="32"/>
        <v>31.237592927735687</v>
      </c>
      <c r="M12" s="91">
        <f t="shared" si="32"/>
        <v>30.800040999268077</v>
      </c>
      <c r="N12" s="91">
        <f t="shared" si="32"/>
        <v>30.420612165388768</v>
      </c>
      <c r="O12" s="91">
        <f t="shared" si="32"/>
        <v>26.828361012355156</v>
      </c>
      <c r="P12" s="91">
        <f t="shared" si="32"/>
        <v>24.292043159807722</v>
      </c>
      <c r="Q12" s="91">
        <f t="shared" si="32"/>
        <v>22.030453315804298</v>
      </c>
      <c r="R12" s="91">
        <f t="shared" si="32"/>
        <v>20.55362909043367</v>
      </c>
      <c r="S12" s="91">
        <f t="shared" si="32"/>
        <v>19.43216124631849</v>
      </c>
      <c r="T12" s="91">
        <f t="shared" si="32"/>
        <v>18.016877795408899</v>
      </c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ht="16" thickBot="1" x14ac:dyDescent="0.25">
      <c r="A13" s="92"/>
      <c r="B13" s="94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89"/>
      <c r="V13" s="89"/>
      <c r="W13" s="89"/>
      <c r="X13" s="89"/>
      <c r="Y13" s="89"/>
      <c r="Z13" s="89"/>
      <c r="AA13" s="89"/>
      <c r="AB13" s="89"/>
      <c r="AC13" s="89"/>
      <c r="AD13" s="89"/>
    </row>
    <row r="14" spans="1:30" ht="16" thickBot="1" x14ac:dyDescent="0.25">
      <c r="A14" s="95" t="s">
        <v>257</v>
      </c>
      <c r="B14" s="89" t="s">
        <v>258</v>
      </c>
      <c r="C14" s="89" t="s">
        <v>259</v>
      </c>
      <c r="D14" s="89" t="s">
        <v>260</v>
      </c>
      <c r="E14" s="89" t="s">
        <v>261</v>
      </c>
      <c r="F14" s="89" t="s">
        <v>262</v>
      </c>
      <c r="G14" s="89" t="s">
        <v>263</v>
      </c>
      <c r="H14" s="89" t="s">
        <v>264</v>
      </c>
      <c r="I14" s="89" t="s">
        <v>265</v>
      </c>
      <c r="J14" s="89" t="s">
        <v>266</v>
      </c>
      <c r="K14" s="89" t="s">
        <v>267</v>
      </c>
      <c r="L14" s="89" t="s">
        <v>268</v>
      </c>
      <c r="M14" s="89" t="s">
        <v>269</v>
      </c>
      <c r="N14" s="89" t="s">
        <v>270</v>
      </c>
      <c r="O14" s="89" t="s">
        <v>271</v>
      </c>
      <c r="P14" s="89" t="s">
        <v>272</v>
      </c>
      <c r="Q14" s="89" t="s">
        <v>273</v>
      </c>
      <c r="R14" s="89" t="s">
        <v>274</v>
      </c>
      <c r="S14" s="89" t="s">
        <v>275</v>
      </c>
      <c r="T14" s="89" t="s">
        <v>276</v>
      </c>
      <c r="U14" s="89" t="s">
        <v>277</v>
      </c>
      <c r="V14" s="89" t="s">
        <v>278</v>
      </c>
      <c r="W14" s="89" t="s">
        <v>279</v>
      </c>
      <c r="X14" s="89" t="s">
        <v>280</v>
      </c>
      <c r="Y14" s="89" t="s">
        <v>281</v>
      </c>
      <c r="Z14" s="89" t="s">
        <v>282</v>
      </c>
      <c r="AA14" s="89" t="s">
        <v>283</v>
      </c>
      <c r="AB14" s="89" t="s">
        <v>284</v>
      </c>
      <c r="AC14" s="89" t="s">
        <v>285</v>
      </c>
      <c r="AD14" s="89" t="s">
        <v>286</v>
      </c>
    </row>
    <row r="15" spans="1:30" ht="16" thickBot="1" x14ac:dyDescent="0.25">
      <c r="A15" s="88" t="s">
        <v>250</v>
      </c>
      <c r="B15" s="89">
        <v>137</v>
      </c>
      <c r="C15" s="89">
        <v>260</v>
      </c>
      <c r="D15" s="89">
        <v>424</v>
      </c>
      <c r="E15" s="89">
        <v>715</v>
      </c>
      <c r="F15" s="89">
        <v>1023</v>
      </c>
      <c r="G15" s="89">
        <v>1293</v>
      </c>
      <c r="H15" s="89">
        <v>1563</v>
      </c>
      <c r="I15" s="89">
        <v>1848</v>
      </c>
      <c r="J15" s="89">
        <v>2054</v>
      </c>
      <c r="K15" s="89">
        <v>2195</v>
      </c>
      <c r="L15" s="89">
        <v>2311</v>
      </c>
      <c r="M15" s="89">
        <v>2429</v>
      </c>
      <c r="N15" s="89">
        <v>2544</v>
      </c>
      <c r="O15" s="89">
        <v>2690</v>
      </c>
      <c r="P15" s="89">
        <v>2789</v>
      </c>
      <c r="Q15" s="89">
        <v>2921</v>
      </c>
      <c r="R15" s="89">
        <v>2936</v>
      </c>
      <c r="S15" s="89">
        <v>3158</v>
      </c>
      <c r="T15" s="89">
        <v>3245</v>
      </c>
      <c r="U15" s="89">
        <v>3189</v>
      </c>
      <c r="V15" s="89">
        <v>3243</v>
      </c>
      <c r="W15" s="89">
        <v>3328</v>
      </c>
      <c r="X15" s="89">
        <v>3366</v>
      </c>
      <c r="Y15" s="89">
        <v>3359</v>
      </c>
      <c r="Z15" s="89">
        <v>3334</v>
      </c>
      <c r="AA15" s="89">
        <v>3368</v>
      </c>
      <c r="AB15" s="89">
        <v>3446</v>
      </c>
      <c r="AC15" s="89">
        <v>3446</v>
      </c>
      <c r="AD15" s="89">
        <v>3446</v>
      </c>
    </row>
    <row r="16" spans="1:30" ht="16" thickBot="1" x14ac:dyDescent="0.25">
      <c r="A16" s="88" t="s">
        <v>338</v>
      </c>
      <c r="B16" s="94">
        <f>B15*1.11</f>
        <v>152.07000000000002</v>
      </c>
      <c r="C16" s="94">
        <f t="shared" ref="C16" si="33">C15*1.11</f>
        <v>288.60000000000002</v>
      </c>
      <c r="D16" s="94">
        <f t="shared" ref="D16" si="34">D15*1.11</f>
        <v>470.64000000000004</v>
      </c>
      <c r="E16" s="94">
        <f t="shared" ref="E16" si="35">E15*1.11</f>
        <v>793.65000000000009</v>
      </c>
      <c r="F16" s="94">
        <f t="shared" ref="F16" si="36">F15*1.11</f>
        <v>1135.5300000000002</v>
      </c>
      <c r="G16" s="94">
        <f t="shared" ref="G16" si="37">G15*1.11</f>
        <v>1435.23</v>
      </c>
      <c r="H16" s="94">
        <f t="shared" ref="H16" si="38">H15*1.11</f>
        <v>1734.93</v>
      </c>
      <c r="I16" s="94">
        <f t="shared" ref="I16" si="39">I15*1.11</f>
        <v>2051.2800000000002</v>
      </c>
      <c r="J16" s="94">
        <f t="shared" ref="J16" si="40">J15*1.11</f>
        <v>2279.94</v>
      </c>
      <c r="K16" s="94">
        <f t="shared" ref="K16" si="41">K15*1.11</f>
        <v>2436.4500000000003</v>
      </c>
      <c r="L16" s="94">
        <f t="shared" ref="L16" si="42">L15*1.11</f>
        <v>2565.21</v>
      </c>
      <c r="M16" s="94">
        <f t="shared" ref="M16" si="43">M15*1.11</f>
        <v>2696.19</v>
      </c>
      <c r="N16" s="94">
        <f t="shared" ref="N16" si="44">N15*1.11</f>
        <v>2823.84</v>
      </c>
      <c r="O16" s="94">
        <f t="shared" ref="O16" si="45">O15*1.11</f>
        <v>2985.9</v>
      </c>
      <c r="P16" s="94">
        <f t="shared" ref="P16" si="46">P15*1.11</f>
        <v>3095.7900000000004</v>
      </c>
      <c r="Q16" s="94">
        <f t="shared" ref="Q16" si="47">Q15*1.11</f>
        <v>3242.3100000000004</v>
      </c>
      <c r="R16" s="94">
        <f t="shared" ref="R16" si="48">R15*1.11</f>
        <v>3258.9600000000005</v>
      </c>
      <c r="S16" s="94">
        <f t="shared" ref="S16" si="49">S15*1.11</f>
        <v>3505.38</v>
      </c>
      <c r="T16" s="94">
        <f t="shared" ref="T16" si="50">T15*1.11</f>
        <v>3601.9500000000003</v>
      </c>
      <c r="U16" s="94">
        <f t="shared" ref="U16" si="51">U15*1.11</f>
        <v>3539.7900000000004</v>
      </c>
      <c r="V16" s="94">
        <f t="shared" ref="V16" si="52">V15*1.11</f>
        <v>3599.7300000000005</v>
      </c>
      <c r="W16" s="94">
        <f t="shared" ref="W16" si="53">W15*1.11</f>
        <v>3694.0800000000004</v>
      </c>
      <c r="X16" s="94">
        <f t="shared" ref="X16" si="54">X15*1.11</f>
        <v>3736.26</v>
      </c>
      <c r="Y16" s="94">
        <f t="shared" ref="Y16" si="55">Y15*1.11</f>
        <v>3728.4900000000002</v>
      </c>
      <c r="Z16" s="94">
        <f t="shared" ref="Z16" si="56">Z15*1.11</f>
        <v>3700.7400000000002</v>
      </c>
      <c r="AA16" s="94">
        <f t="shared" ref="AA16" si="57">AA15*1.11</f>
        <v>3738.4800000000005</v>
      </c>
      <c r="AB16" s="94">
        <f t="shared" ref="AB16" si="58">AB15*1.11</f>
        <v>3825.0600000000004</v>
      </c>
      <c r="AC16" s="94">
        <f t="shared" ref="AC16" si="59">AC15*1.11</f>
        <v>3825.0600000000004</v>
      </c>
      <c r="AD16" s="94">
        <f t="shared" ref="AD16" si="60">AD15*1.11</f>
        <v>3825.0600000000004</v>
      </c>
    </row>
    <row r="17" spans="1:30" ht="16" thickBot="1" x14ac:dyDescent="0.25">
      <c r="A17" s="88" t="s">
        <v>251</v>
      </c>
      <c r="B17" s="89">
        <v>28</v>
      </c>
      <c r="C17" s="89">
        <v>46</v>
      </c>
      <c r="D17" s="89">
        <v>71</v>
      </c>
      <c r="E17" s="89">
        <v>112</v>
      </c>
      <c r="F17" s="89">
        <v>152</v>
      </c>
      <c r="G17" s="89">
        <v>187</v>
      </c>
      <c r="H17" s="89">
        <v>221</v>
      </c>
      <c r="I17" s="89">
        <v>257</v>
      </c>
      <c r="J17" s="89">
        <v>281</v>
      </c>
      <c r="K17" s="89">
        <v>297</v>
      </c>
      <c r="L17" s="89">
        <v>309</v>
      </c>
      <c r="M17" s="89">
        <v>318</v>
      </c>
      <c r="N17" s="89">
        <v>325</v>
      </c>
      <c r="O17" s="89">
        <v>333</v>
      </c>
      <c r="P17" s="89">
        <v>335</v>
      </c>
      <c r="Q17" s="89">
        <v>341</v>
      </c>
      <c r="R17" s="89">
        <v>337</v>
      </c>
      <c r="S17" s="89">
        <v>363</v>
      </c>
      <c r="T17" s="89">
        <v>376</v>
      </c>
      <c r="U17" s="89">
        <v>374</v>
      </c>
      <c r="V17" s="89">
        <v>389</v>
      </c>
      <c r="W17" s="89">
        <v>409</v>
      </c>
      <c r="X17" s="89">
        <v>422</v>
      </c>
      <c r="Y17" s="89">
        <v>430</v>
      </c>
      <c r="Z17" s="89">
        <v>436</v>
      </c>
      <c r="AA17" s="89">
        <v>447</v>
      </c>
      <c r="AB17" s="89">
        <v>464</v>
      </c>
      <c r="AC17" s="89">
        <v>464</v>
      </c>
      <c r="AD17" s="89">
        <v>464</v>
      </c>
    </row>
    <row r="18" spans="1:30" ht="16" thickBot="1" x14ac:dyDescent="0.25">
      <c r="A18" s="88" t="s">
        <v>339</v>
      </c>
      <c r="B18" s="94">
        <f>B17*1.11</f>
        <v>31.080000000000002</v>
      </c>
      <c r="C18" s="94">
        <f t="shared" ref="C18" si="61">C17*1.11</f>
        <v>51.06</v>
      </c>
      <c r="D18" s="94">
        <f t="shared" ref="D18" si="62">D17*1.11</f>
        <v>78.81</v>
      </c>
      <c r="E18" s="94">
        <f t="shared" ref="E18" si="63">E17*1.11</f>
        <v>124.32000000000001</v>
      </c>
      <c r="F18" s="94">
        <f t="shared" ref="F18" si="64">F17*1.11</f>
        <v>168.72000000000003</v>
      </c>
      <c r="G18" s="94">
        <f t="shared" ref="G18" si="65">G17*1.11</f>
        <v>207.57000000000002</v>
      </c>
      <c r="H18" s="94">
        <f t="shared" ref="H18" si="66">H17*1.11</f>
        <v>245.31000000000003</v>
      </c>
      <c r="I18" s="94">
        <f t="shared" ref="I18" si="67">I17*1.11</f>
        <v>285.27000000000004</v>
      </c>
      <c r="J18" s="94">
        <f t="shared" ref="J18" si="68">J17*1.11</f>
        <v>311.91000000000003</v>
      </c>
      <c r="K18" s="94">
        <f t="shared" ref="K18" si="69">K17*1.11</f>
        <v>329.67</v>
      </c>
      <c r="L18" s="94">
        <f t="shared" ref="L18" si="70">L17*1.11</f>
        <v>342.99</v>
      </c>
      <c r="M18" s="94">
        <f t="shared" ref="M18" si="71">M17*1.11</f>
        <v>352.98</v>
      </c>
      <c r="N18" s="94">
        <f t="shared" ref="N18" si="72">N17*1.11</f>
        <v>360.75000000000006</v>
      </c>
      <c r="O18" s="94">
        <f t="shared" ref="O18" si="73">O17*1.11</f>
        <v>369.63000000000005</v>
      </c>
      <c r="P18" s="94">
        <f t="shared" ref="P18" si="74">P17*1.11</f>
        <v>371.85</v>
      </c>
      <c r="Q18" s="94">
        <f t="shared" ref="Q18" si="75">Q17*1.11</f>
        <v>378.51000000000005</v>
      </c>
      <c r="R18" s="94">
        <f t="shared" ref="R18" si="76">R17*1.11</f>
        <v>374.07000000000005</v>
      </c>
      <c r="S18" s="94">
        <f t="shared" ref="S18" si="77">S17*1.11</f>
        <v>402.93000000000006</v>
      </c>
      <c r="T18" s="94">
        <f t="shared" ref="T18" si="78">T17*1.11</f>
        <v>417.36</v>
      </c>
      <c r="U18" s="94">
        <f t="shared" ref="U18" si="79">U17*1.11</f>
        <v>415.14000000000004</v>
      </c>
      <c r="V18" s="94">
        <f t="shared" ref="V18" si="80">V17*1.11</f>
        <v>431.79</v>
      </c>
      <c r="W18" s="94">
        <f t="shared" ref="W18" si="81">W17*1.11</f>
        <v>453.99000000000007</v>
      </c>
      <c r="X18" s="94">
        <f t="shared" ref="X18" si="82">X17*1.11</f>
        <v>468.42</v>
      </c>
      <c r="Y18" s="94">
        <f t="shared" ref="Y18" si="83">Y17*1.11</f>
        <v>477.30000000000007</v>
      </c>
      <c r="Z18" s="94">
        <f t="shared" ref="Z18" si="84">Z17*1.11</f>
        <v>483.96000000000004</v>
      </c>
      <c r="AA18" s="94">
        <f t="shared" ref="AA18" si="85">AA17*1.11</f>
        <v>496.17</v>
      </c>
      <c r="AB18" s="94">
        <f t="shared" ref="AB18" si="86">AB17*1.11</f>
        <v>515.04000000000008</v>
      </c>
      <c r="AC18" s="94">
        <f t="shared" ref="AC18" si="87">AC17*1.11</f>
        <v>515.04000000000008</v>
      </c>
      <c r="AD18" s="94">
        <f t="shared" ref="AD18" si="88">AD17*1.11</f>
        <v>515.04000000000008</v>
      </c>
    </row>
    <row r="19" spans="1:30" ht="16" thickBot="1" x14ac:dyDescent="0.25">
      <c r="A19" s="90" t="s">
        <v>252</v>
      </c>
      <c r="B19" s="96">
        <v>7</v>
      </c>
      <c r="C19" s="89">
        <v>22</v>
      </c>
      <c r="D19" s="89">
        <v>37</v>
      </c>
      <c r="E19" s="89">
        <v>51</v>
      </c>
      <c r="F19" s="89">
        <v>63</v>
      </c>
      <c r="G19" s="89">
        <v>77</v>
      </c>
      <c r="H19" s="89">
        <v>92</v>
      </c>
      <c r="I19" s="89">
        <v>106</v>
      </c>
      <c r="J19" s="89">
        <v>115</v>
      </c>
      <c r="K19" s="89">
        <v>125</v>
      </c>
      <c r="L19" s="89">
        <v>135</v>
      </c>
      <c r="M19" s="89">
        <v>143</v>
      </c>
      <c r="N19" s="89">
        <v>151</v>
      </c>
      <c r="O19" s="89">
        <v>159</v>
      </c>
      <c r="P19" s="89">
        <v>156</v>
      </c>
      <c r="Q19" s="89">
        <v>157</v>
      </c>
      <c r="R19" s="89">
        <v>145</v>
      </c>
      <c r="S19" s="89">
        <v>135</v>
      </c>
      <c r="T19" s="89">
        <v>126</v>
      </c>
      <c r="U19" s="89">
        <v>120</v>
      </c>
      <c r="V19" s="89">
        <v>112</v>
      </c>
      <c r="W19" s="89">
        <v>103</v>
      </c>
      <c r="X19" s="89">
        <v>94</v>
      </c>
      <c r="Y19" s="89">
        <v>90</v>
      </c>
      <c r="Z19" s="89">
        <v>86</v>
      </c>
      <c r="AA19" s="89">
        <v>81</v>
      </c>
      <c r="AB19" s="89">
        <v>78</v>
      </c>
      <c r="AC19" s="89">
        <v>75</v>
      </c>
      <c r="AD19" s="89">
        <v>74</v>
      </c>
    </row>
    <row r="20" spans="1:30" ht="16" thickBot="1" x14ac:dyDescent="0.25">
      <c r="A20" s="88" t="s">
        <v>253</v>
      </c>
      <c r="B20" s="96">
        <v>6</v>
      </c>
      <c r="C20" s="89">
        <v>77</v>
      </c>
      <c r="D20" s="89">
        <v>91</v>
      </c>
      <c r="E20" s="89">
        <v>104</v>
      </c>
      <c r="F20" s="89">
        <v>106</v>
      </c>
      <c r="G20" s="89">
        <v>108</v>
      </c>
      <c r="H20" s="89">
        <v>114</v>
      </c>
      <c r="I20" s="89">
        <v>123</v>
      </c>
      <c r="J20" s="89">
        <v>122</v>
      </c>
      <c r="K20" s="89">
        <v>97</v>
      </c>
      <c r="L20" s="89">
        <v>87</v>
      </c>
      <c r="M20" s="89">
        <v>83</v>
      </c>
      <c r="N20" s="89">
        <v>82</v>
      </c>
      <c r="O20" s="89">
        <v>84</v>
      </c>
      <c r="P20" s="89">
        <v>73</v>
      </c>
      <c r="Q20" s="89">
        <v>58</v>
      </c>
      <c r="R20" s="89">
        <v>49</v>
      </c>
      <c r="S20" s="89">
        <v>59</v>
      </c>
      <c r="T20" s="89">
        <v>59</v>
      </c>
      <c r="U20" s="89">
        <v>62</v>
      </c>
      <c r="V20" s="89">
        <v>75</v>
      </c>
      <c r="W20" s="89">
        <v>77</v>
      </c>
      <c r="X20" s="89">
        <v>78</v>
      </c>
      <c r="Y20" s="89">
        <v>79</v>
      </c>
      <c r="Z20" s="89">
        <v>81</v>
      </c>
      <c r="AA20" s="89">
        <v>82</v>
      </c>
      <c r="AB20" s="89">
        <v>83</v>
      </c>
      <c r="AC20" s="89">
        <v>81</v>
      </c>
      <c r="AD20" s="89">
        <v>80</v>
      </c>
    </row>
    <row r="21" spans="1:30" ht="16" thickBot="1" x14ac:dyDescent="0.25">
      <c r="A21" s="88" t="s">
        <v>254</v>
      </c>
      <c r="B21" s="91">
        <f>B19/B$15*1000</f>
        <v>51.094890510948908</v>
      </c>
      <c r="C21" s="89">
        <f t="shared" ref="C21:AD21" si="89">C19/C15*1000</f>
        <v>84.615384615384613</v>
      </c>
      <c r="D21" s="89">
        <f t="shared" si="89"/>
        <v>87.264150943396217</v>
      </c>
      <c r="E21" s="89">
        <f t="shared" si="89"/>
        <v>71.328671328671319</v>
      </c>
      <c r="F21" s="89">
        <f t="shared" si="89"/>
        <v>61.583577712609973</v>
      </c>
      <c r="G21" s="89">
        <f t="shared" si="89"/>
        <v>59.551430781129156</v>
      </c>
      <c r="H21" s="89">
        <f t="shared" si="89"/>
        <v>58.861164427383244</v>
      </c>
      <c r="I21" s="89">
        <f t="shared" si="89"/>
        <v>57.359307359307358</v>
      </c>
      <c r="J21" s="89">
        <f t="shared" si="89"/>
        <v>55.988315481986369</v>
      </c>
      <c r="K21" s="89">
        <f t="shared" si="89"/>
        <v>56.947608200455576</v>
      </c>
      <c r="L21" s="89">
        <f t="shared" si="89"/>
        <v>58.416270012981393</v>
      </c>
      <c r="M21" s="89">
        <f t="shared" si="89"/>
        <v>58.871963771099217</v>
      </c>
      <c r="N21" s="89">
        <f t="shared" si="89"/>
        <v>59.355345911949684</v>
      </c>
      <c r="O21" s="89">
        <f t="shared" si="89"/>
        <v>59.107806691449809</v>
      </c>
      <c r="P21" s="89">
        <f t="shared" si="89"/>
        <v>55.934026532807458</v>
      </c>
      <c r="Q21" s="89">
        <f t="shared" si="89"/>
        <v>53.748716193084555</v>
      </c>
      <c r="R21" s="89">
        <f t="shared" si="89"/>
        <v>49.386920980926433</v>
      </c>
      <c r="S21" s="89">
        <f t="shared" si="89"/>
        <v>42.74857504749842</v>
      </c>
      <c r="T21" s="89">
        <f t="shared" si="89"/>
        <v>38.828967642526962</v>
      </c>
      <c r="U21" s="89">
        <f t="shared" si="89"/>
        <v>37.62935089369708</v>
      </c>
      <c r="V21" s="89">
        <f t="shared" si="89"/>
        <v>34.535923527597909</v>
      </c>
      <c r="W21" s="89">
        <f t="shared" si="89"/>
        <v>30.949519230769234</v>
      </c>
      <c r="X21" s="89">
        <f t="shared" si="89"/>
        <v>27.926322043969101</v>
      </c>
      <c r="Y21" s="89">
        <f t="shared" si="89"/>
        <v>26.793688597796965</v>
      </c>
      <c r="Z21" s="89">
        <f t="shared" si="89"/>
        <v>25.794841031793638</v>
      </c>
      <c r="AA21" s="89">
        <f t="shared" si="89"/>
        <v>24.049881235154395</v>
      </c>
      <c r="AB21" s="89">
        <f t="shared" si="89"/>
        <v>22.634939059779455</v>
      </c>
      <c r="AC21" s="89">
        <f t="shared" si="89"/>
        <v>21.76436448055717</v>
      </c>
      <c r="AD21" s="89">
        <f t="shared" si="89"/>
        <v>21.474172954149736</v>
      </c>
    </row>
    <row r="22" spans="1:30" ht="16" thickBot="1" x14ac:dyDescent="0.25">
      <c r="A22" s="88" t="s">
        <v>255</v>
      </c>
      <c r="B22" s="91">
        <f>B20/B$15*1000</f>
        <v>43.79562043795621</v>
      </c>
      <c r="C22" s="89">
        <f t="shared" ref="C22:AD22" si="90">C20/C$15*1000</f>
        <v>296.15384615384613</v>
      </c>
      <c r="D22" s="89">
        <f t="shared" si="90"/>
        <v>214.62264150943398</v>
      </c>
      <c r="E22" s="89">
        <f t="shared" si="90"/>
        <v>145.45454545454544</v>
      </c>
      <c r="F22" s="89">
        <f t="shared" si="90"/>
        <v>103.61681329423266</v>
      </c>
      <c r="G22" s="89">
        <f t="shared" si="90"/>
        <v>83.526682134570763</v>
      </c>
      <c r="H22" s="89">
        <f t="shared" si="90"/>
        <v>72.936660268714007</v>
      </c>
      <c r="I22" s="89">
        <f t="shared" si="90"/>
        <v>66.558441558441558</v>
      </c>
      <c r="J22" s="89">
        <f t="shared" si="90"/>
        <v>59.396299902629018</v>
      </c>
      <c r="K22" s="89">
        <f t="shared" si="90"/>
        <v>44.191343963553528</v>
      </c>
      <c r="L22" s="89">
        <f t="shared" si="90"/>
        <v>37.646040675032452</v>
      </c>
      <c r="M22" s="89">
        <f t="shared" si="90"/>
        <v>34.170440510498146</v>
      </c>
      <c r="N22" s="89">
        <f t="shared" si="90"/>
        <v>32.232704402515722</v>
      </c>
      <c r="O22" s="89">
        <f t="shared" si="90"/>
        <v>31.226765799256505</v>
      </c>
      <c r="P22" s="89">
        <f t="shared" si="90"/>
        <v>26.174256005736826</v>
      </c>
      <c r="Q22" s="89">
        <f t="shared" si="90"/>
        <v>19.85621362547073</v>
      </c>
      <c r="R22" s="89">
        <f t="shared" si="90"/>
        <v>16.689373297002724</v>
      </c>
      <c r="S22" s="89">
        <f t="shared" si="90"/>
        <v>18.682710576314122</v>
      </c>
      <c r="T22" s="89">
        <f t="shared" si="90"/>
        <v>18.18181818181818</v>
      </c>
      <c r="U22" s="89">
        <f t="shared" si="90"/>
        <v>19.441831295076828</v>
      </c>
      <c r="V22" s="89">
        <f t="shared" si="90"/>
        <v>23.126734505087882</v>
      </c>
      <c r="W22" s="89">
        <f t="shared" si="90"/>
        <v>23.137019230769234</v>
      </c>
      <c r="X22" s="89">
        <f t="shared" si="90"/>
        <v>23.172905525846705</v>
      </c>
      <c r="Y22" s="89">
        <f t="shared" si="90"/>
        <v>23.518904435844</v>
      </c>
      <c r="Z22" s="89">
        <f t="shared" si="90"/>
        <v>24.29514097180564</v>
      </c>
      <c r="AA22" s="89">
        <f t="shared" si="90"/>
        <v>24.346793349168646</v>
      </c>
      <c r="AB22" s="89">
        <f t="shared" si="90"/>
        <v>24.0858966918166</v>
      </c>
      <c r="AC22" s="89">
        <f t="shared" si="90"/>
        <v>23.505513639001741</v>
      </c>
      <c r="AD22" s="89">
        <f t="shared" si="90"/>
        <v>23.215322112594311</v>
      </c>
    </row>
    <row r="23" spans="1:30" ht="16" thickBot="1" x14ac:dyDescent="0.25">
      <c r="A23" s="88" t="s">
        <v>340</v>
      </c>
      <c r="B23" s="91">
        <f>B20/B16*1000</f>
        <v>39.455513908068646</v>
      </c>
      <c r="C23" s="91">
        <f t="shared" ref="C23:AD23" si="91">C20/C16*1000</f>
        <v>266.8052668052668</v>
      </c>
      <c r="D23" s="91">
        <f t="shared" si="91"/>
        <v>193.35373108958012</v>
      </c>
      <c r="E23" s="91">
        <f t="shared" si="91"/>
        <v>131.040131040131</v>
      </c>
      <c r="F23" s="91">
        <f t="shared" si="91"/>
        <v>93.348480445254623</v>
      </c>
      <c r="G23" s="91">
        <f t="shared" si="91"/>
        <v>75.249263184297988</v>
      </c>
      <c r="H23" s="91">
        <f t="shared" si="91"/>
        <v>65.70870294478739</v>
      </c>
      <c r="I23" s="91">
        <f t="shared" si="91"/>
        <v>59.962559962559951</v>
      </c>
      <c r="J23" s="91">
        <f t="shared" si="91"/>
        <v>53.510180092458576</v>
      </c>
      <c r="K23" s="91">
        <f t="shared" si="91"/>
        <v>39.812021588786962</v>
      </c>
      <c r="L23" s="91">
        <f t="shared" si="91"/>
        <v>33.915351959488696</v>
      </c>
      <c r="M23" s="91">
        <f t="shared" si="91"/>
        <v>30.784180640088422</v>
      </c>
      <c r="N23" s="91">
        <f t="shared" si="91"/>
        <v>29.03847243469885</v>
      </c>
      <c r="O23" s="91">
        <f t="shared" si="91"/>
        <v>28.132221440771627</v>
      </c>
      <c r="P23" s="91">
        <f t="shared" si="91"/>
        <v>23.580410815979118</v>
      </c>
      <c r="Q23" s="91">
        <f t="shared" si="91"/>
        <v>17.888480743667319</v>
      </c>
      <c r="R23" s="91">
        <f t="shared" si="91"/>
        <v>15.03547143874119</v>
      </c>
      <c r="S23" s="91">
        <f t="shared" si="91"/>
        <v>16.831270789472182</v>
      </c>
      <c r="T23" s="91">
        <f t="shared" si="91"/>
        <v>16.380016380016379</v>
      </c>
      <c r="U23" s="91">
        <f t="shared" si="91"/>
        <v>17.515163328898041</v>
      </c>
      <c r="V23" s="91">
        <f t="shared" si="91"/>
        <v>20.834895950529621</v>
      </c>
      <c r="W23" s="91">
        <f t="shared" si="91"/>
        <v>20.844161469161467</v>
      </c>
      <c r="X23" s="91">
        <f t="shared" si="91"/>
        <v>20.876491464726758</v>
      </c>
      <c r="Y23" s="91">
        <f t="shared" si="91"/>
        <v>21.188202194454053</v>
      </c>
      <c r="Z23" s="91">
        <f t="shared" si="91"/>
        <v>21.88751438901409</v>
      </c>
      <c r="AA23" s="91">
        <f t="shared" si="91"/>
        <v>21.934048062314094</v>
      </c>
      <c r="AB23" s="91">
        <f t="shared" si="91"/>
        <v>21.6990060286636</v>
      </c>
      <c r="AC23" s="91">
        <f t="shared" si="91"/>
        <v>21.17613841351508</v>
      </c>
      <c r="AD23" s="91">
        <f t="shared" si="91"/>
        <v>20.91470460594082</v>
      </c>
    </row>
    <row r="24" spans="1:30" ht="16" thickBot="1" x14ac:dyDescent="0.25">
      <c r="A24" s="88" t="s">
        <v>256</v>
      </c>
      <c r="B24" s="91">
        <f t="shared" ref="B24:T24" si="92">B21*B$1</f>
        <v>51.094890510948908</v>
      </c>
      <c r="C24" s="91">
        <f t="shared" si="92"/>
        <v>79.734966769365286</v>
      </c>
      <c r="D24" s="91">
        <f t="shared" si="92"/>
        <v>80.618586705143912</v>
      </c>
      <c r="E24" s="91">
        <f t="shared" si="92"/>
        <v>64.604575246609357</v>
      </c>
      <c r="F24" s="91">
        <f t="shared" si="92"/>
        <v>54.684454621437041</v>
      </c>
      <c r="G24" s="91">
        <f t="shared" si="92"/>
        <v>51.843104217533906</v>
      </c>
      <c r="H24" s="91">
        <f t="shared" si="92"/>
        <v>50.237437075809503</v>
      </c>
      <c r="I24" s="91">
        <f t="shared" si="92"/>
        <v>47.995702479708747</v>
      </c>
      <c r="J24" s="91">
        <f t="shared" si="92"/>
        <v>45.929919418521337</v>
      </c>
      <c r="K24" s="91">
        <f t="shared" si="92"/>
        <v>45.800856440392323</v>
      </c>
      <c r="L24" s="91">
        <f t="shared" si="92"/>
        <v>46.060830248171172</v>
      </c>
      <c r="M24" s="91">
        <f t="shared" si="92"/>
        <v>45.50994281039435</v>
      </c>
      <c r="N24" s="91">
        <f t="shared" si="92"/>
        <v>44.983934242465281</v>
      </c>
      <c r="O24" s="91">
        <f t="shared" si="92"/>
        <v>43.91797102906115</v>
      </c>
      <c r="P24" s="91">
        <f t="shared" si="92"/>
        <v>40.744907472004499</v>
      </c>
      <c r="Q24" s="91">
        <f t="shared" si="92"/>
        <v>38.38532088565384</v>
      </c>
      <c r="R24" s="91">
        <f t="shared" si="92"/>
        <v>34.578715725482063</v>
      </c>
      <c r="S24" s="91">
        <f t="shared" si="92"/>
        <v>29.343936848948548</v>
      </c>
      <c r="T24" s="91">
        <f t="shared" si="92"/>
        <v>26.130782117600997</v>
      </c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1:30" ht="16" thickBot="1" x14ac:dyDescent="0.25">
      <c r="U25" s="89"/>
      <c r="V25" s="89"/>
      <c r="W25" s="89"/>
      <c r="X25" s="89"/>
      <c r="Y25" s="89"/>
      <c r="Z25" s="89"/>
      <c r="AA25" s="89"/>
      <c r="AB25" s="89"/>
      <c r="AC25" s="89"/>
      <c r="AD25" s="89"/>
    </row>
    <row r="26" spans="1:30" ht="16" thickBot="1" x14ac:dyDescent="0.25">
      <c r="A26" s="97" t="s">
        <v>287</v>
      </c>
      <c r="B26" s="89" t="s">
        <v>258</v>
      </c>
      <c r="C26" s="89" t="s">
        <v>259</v>
      </c>
      <c r="D26" s="89" t="s">
        <v>260</v>
      </c>
      <c r="E26" s="89" t="s">
        <v>261</v>
      </c>
      <c r="F26" s="89" t="s">
        <v>262</v>
      </c>
      <c r="G26" s="89" t="s">
        <v>263</v>
      </c>
      <c r="H26" s="89" t="s">
        <v>264</v>
      </c>
      <c r="I26" s="89" t="s">
        <v>265</v>
      </c>
      <c r="J26" s="89" t="s">
        <v>266</v>
      </c>
      <c r="K26" s="89" t="s">
        <v>267</v>
      </c>
      <c r="L26" s="89" t="s">
        <v>268</v>
      </c>
      <c r="M26" s="89" t="s">
        <v>269</v>
      </c>
      <c r="N26" s="89" t="s">
        <v>270</v>
      </c>
      <c r="O26" s="89" t="s">
        <v>271</v>
      </c>
      <c r="P26" s="89" t="s">
        <v>272</v>
      </c>
      <c r="Q26" s="89" t="s">
        <v>273</v>
      </c>
      <c r="R26" s="89" t="s">
        <v>274</v>
      </c>
      <c r="S26" s="89" t="s">
        <v>275</v>
      </c>
      <c r="T26" s="89" t="s">
        <v>276</v>
      </c>
      <c r="U26" s="89" t="s">
        <v>277</v>
      </c>
      <c r="V26" s="89" t="s">
        <v>278</v>
      </c>
      <c r="W26" s="89" t="s">
        <v>279</v>
      </c>
      <c r="X26" s="89" t="s">
        <v>280</v>
      </c>
      <c r="Y26" s="89" t="s">
        <v>281</v>
      </c>
      <c r="Z26" s="89" t="s">
        <v>282</v>
      </c>
      <c r="AA26" s="89" t="s">
        <v>283</v>
      </c>
      <c r="AB26" s="89" t="s">
        <v>284</v>
      </c>
      <c r="AC26" s="89" t="s">
        <v>285</v>
      </c>
      <c r="AD26" s="89" t="s">
        <v>286</v>
      </c>
    </row>
    <row r="27" spans="1:30" ht="16" thickBot="1" x14ac:dyDescent="0.25">
      <c r="A27" s="88" t="s">
        <v>250</v>
      </c>
      <c r="B27" s="89">
        <v>502</v>
      </c>
      <c r="C27" s="89">
        <v>638</v>
      </c>
      <c r="D27" s="89">
        <v>816</v>
      </c>
      <c r="E27" s="89">
        <v>1005</v>
      </c>
      <c r="F27" s="89">
        <v>1186</v>
      </c>
      <c r="G27" s="89">
        <v>1341</v>
      </c>
      <c r="H27" s="89">
        <v>1484</v>
      </c>
      <c r="I27" s="89">
        <v>1616</v>
      </c>
      <c r="J27" s="89">
        <v>1750</v>
      </c>
      <c r="K27" s="89">
        <v>1850</v>
      </c>
      <c r="L27" s="89">
        <v>1921</v>
      </c>
      <c r="M27" s="89">
        <v>1998</v>
      </c>
      <c r="N27" s="89">
        <v>2078</v>
      </c>
      <c r="O27" s="89">
        <v>2163</v>
      </c>
      <c r="P27" s="89">
        <v>2213</v>
      </c>
      <c r="Q27" s="89">
        <v>2214</v>
      </c>
      <c r="R27" s="89">
        <v>2211</v>
      </c>
      <c r="S27" s="89">
        <v>2214</v>
      </c>
      <c r="T27" s="89">
        <v>2211</v>
      </c>
      <c r="U27" s="89">
        <v>2191</v>
      </c>
      <c r="V27" s="89">
        <v>2200</v>
      </c>
      <c r="W27" s="89">
        <v>2218</v>
      </c>
      <c r="X27" s="89">
        <v>2222</v>
      </c>
      <c r="Y27" s="89">
        <v>2215</v>
      </c>
      <c r="Z27" s="89">
        <v>2204</v>
      </c>
      <c r="AA27" s="89">
        <v>2208</v>
      </c>
      <c r="AB27" s="89">
        <v>2223</v>
      </c>
      <c r="AC27" s="89">
        <v>2223</v>
      </c>
      <c r="AD27" s="89">
        <v>2223</v>
      </c>
    </row>
    <row r="28" spans="1:30" ht="16" thickBot="1" x14ac:dyDescent="0.25">
      <c r="A28" s="88" t="s">
        <v>338</v>
      </c>
      <c r="B28" s="94">
        <f>B27*1.11</f>
        <v>557.22</v>
      </c>
      <c r="C28" s="94">
        <f t="shared" ref="C28" si="93">C27*1.11</f>
        <v>708.18000000000006</v>
      </c>
      <c r="D28" s="94">
        <f t="shared" ref="D28" si="94">D27*1.11</f>
        <v>905.7600000000001</v>
      </c>
      <c r="E28" s="94">
        <f t="shared" ref="E28" si="95">E27*1.11</f>
        <v>1115.5500000000002</v>
      </c>
      <c r="F28" s="94">
        <f t="shared" ref="F28" si="96">F27*1.11</f>
        <v>1316.46</v>
      </c>
      <c r="G28" s="94">
        <f t="shared" ref="G28" si="97">G27*1.11</f>
        <v>1488.5100000000002</v>
      </c>
      <c r="H28" s="94">
        <f t="shared" ref="H28" si="98">H27*1.11</f>
        <v>1647.2400000000002</v>
      </c>
      <c r="I28" s="94">
        <f t="shared" ref="I28" si="99">I27*1.11</f>
        <v>1793.7600000000002</v>
      </c>
      <c r="J28" s="94">
        <f t="shared" ref="J28" si="100">J27*1.11</f>
        <v>1942.5000000000002</v>
      </c>
      <c r="K28" s="94">
        <f t="shared" ref="K28" si="101">K27*1.11</f>
        <v>2053.5</v>
      </c>
      <c r="L28" s="94">
        <f t="shared" ref="L28" si="102">L27*1.11</f>
        <v>2132.3100000000004</v>
      </c>
      <c r="M28" s="94">
        <f t="shared" ref="M28" si="103">M27*1.11</f>
        <v>2217.7800000000002</v>
      </c>
      <c r="N28" s="94">
        <f t="shared" ref="N28" si="104">N27*1.11</f>
        <v>2306.5800000000004</v>
      </c>
      <c r="O28" s="94">
        <f t="shared" ref="O28" si="105">O27*1.11</f>
        <v>2400.9300000000003</v>
      </c>
      <c r="P28" s="94">
        <f t="shared" ref="P28" si="106">P27*1.11</f>
        <v>2456.4300000000003</v>
      </c>
      <c r="Q28" s="94">
        <f t="shared" ref="Q28" si="107">Q27*1.11</f>
        <v>2457.5400000000004</v>
      </c>
      <c r="R28" s="94">
        <f t="shared" ref="R28" si="108">R27*1.11</f>
        <v>2454.21</v>
      </c>
      <c r="S28" s="94">
        <f t="shared" ref="S28" si="109">S27*1.11</f>
        <v>2457.5400000000004</v>
      </c>
      <c r="T28" s="94">
        <f t="shared" ref="T28" si="110">T27*1.11</f>
        <v>2454.21</v>
      </c>
      <c r="U28" s="94">
        <f t="shared" ref="U28" si="111">U27*1.11</f>
        <v>2432.0100000000002</v>
      </c>
      <c r="V28" s="94">
        <f t="shared" ref="V28" si="112">V27*1.11</f>
        <v>2442</v>
      </c>
      <c r="W28" s="94">
        <f t="shared" ref="W28" si="113">W27*1.11</f>
        <v>2461.98</v>
      </c>
      <c r="X28" s="94">
        <f t="shared" ref="X28" si="114">X27*1.11</f>
        <v>2466.42</v>
      </c>
      <c r="Y28" s="94">
        <f t="shared" ref="Y28" si="115">Y27*1.11</f>
        <v>2458.65</v>
      </c>
      <c r="Z28" s="94">
        <f t="shared" ref="Z28" si="116">Z27*1.11</f>
        <v>2446.44</v>
      </c>
      <c r="AA28" s="94">
        <f t="shared" ref="AA28" si="117">AA27*1.11</f>
        <v>2450.88</v>
      </c>
      <c r="AB28" s="94">
        <f t="shared" ref="AB28" si="118">AB27*1.11</f>
        <v>2467.5300000000002</v>
      </c>
      <c r="AC28" s="94">
        <f t="shared" ref="AC28" si="119">AC27*1.11</f>
        <v>2467.5300000000002</v>
      </c>
      <c r="AD28" s="94">
        <f t="shared" ref="AD28" si="120">AD27*1.11</f>
        <v>2467.5300000000002</v>
      </c>
    </row>
    <row r="29" spans="1:30" ht="16" thickBot="1" x14ac:dyDescent="0.25">
      <c r="A29" s="88" t="s">
        <v>251</v>
      </c>
      <c r="B29" s="89">
        <v>94</v>
      </c>
      <c r="C29" s="89">
        <v>115</v>
      </c>
      <c r="D29" s="89">
        <v>149</v>
      </c>
      <c r="E29" s="89">
        <v>183</v>
      </c>
      <c r="F29" s="89">
        <v>209</v>
      </c>
      <c r="G29" s="89">
        <v>229</v>
      </c>
      <c r="H29" s="89">
        <v>247</v>
      </c>
      <c r="I29" s="89">
        <v>263</v>
      </c>
      <c r="J29" s="89">
        <v>279</v>
      </c>
      <c r="K29" s="89">
        <v>291</v>
      </c>
      <c r="L29" s="89">
        <v>299</v>
      </c>
      <c r="M29" s="89">
        <v>307</v>
      </c>
      <c r="N29" s="89">
        <v>314</v>
      </c>
      <c r="O29" s="89">
        <v>321</v>
      </c>
      <c r="P29" s="89">
        <v>324</v>
      </c>
      <c r="Q29" s="89">
        <v>323</v>
      </c>
      <c r="R29" s="89">
        <v>323</v>
      </c>
      <c r="S29" s="89">
        <v>325</v>
      </c>
      <c r="T29" s="89">
        <v>326</v>
      </c>
      <c r="U29" s="89">
        <v>326</v>
      </c>
      <c r="V29" s="89">
        <v>329</v>
      </c>
      <c r="W29" s="89">
        <v>334</v>
      </c>
      <c r="X29" s="89">
        <v>337</v>
      </c>
      <c r="Y29" s="89">
        <v>338</v>
      </c>
      <c r="Z29" s="89">
        <v>340</v>
      </c>
      <c r="AA29" s="89">
        <v>342</v>
      </c>
      <c r="AB29" s="89">
        <v>346</v>
      </c>
      <c r="AC29" s="89">
        <v>346</v>
      </c>
      <c r="AD29" s="89">
        <v>346</v>
      </c>
    </row>
    <row r="30" spans="1:30" ht="16" thickBot="1" x14ac:dyDescent="0.25">
      <c r="A30" s="88" t="s">
        <v>339</v>
      </c>
      <c r="B30" s="94">
        <f>B29*1.11</f>
        <v>104.34</v>
      </c>
      <c r="C30" s="94">
        <f t="shared" ref="C30" si="121">C29*1.11</f>
        <v>127.65</v>
      </c>
      <c r="D30" s="94">
        <f t="shared" ref="D30" si="122">D29*1.11</f>
        <v>165.39000000000001</v>
      </c>
      <c r="E30" s="94">
        <f t="shared" ref="E30" si="123">E29*1.11</f>
        <v>203.13000000000002</v>
      </c>
      <c r="F30" s="94">
        <f t="shared" ref="F30" si="124">F29*1.11</f>
        <v>231.99</v>
      </c>
      <c r="G30" s="94">
        <f t="shared" ref="G30" si="125">G29*1.11</f>
        <v>254.19000000000003</v>
      </c>
      <c r="H30" s="94">
        <f t="shared" ref="H30" si="126">H29*1.11</f>
        <v>274.17</v>
      </c>
      <c r="I30" s="94">
        <f t="shared" ref="I30" si="127">I29*1.11</f>
        <v>291.93</v>
      </c>
      <c r="J30" s="94">
        <f t="shared" ref="J30" si="128">J29*1.11</f>
        <v>309.69000000000005</v>
      </c>
      <c r="K30" s="94">
        <f t="shared" ref="K30" si="129">K29*1.11</f>
        <v>323.01000000000005</v>
      </c>
      <c r="L30" s="94">
        <f t="shared" ref="L30" si="130">L29*1.11</f>
        <v>331.89000000000004</v>
      </c>
      <c r="M30" s="94">
        <f t="shared" ref="M30" si="131">M29*1.11</f>
        <v>340.77000000000004</v>
      </c>
      <c r="N30" s="94">
        <f t="shared" ref="N30" si="132">N29*1.11</f>
        <v>348.54</v>
      </c>
      <c r="O30" s="94">
        <f t="shared" ref="O30" si="133">O29*1.11</f>
        <v>356.31000000000006</v>
      </c>
      <c r="P30" s="94">
        <f t="shared" ref="P30" si="134">P29*1.11</f>
        <v>359.64000000000004</v>
      </c>
      <c r="Q30" s="94">
        <f t="shared" ref="Q30" si="135">Q29*1.11</f>
        <v>358.53000000000003</v>
      </c>
      <c r="R30" s="94">
        <f t="shared" ref="R30" si="136">R29*1.11</f>
        <v>358.53000000000003</v>
      </c>
      <c r="S30" s="94">
        <f t="shared" ref="S30" si="137">S29*1.11</f>
        <v>360.75000000000006</v>
      </c>
      <c r="T30" s="94">
        <f t="shared" ref="T30" si="138">T29*1.11</f>
        <v>361.86</v>
      </c>
      <c r="U30" s="94">
        <f t="shared" ref="U30" si="139">U29*1.11</f>
        <v>361.86</v>
      </c>
      <c r="V30" s="94">
        <f t="shared" ref="V30" si="140">V29*1.11</f>
        <v>365.19000000000005</v>
      </c>
      <c r="W30" s="94">
        <f t="shared" ref="W30" si="141">W29*1.11</f>
        <v>370.74</v>
      </c>
      <c r="X30" s="94">
        <f t="shared" ref="X30" si="142">X29*1.11</f>
        <v>374.07000000000005</v>
      </c>
      <c r="Y30" s="94">
        <f t="shared" ref="Y30" si="143">Y29*1.11</f>
        <v>375.18</v>
      </c>
      <c r="Z30" s="94">
        <f t="shared" ref="Z30" si="144">Z29*1.11</f>
        <v>377.40000000000003</v>
      </c>
      <c r="AA30" s="94">
        <f t="shared" ref="AA30" si="145">AA29*1.11</f>
        <v>379.62000000000006</v>
      </c>
      <c r="AB30" s="94">
        <f t="shared" ref="AB30" si="146">AB29*1.11</f>
        <v>384.06000000000006</v>
      </c>
      <c r="AC30" s="94">
        <f t="shared" ref="AC30" si="147">AC29*1.11</f>
        <v>384.06000000000006</v>
      </c>
      <c r="AD30" s="94">
        <f t="shared" ref="AD30" si="148">AD29*1.11</f>
        <v>384.06000000000006</v>
      </c>
    </row>
    <row r="31" spans="1:30" ht="16" thickBot="1" x14ac:dyDescent="0.25">
      <c r="A31" s="90" t="s">
        <v>252</v>
      </c>
      <c r="B31" s="89">
        <v>21</v>
      </c>
      <c r="C31" s="89">
        <v>43</v>
      </c>
      <c r="D31" s="89">
        <v>55</v>
      </c>
      <c r="E31" s="89">
        <v>67</v>
      </c>
      <c r="F31" s="89">
        <v>78</v>
      </c>
      <c r="G31" s="89">
        <v>88</v>
      </c>
      <c r="H31" s="89">
        <v>98</v>
      </c>
      <c r="I31" s="89">
        <v>108</v>
      </c>
      <c r="J31" s="89">
        <v>116</v>
      </c>
      <c r="K31" s="89">
        <v>123</v>
      </c>
      <c r="L31" s="89">
        <v>131</v>
      </c>
      <c r="M31" s="89">
        <v>138</v>
      </c>
      <c r="N31" s="89">
        <v>144</v>
      </c>
      <c r="O31" s="89">
        <v>141</v>
      </c>
      <c r="P31" s="89">
        <v>134</v>
      </c>
      <c r="Q31" s="89">
        <v>128</v>
      </c>
      <c r="R31" s="89">
        <v>120</v>
      </c>
      <c r="S31" s="89">
        <v>112</v>
      </c>
      <c r="T31" s="89">
        <v>105</v>
      </c>
      <c r="U31" s="89">
        <v>99</v>
      </c>
      <c r="V31" s="89">
        <v>93</v>
      </c>
      <c r="W31" s="89">
        <v>88</v>
      </c>
      <c r="X31" s="89">
        <v>83</v>
      </c>
      <c r="Y31" s="89">
        <v>79</v>
      </c>
      <c r="Z31" s="89">
        <v>76</v>
      </c>
      <c r="AA31" s="89">
        <v>73</v>
      </c>
      <c r="AB31" s="89">
        <v>70</v>
      </c>
      <c r="AC31" s="89">
        <v>68</v>
      </c>
      <c r="AD31" s="89">
        <v>66</v>
      </c>
    </row>
    <row r="32" spans="1:30" ht="16" thickBot="1" x14ac:dyDescent="0.25">
      <c r="A32" s="88" t="s">
        <v>253</v>
      </c>
      <c r="B32" s="89">
        <v>53</v>
      </c>
      <c r="C32" s="89">
        <v>56</v>
      </c>
      <c r="D32" s="89">
        <v>60</v>
      </c>
      <c r="E32" s="89">
        <v>64</v>
      </c>
      <c r="F32" s="89">
        <v>64</v>
      </c>
      <c r="G32" s="89">
        <v>65</v>
      </c>
      <c r="H32" s="89">
        <v>66</v>
      </c>
      <c r="I32" s="89">
        <v>69</v>
      </c>
      <c r="J32" s="89">
        <v>69</v>
      </c>
      <c r="K32" s="89">
        <v>60</v>
      </c>
      <c r="L32" s="89">
        <v>57</v>
      </c>
      <c r="M32" s="89">
        <v>55</v>
      </c>
      <c r="N32" s="89">
        <v>54</v>
      </c>
      <c r="O32" s="89">
        <v>54</v>
      </c>
      <c r="P32" s="89">
        <v>51</v>
      </c>
      <c r="Q32" s="89">
        <v>45</v>
      </c>
      <c r="R32" s="89">
        <v>42</v>
      </c>
      <c r="S32" s="89">
        <v>46</v>
      </c>
      <c r="T32" s="89">
        <v>45</v>
      </c>
      <c r="U32" s="89">
        <v>46</v>
      </c>
      <c r="V32" s="89">
        <v>50</v>
      </c>
      <c r="W32" s="89">
        <v>50</v>
      </c>
      <c r="X32" s="89">
        <v>50</v>
      </c>
      <c r="Y32" s="89">
        <v>50</v>
      </c>
      <c r="Z32" s="89">
        <v>50</v>
      </c>
      <c r="AA32" s="89">
        <v>50</v>
      </c>
      <c r="AB32" s="89">
        <v>50</v>
      </c>
      <c r="AC32" s="89">
        <v>49</v>
      </c>
      <c r="AD32" s="89">
        <v>48</v>
      </c>
    </row>
    <row r="33" spans="1:30" ht="16" thickBot="1" x14ac:dyDescent="0.25">
      <c r="A33" s="88" t="s">
        <v>254</v>
      </c>
      <c r="B33" s="91">
        <f>B31/B27*1000</f>
        <v>41.832669322709158</v>
      </c>
      <c r="C33" s="91">
        <f t="shared" ref="C33:AD33" si="149">C31/C27*1000</f>
        <v>67.398119122257057</v>
      </c>
      <c r="D33" s="91">
        <f t="shared" si="149"/>
        <v>67.401960784313715</v>
      </c>
      <c r="E33" s="91">
        <f t="shared" si="149"/>
        <v>66.666666666666671</v>
      </c>
      <c r="F33" s="91">
        <f t="shared" si="149"/>
        <v>65.767284991568289</v>
      </c>
      <c r="G33" s="91">
        <f t="shared" si="149"/>
        <v>65.622669649515288</v>
      </c>
      <c r="H33" s="91">
        <f t="shared" si="149"/>
        <v>66.037735849056602</v>
      </c>
      <c r="I33" s="91">
        <f t="shared" si="149"/>
        <v>66.831683168316829</v>
      </c>
      <c r="J33" s="91">
        <f t="shared" si="149"/>
        <v>66.285714285714278</v>
      </c>
      <c r="K33" s="91">
        <f t="shared" si="149"/>
        <v>66.486486486486484</v>
      </c>
      <c r="L33" s="91">
        <f t="shared" si="149"/>
        <v>68.193649141072356</v>
      </c>
      <c r="M33" s="91">
        <f t="shared" si="149"/>
        <v>69.069069069069073</v>
      </c>
      <c r="N33" s="91">
        <f t="shared" si="149"/>
        <v>69.297401347449465</v>
      </c>
      <c r="O33" s="91">
        <f t="shared" si="149"/>
        <v>65.187239944521494</v>
      </c>
      <c r="P33" s="91">
        <f t="shared" si="149"/>
        <v>60.551287844554899</v>
      </c>
      <c r="Q33" s="91">
        <f t="shared" si="149"/>
        <v>57.813911472448055</v>
      </c>
      <c r="R33" s="91">
        <f t="shared" si="149"/>
        <v>54.274084124830395</v>
      </c>
      <c r="S33" s="91">
        <f t="shared" si="149"/>
        <v>50.587172538392053</v>
      </c>
      <c r="T33" s="91">
        <f t="shared" si="149"/>
        <v>47.48982360922659</v>
      </c>
      <c r="U33" s="91">
        <f t="shared" si="149"/>
        <v>45.184847101780008</v>
      </c>
      <c r="V33" s="91">
        <f t="shared" si="149"/>
        <v>42.272727272727273</v>
      </c>
      <c r="W33" s="91">
        <f t="shared" si="149"/>
        <v>39.675383228133448</v>
      </c>
      <c r="X33" s="91">
        <f t="shared" si="149"/>
        <v>37.353735373537354</v>
      </c>
      <c r="Y33" s="91">
        <f t="shared" si="149"/>
        <v>35.665914221218962</v>
      </c>
      <c r="Z33" s="91">
        <f t="shared" si="149"/>
        <v>34.482758620689651</v>
      </c>
      <c r="AA33" s="91">
        <f t="shared" si="149"/>
        <v>33.061594202898554</v>
      </c>
      <c r="AB33" s="91">
        <f t="shared" si="149"/>
        <v>31.488978857399911</v>
      </c>
      <c r="AC33" s="91">
        <f t="shared" si="149"/>
        <v>30.589293747188485</v>
      </c>
      <c r="AD33" s="91">
        <f t="shared" si="149"/>
        <v>29.689608636977056</v>
      </c>
    </row>
    <row r="34" spans="1:30" ht="16" thickBot="1" x14ac:dyDescent="0.25">
      <c r="A34" s="88" t="s">
        <v>255</v>
      </c>
      <c r="B34" s="91">
        <f>B32/B27*1000</f>
        <v>105.57768924302789</v>
      </c>
      <c r="C34" s="91">
        <f t="shared" ref="C34:AD34" si="150">C32/C27*1000</f>
        <v>87.774294670846402</v>
      </c>
      <c r="D34" s="91">
        <f t="shared" si="150"/>
        <v>73.529411764705884</v>
      </c>
      <c r="E34" s="91">
        <f t="shared" si="150"/>
        <v>63.681592039800989</v>
      </c>
      <c r="F34" s="91">
        <f t="shared" si="150"/>
        <v>53.962900505902191</v>
      </c>
      <c r="G34" s="91">
        <f t="shared" si="150"/>
        <v>48.471290082028332</v>
      </c>
      <c r="H34" s="91">
        <f t="shared" si="150"/>
        <v>44.474393530997304</v>
      </c>
      <c r="I34" s="91">
        <f t="shared" si="150"/>
        <v>42.698019801980202</v>
      </c>
      <c r="J34" s="91">
        <f t="shared" si="150"/>
        <v>39.428571428571431</v>
      </c>
      <c r="K34" s="91">
        <f t="shared" si="150"/>
        <v>32.432432432432435</v>
      </c>
      <c r="L34" s="91">
        <f t="shared" si="150"/>
        <v>29.672045809474231</v>
      </c>
      <c r="M34" s="91">
        <f t="shared" si="150"/>
        <v>27.527527527527528</v>
      </c>
      <c r="N34" s="91">
        <f t="shared" si="150"/>
        <v>25.98652550529355</v>
      </c>
      <c r="O34" s="91">
        <f t="shared" si="150"/>
        <v>24.965325936199722</v>
      </c>
      <c r="P34" s="91">
        <f t="shared" si="150"/>
        <v>23.045639403524628</v>
      </c>
      <c r="Q34" s="91">
        <f t="shared" si="150"/>
        <v>20.325203252032519</v>
      </c>
      <c r="R34" s="91">
        <f t="shared" si="150"/>
        <v>18.995929443690638</v>
      </c>
      <c r="S34" s="91">
        <f t="shared" si="150"/>
        <v>20.77687443541102</v>
      </c>
      <c r="T34" s="91">
        <f t="shared" si="150"/>
        <v>20.3527815468114</v>
      </c>
      <c r="U34" s="91">
        <f t="shared" si="150"/>
        <v>20.994979461433136</v>
      </c>
      <c r="V34" s="91">
        <f t="shared" si="150"/>
        <v>22.727272727272727</v>
      </c>
      <c r="W34" s="91">
        <f t="shared" si="150"/>
        <v>22.542831379621283</v>
      </c>
      <c r="X34" s="91">
        <f t="shared" si="150"/>
        <v>22.5022502250225</v>
      </c>
      <c r="Y34" s="91">
        <f t="shared" si="150"/>
        <v>22.573363431151243</v>
      </c>
      <c r="Z34" s="91">
        <f t="shared" si="150"/>
        <v>22.686025408348456</v>
      </c>
      <c r="AA34" s="91">
        <f t="shared" si="150"/>
        <v>22.644927536231883</v>
      </c>
      <c r="AB34" s="91">
        <f t="shared" si="150"/>
        <v>22.492127755285651</v>
      </c>
      <c r="AC34" s="91">
        <f t="shared" si="150"/>
        <v>22.042285200179936</v>
      </c>
      <c r="AD34" s="91">
        <f t="shared" si="150"/>
        <v>21.592442645074222</v>
      </c>
    </row>
    <row r="35" spans="1:30" ht="16" thickBot="1" x14ac:dyDescent="0.25">
      <c r="A35" s="88" t="s">
        <v>340</v>
      </c>
      <c r="B35" s="91">
        <f>B32/B28*1000</f>
        <v>95.115035354079168</v>
      </c>
      <c r="C35" s="91">
        <f t="shared" ref="C35:AD35" si="151">C32/C28*1000</f>
        <v>79.07594114490665</v>
      </c>
      <c r="D35" s="91">
        <f t="shared" si="151"/>
        <v>66.242713301536824</v>
      </c>
      <c r="E35" s="91">
        <f t="shared" si="151"/>
        <v>57.370803639460341</v>
      </c>
      <c r="F35" s="91">
        <f t="shared" si="151"/>
        <v>48.615225680992964</v>
      </c>
      <c r="G35" s="91">
        <f t="shared" si="151"/>
        <v>43.667828902728225</v>
      </c>
      <c r="H35" s="91">
        <f t="shared" si="151"/>
        <v>40.067021199096665</v>
      </c>
      <c r="I35" s="91">
        <f t="shared" si="151"/>
        <v>38.466684506288466</v>
      </c>
      <c r="J35" s="91">
        <f t="shared" si="151"/>
        <v>35.521235521235518</v>
      </c>
      <c r="K35" s="91">
        <f t="shared" si="151"/>
        <v>29.218407596785976</v>
      </c>
      <c r="L35" s="91">
        <f t="shared" si="151"/>
        <v>26.731572801328131</v>
      </c>
      <c r="M35" s="91">
        <f t="shared" si="151"/>
        <v>24.799574349123898</v>
      </c>
      <c r="N35" s="91">
        <f t="shared" si="151"/>
        <v>23.411284239003198</v>
      </c>
      <c r="O35" s="91">
        <f t="shared" si="151"/>
        <v>22.491284627206952</v>
      </c>
      <c r="P35" s="91">
        <f t="shared" si="151"/>
        <v>20.761837300472635</v>
      </c>
      <c r="Q35" s="91">
        <f t="shared" si="151"/>
        <v>18.310993920750015</v>
      </c>
      <c r="R35" s="91">
        <f t="shared" si="151"/>
        <v>17.113449949270844</v>
      </c>
      <c r="S35" s="91">
        <f t="shared" si="151"/>
        <v>18.717904896766683</v>
      </c>
      <c r="T35" s="91">
        <f t="shared" si="151"/>
        <v>18.335839231361621</v>
      </c>
      <c r="U35" s="91">
        <f t="shared" si="151"/>
        <v>18.914395911201023</v>
      </c>
      <c r="V35" s="91">
        <f t="shared" si="151"/>
        <v>20.475020475020475</v>
      </c>
      <c r="W35" s="91">
        <f t="shared" si="151"/>
        <v>20.308857098757912</v>
      </c>
      <c r="X35" s="91">
        <f t="shared" si="151"/>
        <v>20.272297500020272</v>
      </c>
      <c r="Y35" s="91">
        <f t="shared" si="151"/>
        <v>20.336363451487603</v>
      </c>
      <c r="Z35" s="91">
        <f t="shared" si="151"/>
        <v>20.437860728241855</v>
      </c>
      <c r="AA35" s="91">
        <f t="shared" si="151"/>
        <v>20.400835618226921</v>
      </c>
      <c r="AB35" s="91">
        <f t="shared" si="151"/>
        <v>20.263178157914997</v>
      </c>
      <c r="AC35" s="91">
        <f t="shared" si="151"/>
        <v>19.8579145947567</v>
      </c>
      <c r="AD35" s="91">
        <f t="shared" si="151"/>
        <v>19.4526510315984</v>
      </c>
    </row>
    <row r="36" spans="1:30" ht="16" thickBot="1" x14ac:dyDescent="0.25">
      <c r="A36" s="88" t="s">
        <v>256</v>
      </c>
      <c r="B36" s="91">
        <f t="shared" ref="B36:T36" si="152">B33*B$1</f>
        <v>41.832669322709158</v>
      </c>
      <c r="C36" s="91">
        <f t="shared" si="152"/>
        <v>63.510752955365064</v>
      </c>
      <c r="D36" s="91">
        <f t="shared" si="152"/>
        <v>62.268993175806699</v>
      </c>
      <c r="E36" s="91">
        <f t="shared" si="152"/>
        <v>60.382053988661049</v>
      </c>
      <c r="F36" s="91">
        <f t="shared" si="152"/>
        <v>58.399466956596086</v>
      </c>
      <c r="G36" s="91">
        <f t="shared" si="152"/>
        <v>57.128483011203876</v>
      </c>
      <c r="H36" s="91">
        <f t="shared" si="152"/>
        <v>56.362571682365839</v>
      </c>
      <c r="I36" s="91">
        <f t="shared" si="152"/>
        <v>55.921762818222199</v>
      </c>
      <c r="J36" s="91">
        <f t="shared" si="152"/>
        <v>54.377373020295984</v>
      </c>
      <c r="K36" s="91">
        <f t="shared" si="152"/>
        <v>53.472623680256525</v>
      </c>
      <c r="L36" s="91">
        <f t="shared" si="152"/>
        <v>53.770226965745415</v>
      </c>
      <c r="M36" s="91">
        <f t="shared" si="152"/>
        <v>53.39263686739119</v>
      </c>
      <c r="N36" s="91">
        <f t="shared" si="152"/>
        <v>52.518769750102813</v>
      </c>
      <c r="O36" s="91">
        <f t="shared" si="152"/>
        <v>48.435079486075431</v>
      </c>
      <c r="P36" s="91">
        <f t="shared" si="152"/>
        <v>44.108332145371612</v>
      </c>
      <c r="Q36" s="91">
        <f t="shared" si="152"/>
        <v>41.288531163284432</v>
      </c>
      <c r="R36" s="91">
        <f t="shared" si="152"/>
        <v>38.000508817672888</v>
      </c>
      <c r="S36" s="91">
        <f t="shared" si="152"/>
        <v>34.724591280155593</v>
      </c>
      <c r="T36" s="91">
        <f t="shared" si="152"/>
        <v>31.959289903367718</v>
      </c>
      <c r="U36" s="98"/>
      <c r="V36" s="98"/>
      <c r="W36" s="98"/>
      <c r="X36" s="98"/>
      <c r="Y36" s="98"/>
      <c r="Z36" s="98"/>
      <c r="AA36" s="98"/>
      <c r="AB36" s="98"/>
      <c r="AC36" s="98"/>
      <c r="AD36" s="98"/>
    </row>
    <row r="37" spans="1:30" x14ac:dyDescent="0.2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98"/>
      <c r="V37" s="98"/>
      <c r="W37" s="98"/>
      <c r="X37" s="98"/>
      <c r="Y37" s="98"/>
      <c r="Z37" s="98"/>
      <c r="AA37" s="98"/>
      <c r="AB37" s="98"/>
      <c r="AC37" s="98"/>
      <c r="AD37" s="98"/>
    </row>
    <row r="38" spans="1:30" x14ac:dyDescent="0.2">
      <c r="A38" s="99" t="s">
        <v>288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98"/>
      <c r="V38" s="98"/>
      <c r="W38" s="98"/>
      <c r="X38" s="98"/>
      <c r="Y38" s="98"/>
      <c r="Z38" s="98"/>
      <c r="AA38" s="98"/>
      <c r="AB38" s="98"/>
      <c r="AC38" s="98"/>
      <c r="AD38" s="98"/>
    </row>
    <row r="39" spans="1:30" ht="16" thickBot="1" x14ac:dyDescent="0.25">
      <c r="A39" s="88" t="s">
        <v>250</v>
      </c>
      <c r="B39" s="101">
        <f t="shared" ref="B39:AD39" si="153">B3+B15</f>
        <v>2251</v>
      </c>
      <c r="C39" s="101">
        <f t="shared" si="153"/>
        <v>2853</v>
      </c>
      <c r="D39" s="101">
        <f t="shared" si="153"/>
        <v>3655</v>
      </c>
      <c r="E39" s="101">
        <f t="shared" si="153"/>
        <v>4496</v>
      </c>
      <c r="F39" s="101">
        <f t="shared" si="153"/>
        <v>5281</v>
      </c>
      <c r="G39" s="101">
        <f t="shared" si="153"/>
        <v>5959</v>
      </c>
      <c r="H39" s="101">
        <f t="shared" si="153"/>
        <v>6579</v>
      </c>
      <c r="I39" s="101">
        <f t="shared" si="153"/>
        <v>7141</v>
      </c>
      <c r="J39" s="101">
        <f t="shared" si="153"/>
        <v>7720</v>
      </c>
      <c r="K39" s="101">
        <f t="shared" si="153"/>
        <v>8155</v>
      </c>
      <c r="L39" s="101">
        <f t="shared" si="153"/>
        <v>8470</v>
      </c>
      <c r="M39" s="101">
        <f t="shared" si="153"/>
        <v>8804</v>
      </c>
      <c r="N39" s="101">
        <f t="shared" si="153"/>
        <v>9146</v>
      </c>
      <c r="O39" s="101">
        <f t="shared" si="153"/>
        <v>9503</v>
      </c>
      <c r="P39" s="101">
        <f t="shared" si="153"/>
        <v>9716</v>
      </c>
      <c r="Q39" s="101">
        <f t="shared" si="153"/>
        <v>9761</v>
      </c>
      <c r="R39" s="101">
        <f t="shared" si="153"/>
        <v>9749</v>
      </c>
      <c r="S39" s="101">
        <f t="shared" si="153"/>
        <v>9799</v>
      </c>
      <c r="T39" s="101">
        <f t="shared" si="153"/>
        <v>9819</v>
      </c>
      <c r="U39" s="101">
        <f t="shared" si="153"/>
        <v>9763</v>
      </c>
      <c r="V39" s="101">
        <f t="shared" si="153"/>
        <v>9817</v>
      </c>
      <c r="W39" s="101">
        <f t="shared" si="153"/>
        <v>9902</v>
      </c>
      <c r="X39" s="101">
        <f t="shared" si="153"/>
        <v>9940</v>
      </c>
      <c r="Y39" s="101">
        <f t="shared" si="153"/>
        <v>9933</v>
      </c>
      <c r="Z39" s="101">
        <f t="shared" si="153"/>
        <v>9908</v>
      </c>
      <c r="AA39" s="101">
        <f t="shared" si="153"/>
        <v>9942</v>
      </c>
      <c r="AB39" s="101">
        <f t="shared" si="153"/>
        <v>10020</v>
      </c>
      <c r="AC39" s="101">
        <f t="shared" si="153"/>
        <v>10020</v>
      </c>
      <c r="AD39" s="101">
        <f t="shared" si="153"/>
        <v>10020</v>
      </c>
    </row>
    <row r="40" spans="1:30" ht="16" thickBot="1" x14ac:dyDescent="0.25">
      <c r="A40" s="88" t="s">
        <v>338</v>
      </c>
      <c r="B40" s="94">
        <f>B39*1.11</f>
        <v>2498.61</v>
      </c>
      <c r="C40" s="94">
        <f t="shared" ref="C40" si="154">C39*1.11</f>
        <v>3166.8300000000004</v>
      </c>
      <c r="D40" s="94">
        <f t="shared" ref="D40" si="155">D39*1.11</f>
        <v>4057.05</v>
      </c>
      <c r="E40" s="94">
        <f t="shared" ref="E40" si="156">E39*1.11</f>
        <v>4990.5600000000004</v>
      </c>
      <c r="F40" s="94">
        <f t="shared" ref="F40" si="157">F39*1.11</f>
        <v>5861.9100000000008</v>
      </c>
      <c r="G40" s="94">
        <f t="shared" ref="G40" si="158">G39*1.11</f>
        <v>6614.4900000000007</v>
      </c>
      <c r="H40" s="94">
        <f t="shared" ref="H40" si="159">H39*1.11</f>
        <v>7302.6900000000005</v>
      </c>
      <c r="I40" s="94">
        <f t="shared" ref="I40" si="160">I39*1.11</f>
        <v>7926.5100000000011</v>
      </c>
      <c r="J40" s="94">
        <f t="shared" ref="J40" si="161">J39*1.11</f>
        <v>8569.2000000000007</v>
      </c>
      <c r="K40" s="94">
        <f t="shared" ref="K40" si="162">K39*1.11</f>
        <v>9052.0500000000011</v>
      </c>
      <c r="L40" s="94">
        <f t="shared" ref="L40" si="163">L39*1.11</f>
        <v>9401.7000000000007</v>
      </c>
      <c r="M40" s="94">
        <f t="shared" ref="M40" si="164">M39*1.11</f>
        <v>9772.44</v>
      </c>
      <c r="N40" s="94">
        <f t="shared" ref="N40" si="165">N39*1.11</f>
        <v>10152.060000000001</v>
      </c>
      <c r="O40" s="94">
        <f t="shared" ref="O40" si="166">O39*1.11</f>
        <v>10548.330000000002</v>
      </c>
      <c r="P40" s="94">
        <f t="shared" ref="P40" si="167">P39*1.11</f>
        <v>10784.76</v>
      </c>
      <c r="Q40" s="94">
        <f t="shared" ref="Q40" si="168">Q39*1.11</f>
        <v>10834.710000000001</v>
      </c>
      <c r="R40" s="94">
        <f t="shared" ref="R40" si="169">R39*1.11</f>
        <v>10821.390000000001</v>
      </c>
      <c r="S40" s="94">
        <f t="shared" ref="S40" si="170">S39*1.11</f>
        <v>10876.890000000001</v>
      </c>
      <c r="T40" s="94">
        <f t="shared" ref="T40" si="171">T39*1.11</f>
        <v>10899.09</v>
      </c>
      <c r="U40" s="94">
        <f t="shared" ref="U40" si="172">U39*1.11</f>
        <v>10836.93</v>
      </c>
      <c r="V40" s="94">
        <f t="shared" ref="V40" si="173">V39*1.11</f>
        <v>10896.87</v>
      </c>
      <c r="W40" s="94">
        <f t="shared" ref="W40" si="174">W39*1.11</f>
        <v>10991.220000000001</v>
      </c>
      <c r="X40" s="94">
        <f t="shared" ref="X40" si="175">X39*1.11</f>
        <v>11033.400000000001</v>
      </c>
      <c r="Y40" s="94">
        <f t="shared" ref="Y40" si="176">Y39*1.11</f>
        <v>11025.630000000001</v>
      </c>
      <c r="Z40" s="94">
        <f t="shared" ref="Z40" si="177">Z39*1.11</f>
        <v>10997.880000000001</v>
      </c>
      <c r="AA40" s="94">
        <f t="shared" ref="AA40" si="178">AA39*1.11</f>
        <v>11035.62</v>
      </c>
      <c r="AB40" s="94">
        <f t="shared" ref="AB40" si="179">AB39*1.11</f>
        <v>11122.2</v>
      </c>
      <c r="AC40" s="94">
        <f t="shared" ref="AC40" si="180">AC39*1.11</f>
        <v>11122.2</v>
      </c>
      <c r="AD40" s="94">
        <f t="shared" ref="AD40" si="181">AD39*1.11</f>
        <v>11122.2</v>
      </c>
    </row>
    <row r="41" spans="1:30" ht="16" thickBot="1" x14ac:dyDescent="0.25">
      <c r="A41" s="88" t="s">
        <v>251</v>
      </c>
      <c r="B41" s="101">
        <f t="shared" ref="B41:AD41" si="182">B5+B17</f>
        <v>424</v>
      </c>
      <c r="C41" s="101">
        <f t="shared" si="182"/>
        <v>522</v>
      </c>
      <c r="D41" s="101">
        <f t="shared" si="182"/>
        <v>674</v>
      </c>
      <c r="E41" s="101">
        <f t="shared" si="182"/>
        <v>831</v>
      </c>
      <c r="F41" s="101">
        <f t="shared" si="182"/>
        <v>945</v>
      </c>
      <c r="G41" s="101">
        <f t="shared" si="182"/>
        <v>1039</v>
      </c>
      <c r="H41" s="101">
        <f t="shared" si="182"/>
        <v>1120</v>
      </c>
      <c r="I41" s="101">
        <f t="shared" si="182"/>
        <v>1191</v>
      </c>
      <c r="J41" s="101">
        <f t="shared" si="182"/>
        <v>1263</v>
      </c>
      <c r="K41" s="101">
        <f t="shared" si="182"/>
        <v>1317</v>
      </c>
      <c r="L41" s="101">
        <f t="shared" si="182"/>
        <v>1354</v>
      </c>
      <c r="M41" s="101">
        <f t="shared" si="182"/>
        <v>1389</v>
      </c>
      <c r="N41" s="101">
        <f t="shared" si="182"/>
        <v>1422</v>
      </c>
      <c r="O41" s="101">
        <f t="shared" si="182"/>
        <v>1453</v>
      </c>
      <c r="P41" s="101">
        <f t="shared" si="182"/>
        <v>1466</v>
      </c>
      <c r="Q41" s="101">
        <f t="shared" si="182"/>
        <v>1462</v>
      </c>
      <c r="R41" s="101">
        <f t="shared" si="182"/>
        <v>1464</v>
      </c>
      <c r="S41" s="101">
        <f t="shared" si="182"/>
        <v>1473</v>
      </c>
      <c r="T41" s="101">
        <f t="shared" si="182"/>
        <v>1479</v>
      </c>
      <c r="U41" s="101">
        <f t="shared" si="182"/>
        <v>1477</v>
      </c>
      <c r="V41" s="101">
        <f t="shared" si="182"/>
        <v>1492</v>
      </c>
      <c r="W41" s="101">
        <f t="shared" si="182"/>
        <v>1512</v>
      </c>
      <c r="X41" s="101">
        <f t="shared" si="182"/>
        <v>1525</v>
      </c>
      <c r="Y41" s="101">
        <f t="shared" si="182"/>
        <v>1533</v>
      </c>
      <c r="Z41" s="101">
        <f t="shared" si="182"/>
        <v>1539</v>
      </c>
      <c r="AA41" s="101">
        <f t="shared" si="182"/>
        <v>1550</v>
      </c>
      <c r="AB41" s="101">
        <f t="shared" si="182"/>
        <v>1567</v>
      </c>
      <c r="AC41" s="101">
        <f t="shared" si="182"/>
        <v>1567</v>
      </c>
      <c r="AD41" s="101">
        <f t="shared" si="182"/>
        <v>1567</v>
      </c>
    </row>
    <row r="42" spans="1:30" ht="16" thickBot="1" x14ac:dyDescent="0.25">
      <c r="A42" s="88" t="s">
        <v>339</v>
      </c>
      <c r="B42" s="94">
        <f>B41*1.11</f>
        <v>470.64000000000004</v>
      </c>
      <c r="C42" s="94">
        <f t="shared" ref="C42" si="183">C41*1.11</f>
        <v>579.42000000000007</v>
      </c>
      <c r="D42" s="94">
        <f t="shared" ref="D42" si="184">D41*1.11</f>
        <v>748.1400000000001</v>
      </c>
      <c r="E42" s="94">
        <f t="shared" ref="E42" si="185">E41*1.11</f>
        <v>922.41000000000008</v>
      </c>
      <c r="F42" s="94">
        <f t="shared" ref="F42" si="186">F41*1.11</f>
        <v>1048.95</v>
      </c>
      <c r="G42" s="94">
        <f t="shared" ref="G42" si="187">G41*1.11</f>
        <v>1153.2900000000002</v>
      </c>
      <c r="H42" s="94">
        <f t="shared" ref="H42" si="188">H41*1.11</f>
        <v>1243.2</v>
      </c>
      <c r="I42" s="94">
        <f t="shared" ref="I42" si="189">I41*1.11</f>
        <v>1322.0100000000002</v>
      </c>
      <c r="J42" s="94">
        <f t="shared" ref="J42" si="190">J41*1.11</f>
        <v>1401.93</v>
      </c>
      <c r="K42" s="94">
        <f t="shared" ref="K42" si="191">K41*1.11</f>
        <v>1461.8700000000001</v>
      </c>
      <c r="L42" s="94">
        <f t="shared" ref="L42" si="192">L41*1.11</f>
        <v>1502.94</v>
      </c>
      <c r="M42" s="94">
        <f t="shared" ref="M42" si="193">M41*1.11</f>
        <v>1541.7900000000002</v>
      </c>
      <c r="N42" s="94">
        <f t="shared" ref="N42" si="194">N41*1.11</f>
        <v>1578.42</v>
      </c>
      <c r="O42" s="94">
        <f t="shared" ref="O42" si="195">O41*1.11</f>
        <v>1612.8300000000002</v>
      </c>
      <c r="P42" s="94">
        <f t="shared" ref="P42" si="196">P41*1.11</f>
        <v>1627.2600000000002</v>
      </c>
      <c r="Q42" s="94">
        <f t="shared" ref="Q42" si="197">Q41*1.11</f>
        <v>1622.8200000000002</v>
      </c>
      <c r="R42" s="94">
        <f t="shared" ref="R42" si="198">R41*1.11</f>
        <v>1625.0400000000002</v>
      </c>
      <c r="S42" s="94">
        <f t="shared" ref="S42" si="199">S41*1.11</f>
        <v>1635.0300000000002</v>
      </c>
      <c r="T42" s="94">
        <f t="shared" ref="T42" si="200">T41*1.11</f>
        <v>1641.69</v>
      </c>
      <c r="U42" s="94">
        <f t="shared" ref="U42" si="201">U41*1.11</f>
        <v>1639.4700000000003</v>
      </c>
      <c r="V42" s="94">
        <f t="shared" ref="V42" si="202">V41*1.11</f>
        <v>1656.1200000000001</v>
      </c>
      <c r="W42" s="94">
        <f t="shared" ref="W42" si="203">W41*1.11</f>
        <v>1678.3200000000002</v>
      </c>
      <c r="X42" s="94">
        <f t="shared" ref="X42" si="204">X41*1.11</f>
        <v>1692.7500000000002</v>
      </c>
      <c r="Y42" s="94">
        <f t="shared" ref="Y42" si="205">Y41*1.11</f>
        <v>1701.63</v>
      </c>
      <c r="Z42" s="94">
        <f t="shared" ref="Z42" si="206">Z41*1.11</f>
        <v>1708.2900000000002</v>
      </c>
      <c r="AA42" s="94">
        <f t="shared" ref="AA42" si="207">AA41*1.11</f>
        <v>1720.5000000000002</v>
      </c>
      <c r="AB42" s="94">
        <f t="shared" ref="AB42" si="208">AB41*1.11</f>
        <v>1739.3700000000001</v>
      </c>
      <c r="AC42" s="94">
        <f t="shared" ref="AC42" si="209">AC41*1.11</f>
        <v>1739.3700000000001</v>
      </c>
      <c r="AD42" s="94">
        <f t="shared" ref="AD42" si="210">AD41*1.11</f>
        <v>1739.3700000000001</v>
      </c>
    </row>
    <row r="43" spans="1:30" ht="16" thickBot="1" x14ac:dyDescent="0.25">
      <c r="A43" s="90" t="s">
        <v>252</v>
      </c>
      <c r="B43" s="101">
        <f t="shared" ref="B43:AD43" si="211">B7+B19</f>
        <v>90</v>
      </c>
      <c r="C43" s="101">
        <f t="shared" si="211"/>
        <v>124</v>
      </c>
      <c r="D43" s="101">
        <f t="shared" si="211"/>
        <v>160</v>
      </c>
      <c r="E43" s="101">
        <f t="shared" si="211"/>
        <v>193</v>
      </c>
      <c r="F43" s="101">
        <f t="shared" si="211"/>
        <v>224</v>
      </c>
      <c r="G43" s="101">
        <f t="shared" si="211"/>
        <v>254</v>
      </c>
      <c r="H43" s="101">
        <f t="shared" si="211"/>
        <v>284</v>
      </c>
      <c r="I43" s="101">
        <f t="shared" si="211"/>
        <v>312</v>
      </c>
      <c r="J43" s="101">
        <f t="shared" si="211"/>
        <v>334</v>
      </c>
      <c r="K43" s="101">
        <f t="shared" si="211"/>
        <v>356</v>
      </c>
      <c r="L43" s="101">
        <f t="shared" si="211"/>
        <v>379</v>
      </c>
      <c r="M43" s="101">
        <f t="shared" si="211"/>
        <v>397</v>
      </c>
      <c r="N43" s="101">
        <f t="shared" si="211"/>
        <v>416</v>
      </c>
      <c r="O43" s="101">
        <f t="shared" si="211"/>
        <v>405</v>
      </c>
      <c r="P43" s="101">
        <f t="shared" si="211"/>
        <v>387</v>
      </c>
      <c r="Q43" s="101">
        <f t="shared" si="211"/>
        <v>368</v>
      </c>
      <c r="R43" s="101">
        <f t="shared" si="211"/>
        <v>345</v>
      </c>
      <c r="S43" s="101">
        <f t="shared" si="211"/>
        <v>323</v>
      </c>
      <c r="T43" s="101">
        <f t="shared" si="211"/>
        <v>302</v>
      </c>
      <c r="U43" s="101">
        <f t="shared" si="211"/>
        <v>286</v>
      </c>
      <c r="V43" s="101">
        <f t="shared" si="211"/>
        <v>270</v>
      </c>
      <c r="W43" s="101">
        <f t="shared" si="211"/>
        <v>253</v>
      </c>
      <c r="X43" s="101">
        <f t="shared" si="211"/>
        <v>238</v>
      </c>
      <c r="Y43" s="101">
        <f t="shared" si="211"/>
        <v>228</v>
      </c>
      <c r="Z43" s="101">
        <f t="shared" si="211"/>
        <v>220</v>
      </c>
      <c r="AA43" s="101">
        <f t="shared" si="211"/>
        <v>209</v>
      </c>
      <c r="AB43" s="101">
        <f t="shared" si="211"/>
        <v>202</v>
      </c>
      <c r="AC43" s="101">
        <f t="shared" si="211"/>
        <v>195</v>
      </c>
      <c r="AD43" s="101">
        <f t="shared" si="211"/>
        <v>191</v>
      </c>
    </row>
    <row r="44" spans="1:30" ht="16" thickBot="1" x14ac:dyDescent="0.25">
      <c r="A44" s="88" t="s">
        <v>253</v>
      </c>
      <c r="B44" s="101">
        <f t="shared" ref="B44:AD44" si="212">B8+B20</f>
        <v>152</v>
      </c>
      <c r="C44" s="101">
        <f t="shared" si="212"/>
        <v>162</v>
      </c>
      <c r="D44" s="101">
        <f t="shared" si="212"/>
        <v>173</v>
      </c>
      <c r="E44" s="101">
        <f t="shared" si="212"/>
        <v>184</v>
      </c>
      <c r="F44" s="101">
        <f t="shared" si="212"/>
        <v>186</v>
      </c>
      <c r="G44" s="101">
        <f t="shared" si="212"/>
        <v>186</v>
      </c>
      <c r="H44" s="101">
        <f t="shared" si="212"/>
        <v>191</v>
      </c>
      <c r="I44" s="101">
        <f t="shared" si="212"/>
        <v>200</v>
      </c>
      <c r="J44" s="101">
        <f t="shared" si="212"/>
        <v>198</v>
      </c>
      <c r="K44" s="101">
        <f t="shared" si="212"/>
        <v>173</v>
      </c>
      <c r="L44" s="101">
        <f t="shared" si="212"/>
        <v>163</v>
      </c>
      <c r="M44" s="101">
        <f t="shared" si="212"/>
        <v>159</v>
      </c>
      <c r="N44" s="101">
        <f t="shared" si="212"/>
        <v>157</v>
      </c>
      <c r="O44" s="101">
        <f t="shared" si="212"/>
        <v>157</v>
      </c>
      <c r="P44" s="101">
        <f t="shared" si="212"/>
        <v>145</v>
      </c>
      <c r="Q44" s="101">
        <f t="shared" si="212"/>
        <v>131</v>
      </c>
      <c r="R44" s="101">
        <f t="shared" si="212"/>
        <v>121</v>
      </c>
      <c r="S44" s="101">
        <f t="shared" si="212"/>
        <v>132</v>
      </c>
      <c r="T44" s="101">
        <f t="shared" si="212"/>
        <v>130</v>
      </c>
      <c r="U44" s="101">
        <f t="shared" si="212"/>
        <v>132</v>
      </c>
      <c r="V44" s="101">
        <f t="shared" si="212"/>
        <v>144</v>
      </c>
      <c r="W44" s="101">
        <f t="shared" si="212"/>
        <v>144</v>
      </c>
      <c r="X44" s="101">
        <f t="shared" si="212"/>
        <v>144</v>
      </c>
      <c r="Y44" s="101">
        <f t="shared" si="212"/>
        <v>144</v>
      </c>
      <c r="Z44" s="101">
        <f t="shared" si="212"/>
        <v>144</v>
      </c>
      <c r="AA44" s="101">
        <f t="shared" si="212"/>
        <v>144</v>
      </c>
      <c r="AB44" s="101">
        <f t="shared" si="212"/>
        <v>144</v>
      </c>
      <c r="AC44" s="101">
        <f t="shared" si="212"/>
        <v>141</v>
      </c>
      <c r="AD44" s="101">
        <f t="shared" si="212"/>
        <v>139</v>
      </c>
    </row>
    <row r="45" spans="1:30" ht="16" thickBot="1" x14ac:dyDescent="0.25">
      <c r="A45" s="88" t="s">
        <v>254</v>
      </c>
      <c r="B45" s="91">
        <f>B43/B39*1000</f>
        <v>39.982230119946692</v>
      </c>
      <c r="C45" s="91">
        <f t="shared" ref="C45:AD45" si="213">C43/C39*1000</f>
        <v>43.463021381002456</v>
      </c>
      <c r="D45" s="91">
        <f t="shared" si="213"/>
        <v>43.775649794801637</v>
      </c>
      <c r="E45" s="91">
        <f t="shared" si="213"/>
        <v>42.927046263345197</v>
      </c>
      <c r="F45" s="91">
        <f t="shared" si="213"/>
        <v>42.416209051316038</v>
      </c>
      <c r="G45" s="91">
        <f t="shared" si="213"/>
        <v>42.624601443195168</v>
      </c>
      <c r="H45" s="91">
        <f t="shared" si="213"/>
        <v>43.167654658762729</v>
      </c>
      <c r="I45" s="91">
        <f t="shared" si="213"/>
        <v>43.69135975353592</v>
      </c>
      <c r="J45" s="91">
        <f t="shared" si="213"/>
        <v>43.264248704663217</v>
      </c>
      <c r="K45" s="91">
        <f t="shared" si="213"/>
        <v>43.654199877375845</v>
      </c>
      <c r="L45" s="91">
        <f t="shared" si="213"/>
        <v>44.746162927981111</v>
      </c>
      <c r="M45" s="91">
        <f t="shared" si="213"/>
        <v>45.093139482053608</v>
      </c>
      <c r="N45" s="91">
        <f t="shared" si="213"/>
        <v>45.48436474961732</v>
      </c>
      <c r="O45" s="91">
        <f t="shared" si="213"/>
        <v>42.618120593496791</v>
      </c>
      <c r="P45" s="91">
        <f t="shared" si="213"/>
        <v>39.831206257719231</v>
      </c>
      <c r="Q45" s="91">
        <f t="shared" si="213"/>
        <v>37.701055219752078</v>
      </c>
      <c r="R45" s="91">
        <f t="shared" si="213"/>
        <v>35.388244948199819</v>
      </c>
      <c r="S45" s="91">
        <f t="shared" si="213"/>
        <v>32.962547198693741</v>
      </c>
      <c r="T45" s="91">
        <f t="shared" si="213"/>
        <v>30.756696201242487</v>
      </c>
      <c r="U45" s="91">
        <f t="shared" si="213"/>
        <v>29.294274300932091</v>
      </c>
      <c r="V45" s="91">
        <f t="shared" si="213"/>
        <v>27.503310583681369</v>
      </c>
      <c r="W45" s="91">
        <f t="shared" si="213"/>
        <v>25.550393859826297</v>
      </c>
      <c r="X45" s="91">
        <f t="shared" si="213"/>
        <v>23.943661971830984</v>
      </c>
      <c r="Y45" s="91">
        <f t="shared" si="213"/>
        <v>22.953790395650859</v>
      </c>
      <c r="Z45" s="91">
        <f t="shared" si="213"/>
        <v>22.204279370205896</v>
      </c>
      <c r="AA45" s="91">
        <f t="shared" si="213"/>
        <v>21.021927177630257</v>
      </c>
      <c r="AB45" s="91">
        <f t="shared" si="213"/>
        <v>20.159680638722552</v>
      </c>
      <c r="AC45" s="91">
        <f t="shared" si="213"/>
        <v>19.461077844311379</v>
      </c>
      <c r="AD45" s="91">
        <f t="shared" si="213"/>
        <v>19.061876247504991</v>
      </c>
    </row>
    <row r="46" spans="1:30" ht="16" thickBot="1" x14ac:dyDescent="0.25">
      <c r="A46" s="88" t="s">
        <v>255</v>
      </c>
      <c r="B46" s="91">
        <f>B44/B39*1000</f>
        <v>67.525544202576626</v>
      </c>
      <c r="C46" s="91">
        <f t="shared" ref="C46:AD46" si="214">C44/C39*1000</f>
        <v>56.782334384858046</v>
      </c>
      <c r="D46" s="91">
        <f t="shared" si="214"/>
        <v>47.332421340629274</v>
      </c>
      <c r="E46" s="91">
        <f t="shared" si="214"/>
        <v>40.92526690391459</v>
      </c>
      <c r="F46" s="91">
        <f t="shared" si="214"/>
        <v>35.22060215868207</v>
      </c>
      <c r="G46" s="91">
        <f t="shared" si="214"/>
        <v>31.213290820607487</v>
      </c>
      <c r="H46" s="91">
        <f t="shared" si="214"/>
        <v>29.03176774585803</v>
      </c>
      <c r="I46" s="91">
        <f t="shared" si="214"/>
        <v>28.007281893292255</v>
      </c>
      <c r="J46" s="91">
        <f t="shared" si="214"/>
        <v>25.647668393782382</v>
      </c>
      <c r="K46" s="91">
        <f t="shared" si="214"/>
        <v>21.213979153893316</v>
      </c>
      <c r="L46" s="91">
        <f t="shared" si="214"/>
        <v>19.244391971664701</v>
      </c>
      <c r="M46" s="91">
        <f t="shared" si="214"/>
        <v>18.059972739663788</v>
      </c>
      <c r="N46" s="91">
        <f t="shared" si="214"/>
        <v>17.165974196369998</v>
      </c>
      <c r="O46" s="91">
        <f t="shared" si="214"/>
        <v>16.521098600441967</v>
      </c>
      <c r="P46" s="91">
        <f t="shared" si="214"/>
        <v>14.92383696994648</v>
      </c>
      <c r="Q46" s="91">
        <f t="shared" si="214"/>
        <v>13.420756070074788</v>
      </c>
      <c r="R46" s="91">
        <f t="shared" si="214"/>
        <v>12.4115293876295</v>
      </c>
      <c r="S46" s="91">
        <f t="shared" si="214"/>
        <v>13.470762322685989</v>
      </c>
      <c r="T46" s="91">
        <f t="shared" si="214"/>
        <v>13.23963743762094</v>
      </c>
      <c r="U46" s="91">
        <f t="shared" si="214"/>
        <v>13.520434292737887</v>
      </c>
      <c r="V46" s="91">
        <f t="shared" si="214"/>
        <v>14.66843231129673</v>
      </c>
      <c r="W46" s="91">
        <f t="shared" si="214"/>
        <v>14.542516663300344</v>
      </c>
      <c r="X46" s="91">
        <f t="shared" si="214"/>
        <v>14.486921529175051</v>
      </c>
      <c r="Y46" s="91">
        <f t="shared" si="214"/>
        <v>14.497130776200544</v>
      </c>
      <c r="Z46" s="91">
        <f t="shared" si="214"/>
        <v>14.533710133225677</v>
      </c>
      <c r="AA46" s="91">
        <f t="shared" si="214"/>
        <v>14.484007242003621</v>
      </c>
      <c r="AB46" s="91">
        <f t="shared" si="214"/>
        <v>14.37125748502994</v>
      </c>
      <c r="AC46" s="91">
        <f t="shared" si="214"/>
        <v>14.071856287425151</v>
      </c>
      <c r="AD46" s="91">
        <f t="shared" si="214"/>
        <v>13.872255489021956</v>
      </c>
    </row>
    <row r="47" spans="1:30" ht="16" thickBot="1" x14ac:dyDescent="0.25">
      <c r="A47" s="88" t="s">
        <v>340</v>
      </c>
      <c r="B47" s="91">
        <f>B44/B40*1000</f>
        <v>60.833823605924891</v>
      </c>
      <c r="C47" s="91">
        <f t="shared" ref="C47:AD47" si="215">C44/C40*1000</f>
        <v>51.155256202574805</v>
      </c>
      <c r="D47" s="91">
        <f t="shared" si="215"/>
        <v>42.641821027593934</v>
      </c>
      <c r="E47" s="91">
        <f t="shared" si="215"/>
        <v>36.869609823346472</v>
      </c>
      <c r="F47" s="91">
        <f t="shared" si="215"/>
        <v>31.730272215028887</v>
      </c>
      <c r="G47" s="91">
        <f t="shared" si="215"/>
        <v>28.120081820367098</v>
      </c>
      <c r="H47" s="91">
        <f t="shared" si="215"/>
        <v>26.154745716989218</v>
      </c>
      <c r="I47" s="91">
        <f t="shared" si="215"/>
        <v>25.231785489452477</v>
      </c>
      <c r="J47" s="91">
        <f t="shared" si="215"/>
        <v>23.106007561966109</v>
      </c>
      <c r="K47" s="91">
        <f t="shared" si="215"/>
        <v>19.111692931435417</v>
      </c>
      <c r="L47" s="91">
        <f t="shared" si="215"/>
        <v>17.33729006456279</v>
      </c>
      <c r="M47" s="91">
        <f t="shared" si="215"/>
        <v>16.270245711408819</v>
      </c>
      <c r="N47" s="91">
        <f t="shared" si="215"/>
        <v>15.464841618351347</v>
      </c>
      <c r="O47" s="91">
        <f t="shared" si="215"/>
        <v>14.883872613010777</v>
      </c>
      <c r="P47" s="91">
        <f t="shared" si="215"/>
        <v>13.444898171122954</v>
      </c>
      <c r="Q47" s="91">
        <f t="shared" si="215"/>
        <v>12.090771234301609</v>
      </c>
      <c r="R47" s="91">
        <f t="shared" si="215"/>
        <v>11.181558006873423</v>
      </c>
      <c r="S47" s="91">
        <f t="shared" si="215"/>
        <v>12.135821912329719</v>
      </c>
      <c r="T47" s="91">
        <f t="shared" si="215"/>
        <v>11.927601295154</v>
      </c>
      <c r="U47" s="91">
        <f t="shared" si="215"/>
        <v>12.180571434898997</v>
      </c>
      <c r="V47" s="91">
        <f t="shared" si="215"/>
        <v>13.214803884051108</v>
      </c>
      <c r="W47" s="91">
        <f t="shared" si="215"/>
        <v>13.101366363333641</v>
      </c>
      <c r="X47" s="91">
        <f t="shared" si="215"/>
        <v>13.051280656914459</v>
      </c>
      <c r="Y47" s="91">
        <f t="shared" si="215"/>
        <v>13.060478176757245</v>
      </c>
      <c r="Z47" s="91">
        <f t="shared" si="215"/>
        <v>13.093432552455562</v>
      </c>
      <c r="AA47" s="91">
        <f t="shared" si="215"/>
        <v>13.048655172976234</v>
      </c>
      <c r="AB47" s="91">
        <f t="shared" si="215"/>
        <v>12.947078815342287</v>
      </c>
      <c r="AC47" s="91">
        <f t="shared" si="215"/>
        <v>12.677348006689323</v>
      </c>
      <c r="AD47" s="91">
        <f t="shared" si="215"/>
        <v>12.497527467587346</v>
      </c>
    </row>
    <row r="48" spans="1:30" ht="16" thickBot="1" x14ac:dyDescent="0.25">
      <c r="A48" s="88" t="s">
        <v>256</v>
      </c>
      <c r="B48" s="91">
        <f t="shared" ref="B48:T48" si="216">B45*B$1</f>
        <v>39.982230119946692</v>
      </c>
      <c r="C48" s="91">
        <f t="shared" si="216"/>
        <v>40.956175774214337</v>
      </c>
      <c r="D48" s="91">
        <f t="shared" si="216"/>
        <v>40.441933834266003</v>
      </c>
      <c r="E48" s="91">
        <f t="shared" si="216"/>
        <v>38.8803483757059</v>
      </c>
      <c r="F48" s="91">
        <f t="shared" si="216"/>
        <v>37.664379778395563</v>
      </c>
      <c r="G48" s="91">
        <f t="shared" si="216"/>
        <v>37.107280645734861</v>
      </c>
      <c r="H48" s="91">
        <f t="shared" si="216"/>
        <v>36.84317759811394</v>
      </c>
      <c r="I48" s="91">
        <f t="shared" si="216"/>
        <v>36.558975346907907</v>
      </c>
      <c r="J48" s="91">
        <f t="shared" si="216"/>
        <v>35.491752870246344</v>
      </c>
      <c r="K48" s="91">
        <f t="shared" si="216"/>
        <v>35.109459462564189</v>
      </c>
      <c r="L48" s="91">
        <f t="shared" si="216"/>
        <v>35.282044102177998</v>
      </c>
      <c r="M48" s="91">
        <f t="shared" si="216"/>
        <v>34.858463477599024</v>
      </c>
      <c r="N48" s="91">
        <f t="shared" si="216"/>
        <v>34.471464052998947</v>
      </c>
      <c r="O48" s="91">
        <f t="shared" si="216"/>
        <v>31.665891365395154</v>
      </c>
      <c r="P48" s="91">
        <f t="shared" si="216"/>
        <v>29.014875453623784</v>
      </c>
      <c r="Q48" s="91">
        <f t="shared" si="216"/>
        <v>26.924682203370175</v>
      </c>
      <c r="R48" s="91">
        <f t="shared" si="216"/>
        <v>24.777411464061949</v>
      </c>
      <c r="S48" s="91">
        <f t="shared" si="216"/>
        <v>22.626506317561034</v>
      </c>
      <c r="T48" s="91">
        <f t="shared" si="216"/>
        <v>20.698374844549683</v>
      </c>
      <c r="U48" s="89"/>
      <c r="V48" s="89"/>
      <c r="W48" s="89"/>
      <c r="X48" s="89"/>
      <c r="Y48" s="89"/>
      <c r="Z48" s="89"/>
      <c r="AA48" s="89"/>
      <c r="AB48" s="89"/>
      <c r="AC48" s="89"/>
      <c r="AD48" s="89"/>
    </row>
    <row r="49" spans="1:30" x14ac:dyDescent="0.2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98"/>
      <c r="V49" s="98"/>
      <c r="W49" s="98"/>
      <c r="X49" s="98"/>
      <c r="Y49" s="98"/>
      <c r="Z49" s="98"/>
      <c r="AA49" s="98"/>
      <c r="AB49" s="98"/>
      <c r="AC49" s="98"/>
      <c r="AD49" s="98"/>
    </row>
    <row r="50" spans="1:30" x14ac:dyDescent="0.2">
      <c r="A50" s="99" t="s">
        <v>289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98"/>
      <c r="V50" s="98"/>
      <c r="W50" s="98"/>
      <c r="X50" s="98"/>
      <c r="Y50" s="98"/>
      <c r="Z50" s="98"/>
      <c r="AA50" s="98"/>
      <c r="AB50" s="98"/>
      <c r="AC50" s="98"/>
      <c r="AD50" s="98"/>
    </row>
    <row r="51" spans="1:30" ht="16" thickBot="1" x14ac:dyDescent="0.25">
      <c r="A51" s="88" t="s">
        <v>250</v>
      </c>
      <c r="B51" s="101">
        <f t="shared" ref="B51:AD51" si="217">B3+B15+B27</f>
        <v>2753</v>
      </c>
      <c r="C51" s="101">
        <f t="shared" si="217"/>
        <v>3491</v>
      </c>
      <c r="D51" s="101">
        <f t="shared" si="217"/>
        <v>4471</v>
      </c>
      <c r="E51" s="101">
        <f t="shared" si="217"/>
        <v>5501</v>
      </c>
      <c r="F51" s="101">
        <f t="shared" si="217"/>
        <v>6467</v>
      </c>
      <c r="G51" s="101">
        <f t="shared" si="217"/>
        <v>7300</v>
      </c>
      <c r="H51" s="101">
        <f t="shared" si="217"/>
        <v>8063</v>
      </c>
      <c r="I51" s="101">
        <f t="shared" si="217"/>
        <v>8757</v>
      </c>
      <c r="J51" s="101">
        <f t="shared" si="217"/>
        <v>9470</v>
      </c>
      <c r="K51" s="101">
        <f t="shared" si="217"/>
        <v>10005</v>
      </c>
      <c r="L51" s="101">
        <f t="shared" si="217"/>
        <v>10391</v>
      </c>
      <c r="M51" s="101">
        <f t="shared" si="217"/>
        <v>10802</v>
      </c>
      <c r="N51" s="101">
        <f t="shared" si="217"/>
        <v>11224</v>
      </c>
      <c r="O51" s="101">
        <f t="shared" si="217"/>
        <v>11666</v>
      </c>
      <c r="P51" s="101">
        <f t="shared" si="217"/>
        <v>11929</v>
      </c>
      <c r="Q51" s="101">
        <f t="shared" si="217"/>
        <v>11975</v>
      </c>
      <c r="R51" s="101">
        <f t="shared" si="217"/>
        <v>11960</v>
      </c>
      <c r="S51" s="101">
        <f t="shared" si="217"/>
        <v>12013</v>
      </c>
      <c r="T51" s="101">
        <f t="shared" si="217"/>
        <v>12030</v>
      </c>
      <c r="U51" s="101">
        <f t="shared" si="217"/>
        <v>11954</v>
      </c>
      <c r="V51" s="101">
        <f t="shared" si="217"/>
        <v>12017</v>
      </c>
      <c r="W51" s="101">
        <f t="shared" si="217"/>
        <v>12120</v>
      </c>
      <c r="X51" s="101">
        <f t="shared" si="217"/>
        <v>12162</v>
      </c>
      <c r="Y51" s="101">
        <f t="shared" si="217"/>
        <v>12148</v>
      </c>
      <c r="Z51" s="101">
        <f t="shared" si="217"/>
        <v>12112</v>
      </c>
      <c r="AA51" s="101">
        <f t="shared" si="217"/>
        <v>12150</v>
      </c>
      <c r="AB51" s="101">
        <f t="shared" si="217"/>
        <v>12243</v>
      </c>
      <c r="AC51" s="101">
        <f t="shared" si="217"/>
        <v>12243</v>
      </c>
      <c r="AD51" s="101">
        <f t="shared" si="217"/>
        <v>12243</v>
      </c>
    </row>
    <row r="52" spans="1:30" ht="16" thickBot="1" x14ac:dyDescent="0.25">
      <c r="A52" s="88" t="s">
        <v>338</v>
      </c>
      <c r="B52" s="94">
        <f>B51*1.11</f>
        <v>3055.8300000000004</v>
      </c>
      <c r="C52" s="94">
        <f t="shared" ref="C52" si="218">C51*1.11</f>
        <v>3875.01</v>
      </c>
      <c r="D52" s="94">
        <f t="shared" ref="D52" si="219">D51*1.11</f>
        <v>4962.8100000000004</v>
      </c>
      <c r="E52" s="94">
        <f t="shared" ref="E52" si="220">E51*1.11</f>
        <v>6106.1100000000006</v>
      </c>
      <c r="F52" s="94">
        <f t="shared" ref="F52" si="221">F51*1.11</f>
        <v>7178.3700000000008</v>
      </c>
      <c r="G52" s="94">
        <f t="shared" ref="G52" si="222">G51*1.11</f>
        <v>8103.0000000000009</v>
      </c>
      <c r="H52" s="94">
        <f t="shared" ref="H52" si="223">H51*1.11</f>
        <v>8949.93</v>
      </c>
      <c r="I52" s="94">
        <f t="shared" ref="I52" si="224">I51*1.11</f>
        <v>9720.27</v>
      </c>
      <c r="J52" s="94">
        <f t="shared" ref="J52" si="225">J51*1.11</f>
        <v>10511.7</v>
      </c>
      <c r="K52" s="94">
        <f t="shared" ref="K52" si="226">K51*1.11</f>
        <v>11105.550000000001</v>
      </c>
      <c r="L52" s="94">
        <f t="shared" ref="L52" si="227">L51*1.11</f>
        <v>11534.01</v>
      </c>
      <c r="M52" s="94">
        <f t="shared" ref="M52" si="228">M51*1.11</f>
        <v>11990.220000000001</v>
      </c>
      <c r="N52" s="94">
        <f t="shared" ref="N52" si="229">N51*1.11</f>
        <v>12458.640000000001</v>
      </c>
      <c r="O52" s="94">
        <f t="shared" ref="O52" si="230">O51*1.11</f>
        <v>12949.260000000002</v>
      </c>
      <c r="P52" s="94">
        <f t="shared" ref="P52" si="231">P51*1.11</f>
        <v>13241.19</v>
      </c>
      <c r="Q52" s="94">
        <f t="shared" ref="Q52" si="232">Q51*1.11</f>
        <v>13292.250000000002</v>
      </c>
      <c r="R52" s="94">
        <f t="shared" ref="R52" si="233">R51*1.11</f>
        <v>13275.6</v>
      </c>
      <c r="S52" s="94">
        <f t="shared" ref="S52" si="234">S51*1.11</f>
        <v>13334.43</v>
      </c>
      <c r="T52" s="94">
        <f t="shared" ref="T52" si="235">T51*1.11</f>
        <v>13353.300000000001</v>
      </c>
      <c r="U52" s="94">
        <f t="shared" ref="U52" si="236">U51*1.11</f>
        <v>13268.94</v>
      </c>
      <c r="V52" s="94">
        <f t="shared" ref="V52" si="237">V51*1.11</f>
        <v>13338.87</v>
      </c>
      <c r="W52" s="94">
        <f t="shared" ref="W52" si="238">W51*1.11</f>
        <v>13453.2</v>
      </c>
      <c r="X52" s="94">
        <f t="shared" ref="X52" si="239">X51*1.11</f>
        <v>13499.820000000002</v>
      </c>
      <c r="Y52" s="94">
        <f t="shared" ref="Y52" si="240">Y51*1.11</f>
        <v>13484.28</v>
      </c>
      <c r="Z52" s="94">
        <f t="shared" ref="Z52" si="241">Z51*1.11</f>
        <v>13444.320000000002</v>
      </c>
      <c r="AA52" s="94">
        <f t="shared" ref="AA52" si="242">AA51*1.11</f>
        <v>13486.500000000002</v>
      </c>
      <c r="AB52" s="94">
        <f t="shared" ref="AB52" si="243">AB51*1.11</f>
        <v>13589.730000000001</v>
      </c>
      <c r="AC52" s="94">
        <f t="shared" ref="AC52" si="244">AC51*1.11</f>
        <v>13589.730000000001</v>
      </c>
      <c r="AD52" s="94">
        <f t="shared" ref="AD52" si="245">AD51*1.11</f>
        <v>13589.730000000001</v>
      </c>
    </row>
    <row r="53" spans="1:30" ht="16" thickBot="1" x14ac:dyDescent="0.25">
      <c r="A53" s="88" t="s">
        <v>251</v>
      </c>
      <c r="B53" s="101">
        <f t="shared" ref="B53:AD53" si="246">B5+B17+B29</f>
        <v>518</v>
      </c>
      <c r="C53" s="101">
        <f t="shared" si="246"/>
        <v>637</v>
      </c>
      <c r="D53" s="101">
        <f t="shared" si="246"/>
        <v>823</v>
      </c>
      <c r="E53" s="101">
        <f t="shared" si="246"/>
        <v>1014</v>
      </c>
      <c r="F53" s="101">
        <f t="shared" si="246"/>
        <v>1154</v>
      </c>
      <c r="G53" s="101">
        <f t="shared" si="246"/>
        <v>1268</v>
      </c>
      <c r="H53" s="101">
        <f t="shared" si="246"/>
        <v>1367</v>
      </c>
      <c r="I53" s="101">
        <f t="shared" si="246"/>
        <v>1454</v>
      </c>
      <c r="J53" s="101">
        <f t="shared" si="246"/>
        <v>1542</v>
      </c>
      <c r="K53" s="101">
        <f t="shared" si="246"/>
        <v>1608</v>
      </c>
      <c r="L53" s="101">
        <f t="shared" si="246"/>
        <v>1653</v>
      </c>
      <c r="M53" s="101">
        <f t="shared" si="246"/>
        <v>1696</v>
      </c>
      <c r="N53" s="101">
        <f t="shared" si="246"/>
        <v>1736</v>
      </c>
      <c r="O53" s="101">
        <f t="shared" si="246"/>
        <v>1774</v>
      </c>
      <c r="P53" s="101">
        <f t="shared" si="246"/>
        <v>1790</v>
      </c>
      <c r="Q53" s="101">
        <f t="shared" si="246"/>
        <v>1785</v>
      </c>
      <c r="R53" s="101">
        <f t="shared" si="246"/>
        <v>1787</v>
      </c>
      <c r="S53" s="101">
        <f t="shared" si="246"/>
        <v>1798</v>
      </c>
      <c r="T53" s="101">
        <f t="shared" si="246"/>
        <v>1805</v>
      </c>
      <c r="U53" s="101">
        <f t="shared" si="246"/>
        <v>1803</v>
      </c>
      <c r="V53" s="101">
        <f t="shared" si="246"/>
        <v>1821</v>
      </c>
      <c r="W53" s="101">
        <f t="shared" si="246"/>
        <v>1846</v>
      </c>
      <c r="X53" s="101">
        <f t="shared" si="246"/>
        <v>1862</v>
      </c>
      <c r="Y53" s="101">
        <f t="shared" si="246"/>
        <v>1871</v>
      </c>
      <c r="Z53" s="101">
        <f t="shared" si="246"/>
        <v>1879</v>
      </c>
      <c r="AA53" s="101">
        <f t="shared" si="246"/>
        <v>1892</v>
      </c>
      <c r="AB53" s="101">
        <f t="shared" si="246"/>
        <v>1913</v>
      </c>
      <c r="AC53" s="101">
        <f t="shared" si="246"/>
        <v>1913</v>
      </c>
      <c r="AD53" s="101">
        <f t="shared" si="246"/>
        <v>1913</v>
      </c>
    </row>
    <row r="54" spans="1:30" ht="16" thickBot="1" x14ac:dyDescent="0.25">
      <c r="A54" s="88" t="s">
        <v>339</v>
      </c>
      <c r="B54" s="94">
        <f>B53*1.11</f>
        <v>574.98</v>
      </c>
      <c r="C54" s="94">
        <f t="shared" ref="C54" si="247">C53*1.11</f>
        <v>707.07</v>
      </c>
      <c r="D54" s="94">
        <f t="shared" ref="D54" si="248">D53*1.11</f>
        <v>913.53000000000009</v>
      </c>
      <c r="E54" s="94">
        <f t="shared" ref="E54" si="249">E53*1.11</f>
        <v>1125.5400000000002</v>
      </c>
      <c r="F54" s="94">
        <f t="shared" ref="F54" si="250">F53*1.11</f>
        <v>1280.94</v>
      </c>
      <c r="G54" s="94">
        <f t="shared" ref="G54" si="251">G53*1.11</f>
        <v>1407.48</v>
      </c>
      <c r="H54" s="94">
        <f t="shared" ref="H54" si="252">H53*1.11</f>
        <v>1517.3700000000001</v>
      </c>
      <c r="I54" s="94">
        <f t="shared" ref="I54" si="253">I53*1.11</f>
        <v>1613.94</v>
      </c>
      <c r="J54" s="94">
        <f t="shared" ref="J54" si="254">J53*1.11</f>
        <v>1711.6200000000001</v>
      </c>
      <c r="K54" s="94">
        <f t="shared" ref="K54" si="255">K53*1.11</f>
        <v>1784.88</v>
      </c>
      <c r="L54" s="94">
        <f t="shared" ref="L54" si="256">L53*1.11</f>
        <v>1834.8300000000002</v>
      </c>
      <c r="M54" s="94">
        <f t="shared" ref="M54" si="257">M53*1.11</f>
        <v>1882.5600000000002</v>
      </c>
      <c r="N54" s="94">
        <f t="shared" ref="N54" si="258">N53*1.11</f>
        <v>1926.9600000000003</v>
      </c>
      <c r="O54" s="94">
        <f t="shared" ref="O54" si="259">O53*1.11</f>
        <v>1969.14</v>
      </c>
      <c r="P54" s="94">
        <f t="shared" ref="P54" si="260">P53*1.11</f>
        <v>1986.9</v>
      </c>
      <c r="Q54" s="94">
        <f t="shared" ref="Q54" si="261">Q53*1.11</f>
        <v>1981.3500000000001</v>
      </c>
      <c r="R54" s="94">
        <f t="shared" ref="R54" si="262">R53*1.11</f>
        <v>1983.5700000000002</v>
      </c>
      <c r="S54" s="94">
        <f t="shared" ref="S54" si="263">S53*1.11</f>
        <v>1995.7800000000002</v>
      </c>
      <c r="T54" s="94">
        <f t="shared" ref="T54" si="264">T53*1.11</f>
        <v>2003.5500000000002</v>
      </c>
      <c r="U54" s="94">
        <f t="shared" ref="U54" si="265">U53*1.11</f>
        <v>2001.3300000000002</v>
      </c>
      <c r="V54" s="94">
        <f t="shared" ref="V54" si="266">V53*1.11</f>
        <v>2021.3100000000002</v>
      </c>
      <c r="W54" s="94">
        <f t="shared" ref="W54" si="267">W53*1.11</f>
        <v>2049.0600000000004</v>
      </c>
      <c r="X54" s="94">
        <f t="shared" ref="X54" si="268">X53*1.11</f>
        <v>2066.8200000000002</v>
      </c>
      <c r="Y54" s="94">
        <f t="shared" ref="Y54" si="269">Y53*1.11</f>
        <v>2076.8100000000004</v>
      </c>
      <c r="Z54" s="94">
        <f t="shared" ref="Z54" si="270">Z53*1.11</f>
        <v>2085.69</v>
      </c>
      <c r="AA54" s="94">
        <f t="shared" ref="AA54" si="271">AA53*1.11</f>
        <v>2100.1200000000003</v>
      </c>
      <c r="AB54" s="94">
        <f t="shared" ref="AB54" si="272">AB53*1.11</f>
        <v>2123.4300000000003</v>
      </c>
      <c r="AC54" s="94">
        <f t="shared" ref="AC54" si="273">AC53*1.11</f>
        <v>2123.4300000000003</v>
      </c>
      <c r="AD54" s="94">
        <f t="shared" ref="AD54" si="274">AD53*1.11</f>
        <v>2123.4300000000003</v>
      </c>
    </row>
    <row r="55" spans="1:30" ht="16" thickBot="1" x14ac:dyDescent="0.25">
      <c r="A55" s="90" t="s">
        <v>252</v>
      </c>
      <c r="B55" s="101">
        <f t="shared" ref="B55:AD55" si="275">B7+B19+B31</f>
        <v>111</v>
      </c>
      <c r="C55" s="101">
        <f t="shared" si="275"/>
        <v>167</v>
      </c>
      <c r="D55" s="101">
        <f t="shared" si="275"/>
        <v>215</v>
      </c>
      <c r="E55" s="101">
        <f t="shared" si="275"/>
        <v>260</v>
      </c>
      <c r="F55" s="101">
        <f t="shared" si="275"/>
        <v>302</v>
      </c>
      <c r="G55" s="101">
        <f t="shared" si="275"/>
        <v>342</v>
      </c>
      <c r="H55" s="101">
        <f t="shared" si="275"/>
        <v>382</v>
      </c>
      <c r="I55" s="101">
        <f t="shared" si="275"/>
        <v>420</v>
      </c>
      <c r="J55" s="101">
        <f t="shared" si="275"/>
        <v>450</v>
      </c>
      <c r="K55" s="101">
        <f t="shared" si="275"/>
        <v>479</v>
      </c>
      <c r="L55" s="101">
        <f t="shared" si="275"/>
        <v>510</v>
      </c>
      <c r="M55" s="101">
        <f t="shared" si="275"/>
        <v>535</v>
      </c>
      <c r="N55" s="101">
        <f t="shared" si="275"/>
        <v>560</v>
      </c>
      <c r="O55" s="101">
        <f t="shared" si="275"/>
        <v>546</v>
      </c>
      <c r="P55" s="101">
        <f t="shared" si="275"/>
        <v>521</v>
      </c>
      <c r="Q55" s="101">
        <f t="shared" si="275"/>
        <v>496</v>
      </c>
      <c r="R55" s="101">
        <f t="shared" si="275"/>
        <v>465</v>
      </c>
      <c r="S55" s="101">
        <f t="shared" si="275"/>
        <v>435</v>
      </c>
      <c r="T55" s="101">
        <f t="shared" si="275"/>
        <v>407</v>
      </c>
      <c r="U55" s="101">
        <f t="shared" si="275"/>
        <v>385</v>
      </c>
      <c r="V55" s="101">
        <f t="shared" si="275"/>
        <v>363</v>
      </c>
      <c r="W55" s="101">
        <f t="shared" si="275"/>
        <v>341</v>
      </c>
      <c r="X55" s="101">
        <f t="shared" si="275"/>
        <v>321</v>
      </c>
      <c r="Y55" s="101">
        <f t="shared" si="275"/>
        <v>307</v>
      </c>
      <c r="Z55" s="101">
        <f t="shared" si="275"/>
        <v>296</v>
      </c>
      <c r="AA55" s="101">
        <f t="shared" si="275"/>
        <v>282</v>
      </c>
      <c r="AB55" s="101">
        <f t="shared" si="275"/>
        <v>272</v>
      </c>
      <c r="AC55" s="101">
        <f t="shared" si="275"/>
        <v>263</v>
      </c>
      <c r="AD55" s="101">
        <f t="shared" si="275"/>
        <v>257</v>
      </c>
    </row>
    <row r="56" spans="1:30" ht="16" thickBot="1" x14ac:dyDescent="0.25">
      <c r="A56" s="88" t="s">
        <v>253</v>
      </c>
      <c r="B56" s="101">
        <f t="shared" ref="B56:AD56" si="276">B8+B20+B32</f>
        <v>205</v>
      </c>
      <c r="C56" s="101">
        <f t="shared" si="276"/>
        <v>218</v>
      </c>
      <c r="D56" s="101">
        <f t="shared" si="276"/>
        <v>233</v>
      </c>
      <c r="E56" s="101">
        <f t="shared" si="276"/>
        <v>248</v>
      </c>
      <c r="F56" s="101">
        <f t="shared" si="276"/>
        <v>250</v>
      </c>
      <c r="G56" s="101">
        <f t="shared" si="276"/>
        <v>251</v>
      </c>
      <c r="H56" s="101">
        <f t="shared" si="276"/>
        <v>257</v>
      </c>
      <c r="I56" s="101">
        <f t="shared" si="276"/>
        <v>269</v>
      </c>
      <c r="J56" s="101">
        <f t="shared" si="276"/>
        <v>267</v>
      </c>
      <c r="K56" s="101">
        <f t="shared" si="276"/>
        <v>233</v>
      </c>
      <c r="L56" s="101">
        <f t="shared" si="276"/>
        <v>220</v>
      </c>
      <c r="M56" s="101">
        <f t="shared" si="276"/>
        <v>214</v>
      </c>
      <c r="N56" s="101">
        <f t="shared" si="276"/>
        <v>211</v>
      </c>
      <c r="O56" s="101">
        <f t="shared" si="276"/>
        <v>211</v>
      </c>
      <c r="P56" s="101">
        <f t="shared" si="276"/>
        <v>196</v>
      </c>
      <c r="Q56" s="101">
        <f t="shared" si="276"/>
        <v>176</v>
      </c>
      <c r="R56" s="101">
        <f t="shared" si="276"/>
        <v>163</v>
      </c>
      <c r="S56" s="101">
        <f t="shared" si="276"/>
        <v>178</v>
      </c>
      <c r="T56" s="101">
        <f t="shared" si="276"/>
        <v>175</v>
      </c>
      <c r="U56" s="101">
        <f t="shared" si="276"/>
        <v>178</v>
      </c>
      <c r="V56" s="101">
        <f t="shared" si="276"/>
        <v>194</v>
      </c>
      <c r="W56" s="101">
        <f t="shared" si="276"/>
        <v>194</v>
      </c>
      <c r="X56" s="101">
        <f t="shared" si="276"/>
        <v>194</v>
      </c>
      <c r="Y56" s="101">
        <f t="shared" si="276"/>
        <v>194</v>
      </c>
      <c r="Z56" s="101">
        <f t="shared" si="276"/>
        <v>194</v>
      </c>
      <c r="AA56" s="101">
        <f t="shared" si="276"/>
        <v>194</v>
      </c>
      <c r="AB56" s="101">
        <f t="shared" si="276"/>
        <v>194</v>
      </c>
      <c r="AC56" s="101">
        <f t="shared" si="276"/>
        <v>190</v>
      </c>
      <c r="AD56" s="101">
        <f t="shared" si="276"/>
        <v>187</v>
      </c>
    </row>
    <row r="57" spans="1:30" ht="16" thickBot="1" x14ac:dyDescent="0.25">
      <c r="A57" s="88" t="s">
        <v>254</v>
      </c>
      <c r="B57" s="91">
        <f>B55/B51*1000</f>
        <v>40.31965128950236</v>
      </c>
      <c r="C57" s="91">
        <f t="shared" ref="C57:AD57" si="277">C55/C51*1000</f>
        <v>47.837295903752505</v>
      </c>
      <c r="D57" s="91">
        <f t="shared" si="277"/>
        <v>48.087676135092821</v>
      </c>
      <c r="E57" s="91">
        <f t="shared" si="277"/>
        <v>47.264133793855663</v>
      </c>
      <c r="F57" s="91">
        <f t="shared" si="277"/>
        <v>46.698623782279263</v>
      </c>
      <c r="G57" s="91">
        <f t="shared" si="277"/>
        <v>46.849315068493148</v>
      </c>
      <c r="H57" s="91">
        <f t="shared" si="277"/>
        <v>47.376906858489392</v>
      </c>
      <c r="I57" s="91">
        <f t="shared" si="277"/>
        <v>47.961630695443645</v>
      </c>
      <c r="J57" s="91">
        <f t="shared" si="277"/>
        <v>47.518479408658919</v>
      </c>
      <c r="K57" s="91">
        <f t="shared" si="277"/>
        <v>47.876061969015488</v>
      </c>
      <c r="L57" s="91">
        <f t="shared" si="277"/>
        <v>49.080935424886924</v>
      </c>
      <c r="M57" s="91">
        <f t="shared" si="277"/>
        <v>49.527865210146267</v>
      </c>
      <c r="N57" s="91">
        <f t="shared" si="277"/>
        <v>49.893086243763364</v>
      </c>
      <c r="O57" s="91">
        <f t="shared" si="277"/>
        <v>46.802674438539349</v>
      </c>
      <c r="P57" s="91">
        <f t="shared" si="277"/>
        <v>43.675077542124235</v>
      </c>
      <c r="Q57" s="91">
        <f t="shared" si="277"/>
        <v>41.419624217119001</v>
      </c>
      <c r="R57" s="91">
        <f t="shared" si="277"/>
        <v>38.879598662207357</v>
      </c>
      <c r="S57" s="91">
        <f t="shared" si="277"/>
        <v>36.210771664030631</v>
      </c>
      <c r="T57" s="91">
        <f t="shared" si="277"/>
        <v>33.832086450540316</v>
      </c>
      <c r="U57" s="91">
        <f t="shared" si="277"/>
        <v>32.206792705370589</v>
      </c>
      <c r="V57" s="91">
        <f t="shared" si="277"/>
        <v>30.207206457518517</v>
      </c>
      <c r="W57" s="91">
        <f t="shared" si="277"/>
        <v>28.135313531353134</v>
      </c>
      <c r="X57" s="91">
        <f t="shared" si="277"/>
        <v>26.393685249136656</v>
      </c>
      <c r="Y57" s="91">
        <f t="shared" si="277"/>
        <v>25.271649654264078</v>
      </c>
      <c r="Z57" s="91">
        <f t="shared" si="277"/>
        <v>24.43857331571995</v>
      </c>
      <c r="AA57" s="91">
        <f t="shared" si="277"/>
        <v>23.209876543209877</v>
      </c>
      <c r="AB57" s="91">
        <f t="shared" si="277"/>
        <v>22.216776933758066</v>
      </c>
      <c r="AC57" s="91">
        <f t="shared" si="277"/>
        <v>21.481662991096954</v>
      </c>
      <c r="AD57" s="91">
        <f t="shared" si="277"/>
        <v>20.991587029322879</v>
      </c>
    </row>
    <row r="58" spans="1:30" ht="16" thickBot="1" x14ac:dyDescent="0.25">
      <c r="A58" s="88" t="s">
        <v>255</v>
      </c>
      <c r="B58" s="91">
        <f>B56/B51*1000</f>
        <v>74.464220849981828</v>
      </c>
      <c r="C58" s="91">
        <f t="shared" ref="C58:AD58" si="278">C56/C51*1000</f>
        <v>62.446290461185903</v>
      </c>
      <c r="D58" s="91">
        <f t="shared" si="278"/>
        <v>52.113621113844779</v>
      </c>
      <c r="E58" s="91">
        <f t="shared" si="278"/>
        <v>45.082712234139244</v>
      </c>
      <c r="F58" s="91">
        <f t="shared" si="278"/>
        <v>38.657801144270913</v>
      </c>
      <c r="G58" s="91">
        <f t="shared" si="278"/>
        <v>34.38356164383562</v>
      </c>
      <c r="H58" s="91">
        <f t="shared" si="278"/>
        <v>31.873992310554385</v>
      </c>
      <c r="I58" s="91">
        <f t="shared" si="278"/>
        <v>30.718282516843669</v>
      </c>
      <c r="J58" s="91">
        <f t="shared" si="278"/>
        <v>28.194297782470958</v>
      </c>
      <c r="K58" s="91">
        <f t="shared" si="278"/>
        <v>23.288355822088956</v>
      </c>
      <c r="L58" s="91">
        <f t="shared" si="278"/>
        <v>21.172168222500243</v>
      </c>
      <c r="M58" s="91">
        <f t="shared" si="278"/>
        <v>19.811146084058507</v>
      </c>
      <c r="N58" s="91">
        <f t="shared" si="278"/>
        <v>18.799002138275124</v>
      </c>
      <c r="O58" s="91">
        <f t="shared" si="278"/>
        <v>18.086747814160809</v>
      </c>
      <c r="P58" s="91">
        <f t="shared" si="278"/>
        <v>16.430547405482436</v>
      </c>
      <c r="Q58" s="91">
        <f t="shared" si="278"/>
        <v>14.697286012526098</v>
      </c>
      <c r="R58" s="91">
        <f t="shared" si="278"/>
        <v>13.628762541806019</v>
      </c>
      <c r="S58" s="91">
        <f t="shared" si="278"/>
        <v>14.817281278614834</v>
      </c>
      <c r="T58" s="91">
        <f t="shared" si="278"/>
        <v>14.546965918536991</v>
      </c>
      <c r="U58" s="91">
        <f t="shared" si="278"/>
        <v>14.890413250794714</v>
      </c>
      <c r="V58" s="91">
        <f t="shared" si="278"/>
        <v>16.143796288591162</v>
      </c>
      <c r="W58" s="91">
        <f t="shared" si="278"/>
        <v>16.00660066006601</v>
      </c>
      <c r="X58" s="91">
        <f t="shared" si="278"/>
        <v>15.951323795428383</v>
      </c>
      <c r="Y58" s="91">
        <f t="shared" si="278"/>
        <v>15.969706947645701</v>
      </c>
      <c r="Z58" s="91">
        <f t="shared" si="278"/>
        <v>16.017173051519155</v>
      </c>
      <c r="AA58" s="91">
        <f t="shared" si="278"/>
        <v>15.967078189300411</v>
      </c>
      <c r="AB58" s="91">
        <f t="shared" si="278"/>
        <v>15.84578943069509</v>
      </c>
      <c r="AC58" s="91">
        <f t="shared" si="278"/>
        <v>15.519072122845708</v>
      </c>
      <c r="AD58" s="91">
        <f t="shared" si="278"/>
        <v>15.274034141958671</v>
      </c>
    </row>
    <row r="59" spans="1:30" ht="16" thickBot="1" x14ac:dyDescent="0.25">
      <c r="A59" s="88" t="s">
        <v>340</v>
      </c>
      <c r="B59" s="91">
        <f>B56/B52*1000</f>
        <v>67.084883648632285</v>
      </c>
      <c r="C59" s="91">
        <f t="shared" ref="C59:AD59" si="279">C56/C52*1000</f>
        <v>56.257919334401713</v>
      </c>
      <c r="D59" s="91">
        <f t="shared" si="279"/>
        <v>46.949208210670967</v>
      </c>
      <c r="E59" s="91">
        <f t="shared" si="279"/>
        <v>40.615056066792107</v>
      </c>
      <c r="F59" s="91">
        <f t="shared" si="279"/>
        <v>34.826847877721541</v>
      </c>
      <c r="G59" s="91">
        <f t="shared" si="279"/>
        <v>30.976181661113166</v>
      </c>
      <c r="H59" s="91">
        <f t="shared" si="279"/>
        <v>28.715308387886832</v>
      </c>
      <c r="I59" s="91">
        <f t="shared" si="279"/>
        <v>27.674128393552852</v>
      </c>
      <c r="J59" s="91">
        <f t="shared" si="279"/>
        <v>25.400268272496358</v>
      </c>
      <c r="K59" s="91">
        <f t="shared" si="279"/>
        <v>20.980500740620677</v>
      </c>
      <c r="L59" s="91">
        <f t="shared" si="279"/>
        <v>19.074025425675892</v>
      </c>
      <c r="M59" s="91">
        <f t="shared" si="279"/>
        <v>17.847879355007663</v>
      </c>
      <c r="N59" s="91">
        <f t="shared" si="279"/>
        <v>16.936037962410019</v>
      </c>
      <c r="O59" s="91">
        <f t="shared" si="279"/>
        <v>16.294367400144868</v>
      </c>
      <c r="P59" s="91">
        <f t="shared" si="279"/>
        <v>14.802294959894086</v>
      </c>
      <c r="Q59" s="91">
        <f t="shared" si="279"/>
        <v>13.240798209482968</v>
      </c>
      <c r="R59" s="91">
        <f t="shared" si="279"/>
        <v>12.278164452077494</v>
      </c>
      <c r="S59" s="91">
        <f t="shared" si="279"/>
        <v>13.348902052806157</v>
      </c>
      <c r="T59" s="91">
        <f t="shared" si="279"/>
        <v>13.105374701384676</v>
      </c>
      <c r="U59" s="91">
        <f t="shared" si="279"/>
        <v>13.414786712427668</v>
      </c>
      <c r="V59" s="91">
        <f t="shared" si="279"/>
        <v>14.543960620352397</v>
      </c>
      <c r="W59" s="91">
        <f t="shared" si="279"/>
        <v>14.42036095501442</v>
      </c>
      <c r="X59" s="91">
        <f t="shared" si="279"/>
        <v>14.370561977863407</v>
      </c>
      <c r="Y59" s="91">
        <f t="shared" si="279"/>
        <v>14.38712337625739</v>
      </c>
      <c r="Z59" s="91">
        <f t="shared" si="279"/>
        <v>14.429885631999236</v>
      </c>
      <c r="AA59" s="91">
        <f t="shared" si="279"/>
        <v>14.384755125495865</v>
      </c>
      <c r="AB59" s="91">
        <f t="shared" si="279"/>
        <v>14.27548597359918</v>
      </c>
      <c r="AC59" s="91">
        <f t="shared" si="279"/>
        <v>13.981146056617753</v>
      </c>
      <c r="AD59" s="91">
        <f t="shared" si="279"/>
        <v>13.760391118881683</v>
      </c>
    </row>
    <row r="60" spans="1:30" ht="16" thickBot="1" x14ac:dyDescent="0.25">
      <c r="A60" s="88" t="s">
        <v>256</v>
      </c>
      <c r="B60" s="91">
        <f t="shared" ref="B60:T60" si="280">B57*B$1</f>
        <v>40.31965128950236</v>
      </c>
      <c r="C60" s="91">
        <f t="shared" si="280"/>
        <v>45.078152354441826</v>
      </c>
      <c r="D60" s="91">
        <f t="shared" si="280"/>
        <v>44.425579645649862</v>
      </c>
      <c r="E60" s="91">
        <f t="shared" si="280"/>
        <v>42.80858217701838</v>
      </c>
      <c r="F60" s="91">
        <f t="shared" si="280"/>
        <v>41.467041506143488</v>
      </c>
      <c r="G60" s="91">
        <f t="shared" si="280"/>
        <v>40.785148093966903</v>
      </c>
      <c r="H60" s="91">
        <f t="shared" si="280"/>
        <v>40.435733820491443</v>
      </c>
      <c r="I60" s="91">
        <f t="shared" si="280"/>
        <v>40.132147044252186</v>
      </c>
      <c r="J60" s="91">
        <f t="shared" si="280"/>
        <v>38.981703795545904</v>
      </c>
      <c r="K60" s="91">
        <f t="shared" si="280"/>
        <v>38.504947099019041</v>
      </c>
      <c r="L60" s="91">
        <f t="shared" si="280"/>
        <v>38.699982633687291</v>
      </c>
      <c r="M60" s="91">
        <f t="shared" si="280"/>
        <v>38.286650705223977</v>
      </c>
      <c r="N60" s="91">
        <f t="shared" si="280"/>
        <v>37.812723963777799</v>
      </c>
      <c r="O60" s="91">
        <f t="shared" si="280"/>
        <v>34.775076510691868</v>
      </c>
      <c r="P60" s="91">
        <f t="shared" si="280"/>
        <v>31.814927399204965</v>
      </c>
      <c r="Q60" s="91">
        <f t="shared" si="280"/>
        <v>29.580344967232403</v>
      </c>
      <c r="R60" s="91">
        <f t="shared" si="280"/>
        <v>27.221915498245373</v>
      </c>
      <c r="S60" s="91">
        <f t="shared" si="280"/>
        <v>24.856187505206449</v>
      </c>
      <c r="T60" s="91">
        <f t="shared" si="280"/>
        <v>22.768024320447164</v>
      </c>
      <c r="U60" s="89"/>
      <c r="V60" s="89"/>
      <c r="W60" s="89"/>
      <c r="X60" s="89"/>
      <c r="Y60" s="89"/>
      <c r="Z60" s="89"/>
      <c r="AA60" s="89"/>
      <c r="AB60" s="89"/>
      <c r="AC60" s="89"/>
      <c r="AD60" s="89"/>
    </row>
    <row r="61" spans="1:30" ht="16" thickBot="1" x14ac:dyDescent="0.25">
      <c r="A61" s="154" t="s">
        <v>290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6"/>
      <c r="W61" s="102"/>
      <c r="X61" s="102"/>
      <c r="Y61" s="102"/>
      <c r="Z61" s="102"/>
      <c r="AA61" s="102"/>
      <c r="AB61" s="102"/>
      <c r="AC61" s="102"/>
      <c r="AD61" s="102"/>
    </row>
    <row r="62" spans="1:30" ht="18" customHeight="1" thickBot="1" x14ac:dyDescent="0.25">
      <c r="A62" s="154" t="s">
        <v>291</v>
      </c>
      <c r="B62" s="155"/>
      <c r="C62" s="156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</row>
    <row r="64" spans="1:30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</sheetData>
  <mergeCells count="2">
    <mergeCell ref="A61:V61"/>
    <mergeCell ref="A62:C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/>
  <dimension ref="A1:Y43"/>
  <sheetViews>
    <sheetView zoomScaleNormal="85" workbookViewId="0"/>
  </sheetViews>
  <sheetFormatPr baseColWidth="10" defaultColWidth="8.83203125" defaultRowHeight="13" x14ac:dyDescent="0.15"/>
  <cols>
    <col min="1" max="1" width="21.5" style="111" customWidth="1"/>
    <col min="2" max="2" width="9.83203125" style="111" customWidth="1"/>
    <col min="3" max="3" width="11.5" style="111" customWidth="1"/>
    <col min="4" max="4" width="10.5" style="111" bestFit="1" customWidth="1"/>
    <col min="5" max="5" width="10" style="111" customWidth="1"/>
    <col min="6" max="6" width="14" style="111" customWidth="1"/>
    <col min="7" max="7" width="12.6640625" style="111" customWidth="1"/>
    <col min="8" max="16384" width="8.83203125" style="111"/>
  </cols>
  <sheetData>
    <row r="1" spans="1:25" x14ac:dyDescent="0.15">
      <c r="A1" s="111" t="s">
        <v>326</v>
      </c>
    </row>
    <row r="2" spans="1:25" ht="14" thickBot="1" x14ac:dyDescent="0.2">
      <c r="A2" s="115" t="s">
        <v>327</v>
      </c>
      <c r="B2" s="132"/>
      <c r="C2" s="117"/>
      <c r="D2" s="118"/>
      <c r="E2" s="118"/>
      <c r="F2" s="118">
        <v>24.1</v>
      </c>
      <c r="G2" s="118">
        <v>27.2</v>
      </c>
      <c r="H2" s="118">
        <v>30.2</v>
      </c>
      <c r="I2" s="118">
        <v>32.5</v>
      </c>
      <c r="J2" s="118">
        <v>33.700000000000003</v>
      </c>
      <c r="K2" s="118">
        <v>35</v>
      </c>
      <c r="L2" s="118">
        <v>35.4</v>
      </c>
      <c r="M2" s="118">
        <v>36.200000000000003</v>
      </c>
      <c r="N2" s="118">
        <v>37.200000000000003</v>
      </c>
      <c r="O2" s="118">
        <v>38.1</v>
      </c>
      <c r="P2" s="118">
        <v>38.6</v>
      </c>
      <c r="Q2" s="118">
        <v>39.9</v>
      </c>
      <c r="R2" s="118">
        <v>41.4</v>
      </c>
      <c r="S2" s="118">
        <v>43</v>
      </c>
      <c r="T2" s="118">
        <v>43.8</v>
      </c>
      <c r="U2" s="118">
        <v>44.7</v>
      </c>
      <c r="V2" s="118">
        <f>U2*$U$4</f>
        <v>45.618493150684941</v>
      </c>
      <c r="W2" s="118">
        <f>V2*$U$4</f>
        <v>46.55585944830176</v>
      </c>
      <c r="X2" s="118">
        <f>W2*$U$4</f>
        <v>47.512486697239474</v>
      </c>
      <c r="Y2" s="118">
        <f>X2*$U$4</f>
        <v>48.488770670470423</v>
      </c>
    </row>
    <row r="3" spans="1:25" x14ac:dyDescent="0.15">
      <c r="B3" s="132"/>
    </row>
    <row r="4" spans="1:25" x14ac:dyDescent="0.15">
      <c r="A4" s="111" t="s">
        <v>328</v>
      </c>
      <c r="B4" s="133" t="s">
        <v>333</v>
      </c>
      <c r="U4" s="111">
        <f>U8/T8</f>
        <v>1.0205479452054795</v>
      </c>
    </row>
    <row r="5" spans="1:25" x14ac:dyDescent="0.15">
      <c r="B5" s="133"/>
    </row>
    <row r="6" spans="1:25" x14ac:dyDescent="0.15">
      <c r="A6" s="111" t="s">
        <v>329</v>
      </c>
      <c r="B6" s="132" t="s">
        <v>330</v>
      </c>
    </row>
    <row r="7" spans="1:25" x14ac:dyDescent="0.15">
      <c r="A7" s="113" t="s">
        <v>324</v>
      </c>
      <c r="B7" s="112" t="s">
        <v>325</v>
      </c>
      <c r="D7" s="114"/>
      <c r="E7" s="114"/>
      <c r="F7" s="114">
        <v>2018</v>
      </c>
      <c r="G7" s="114">
        <v>2019</v>
      </c>
      <c r="H7" s="114">
        <v>2020</v>
      </c>
      <c r="I7" s="114">
        <v>2021</v>
      </c>
      <c r="J7" s="114">
        <v>2022</v>
      </c>
      <c r="K7" s="114">
        <v>2023</v>
      </c>
      <c r="L7" s="114">
        <v>2024</v>
      </c>
      <c r="M7" s="114">
        <v>2025</v>
      </c>
      <c r="N7" s="114">
        <v>2026</v>
      </c>
      <c r="O7" s="114">
        <v>2027</v>
      </c>
      <c r="P7" s="114">
        <v>2028</v>
      </c>
      <c r="Q7" s="114">
        <v>2029</v>
      </c>
      <c r="R7" s="114">
        <v>2030</v>
      </c>
      <c r="S7" s="114">
        <v>2031</v>
      </c>
      <c r="T7" s="114">
        <v>2032</v>
      </c>
      <c r="U7" s="114">
        <v>2033</v>
      </c>
      <c r="V7" s="114">
        <v>2034</v>
      </c>
      <c r="W7" s="114">
        <v>2035</v>
      </c>
      <c r="X7" s="111">
        <v>2036</v>
      </c>
      <c r="Y7" s="111">
        <v>2037</v>
      </c>
    </row>
    <row r="8" spans="1:25" ht="14" thickBot="1" x14ac:dyDescent="0.2">
      <c r="A8" s="115" t="s">
        <v>327</v>
      </c>
      <c r="C8" s="117"/>
      <c r="D8" s="118"/>
      <c r="E8" s="118"/>
      <c r="F8" s="118">
        <f>IF($B$4="low",F$2*#REF!,IF($B$4="high",F$2*#REF!,F$2))</f>
        <v>24.1</v>
      </c>
      <c r="G8" s="118">
        <f>IF($B$4="low",G$2*#REF!,IF($B$4="high",G$2*#REF!,G$2))</f>
        <v>27.2</v>
      </c>
      <c r="H8" s="118">
        <f>IF($B$4="low",H$2*#REF!,IF($B$4="high",H$2*#REF!,H$2))</f>
        <v>30.2</v>
      </c>
      <c r="I8" s="118">
        <f>IF($B$4="low",I$2*#REF!,IF($B$4="high",I$2*#REF!,I$2))</f>
        <v>32.5</v>
      </c>
      <c r="J8" s="118">
        <f>IF($B$4="low",J$2*#REF!,IF($B$4="high",J$2*#REF!,J$2))</f>
        <v>33.700000000000003</v>
      </c>
      <c r="K8" s="118">
        <f>IF($B$4="low",K$2*#REF!,IF($B$4="high",K$2*#REF!,K$2))</f>
        <v>35</v>
      </c>
      <c r="L8" s="118">
        <f>IF($B$4="low",L$2*#REF!,IF($B$4="high",L$2*#REF!,L$2))</f>
        <v>35.4</v>
      </c>
      <c r="M8" s="118">
        <f>IF($B$4="low",M$2*#REF!,IF($B$4="high",M$2*#REF!,M$2))</f>
        <v>36.200000000000003</v>
      </c>
      <c r="N8" s="118">
        <f>IF($B$4="low",N$2*#REF!,IF($B$4="high",N$2*#REF!,N$2))</f>
        <v>37.200000000000003</v>
      </c>
      <c r="O8" s="118">
        <f>IF($B$4="low",O$2*#REF!,IF($B$4="high",O$2*#REF!,O$2))</f>
        <v>38.1</v>
      </c>
      <c r="P8" s="118">
        <f>IF($B$4="low",P$2*#REF!,IF($B$4="high",P$2*#REF!,P$2))</f>
        <v>38.6</v>
      </c>
      <c r="Q8" s="118">
        <f>IF($B$4="low",Q$2*#REF!,IF($B$4="high",Q$2*#REF!,Q$2))</f>
        <v>39.9</v>
      </c>
      <c r="R8" s="118">
        <f>IF($B$4="low",R$2*#REF!,IF($B$4="high",R$2*#REF!,R$2))</f>
        <v>41.4</v>
      </c>
      <c r="S8" s="118">
        <f>IF($B$4="low",S$2*#REF!,IF($B$4="high",S$2*#REF!,S$2))</f>
        <v>43</v>
      </c>
      <c r="T8" s="118">
        <f>IF($B$4="low",T$2*#REF!,IF($B$4="high",T$2*#REF!,T$2))</f>
        <v>43.8</v>
      </c>
      <c r="U8" s="118">
        <f>IF($B$4="low",U$2*#REF!,IF($B$4="high",U$2*#REF!,U$2))</f>
        <v>44.7</v>
      </c>
      <c r="V8" s="118">
        <f>IF($B$4="low",V$2*#REF!,IF($B$4="high",V$2*#REF!,V$2))</f>
        <v>45.618493150684941</v>
      </c>
      <c r="W8" s="118">
        <f>IF($B$4="low",W$2*#REF!,IF($B$4="high",W$2*#REF!,W$2))</f>
        <v>46.55585944830176</v>
      </c>
      <c r="X8" s="118">
        <f>IF($B$4="low",X$2*#REF!,IF($B$4="high",X$2*#REF!,X$2))</f>
        <v>47.512486697239474</v>
      </c>
      <c r="Y8" s="118">
        <f>IF($B$4="low",Y$2*#REF!,IF($B$4="high",Y$2*#REF!,Y$2))</f>
        <v>48.488770670470423</v>
      </c>
    </row>
    <row r="9" spans="1:25" x14ac:dyDescent="0.15">
      <c r="A9" s="111" t="s">
        <v>331</v>
      </c>
      <c r="F9" s="111">
        <v>0.79790000000000005</v>
      </c>
      <c r="G9" s="111">
        <f t="shared" ref="G9:Y9" si="0">F9</f>
        <v>0.79790000000000005</v>
      </c>
      <c r="H9" s="111">
        <f t="shared" si="0"/>
        <v>0.79790000000000005</v>
      </c>
      <c r="I9" s="111">
        <f t="shared" si="0"/>
        <v>0.79790000000000005</v>
      </c>
      <c r="J9" s="111">
        <f t="shared" si="0"/>
        <v>0.79790000000000005</v>
      </c>
      <c r="K9" s="111">
        <f t="shared" si="0"/>
        <v>0.79790000000000005</v>
      </c>
      <c r="L9" s="111">
        <f t="shared" si="0"/>
        <v>0.79790000000000005</v>
      </c>
      <c r="M9" s="111">
        <f t="shared" si="0"/>
        <v>0.79790000000000005</v>
      </c>
      <c r="N9" s="111">
        <f t="shared" si="0"/>
        <v>0.79790000000000005</v>
      </c>
      <c r="O9" s="111">
        <f t="shared" si="0"/>
        <v>0.79790000000000005</v>
      </c>
      <c r="P9" s="111">
        <f t="shared" si="0"/>
        <v>0.79790000000000005</v>
      </c>
      <c r="Q9" s="111">
        <f t="shared" si="0"/>
        <v>0.79790000000000005</v>
      </c>
      <c r="R9" s="111">
        <f t="shared" si="0"/>
        <v>0.79790000000000005</v>
      </c>
      <c r="S9" s="111">
        <f t="shared" si="0"/>
        <v>0.79790000000000005</v>
      </c>
      <c r="T9" s="111">
        <f t="shared" si="0"/>
        <v>0.79790000000000005</v>
      </c>
      <c r="U9" s="111">
        <f t="shared" si="0"/>
        <v>0.79790000000000005</v>
      </c>
      <c r="V9" s="111">
        <f t="shared" si="0"/>
        <v>0.79790000000000005</v>
      </c>
      <c r="W9" s="111">
        <f t="shared" si="0"/>
        <v>0.79790000000000005</v>
      </c>
      <c r="X9" s="111">
        <f t="shared" si="0"/>
        <v>0.79790000000000005</v>
      </c>
      <c r="Y9" s="111">
        <f t="shared" si="0"/>
        <v>0.79790000000000005</v>
      </c>
    </row>
    <row r="10" spans="1:25" x14ac:dyDescent="0.15">
      <c r="A10" s="111" t="s">
        <v>332</v>
      </c>
      <c r="D10" s="116"/>
      <c r="E10" s="116"/>
      <c r="F10" s="116">
        <f t="shared" ref="F10:U10" si="1">F8/F9</f>
        <v>30.20428625140995</v>
      </c>
      <c r="G10" s="116">
        <f t="shared" si="1"/>
        <v>34.08948489785687</v>
      </c>
      <c r="H10" s="116">
        <f t="shared" si="1"/>
        <v>37.849354555708729</v>
      </c>
      <c r="I10" s="116">
        <f t="shared" si="1"/>
        <v>40.73192129339516</v>
      </c>
      <c r="J10" s="116">
        <f t="shared" si="1"/>
        <v>42.235869156535905</v>
      </c>
      <c r="K10" s="116">
        <f t="shared" si="1"/>
        <v>43.865146008271708</v>
      </c>
      <c r="L10" s="116">
        <f t="shared" si="1"/>
        <v>44.366461962651954</v>
      </c>
      <c r="M10" s="116">
        <f t="shared" si="1"/>
        <v>45.36909387141246</v>
      </c>
      <c r="N10" s="116">
        <f t="shared" si="1"/>
        <v>46.622383757363082</v>
      </c>
      <c r="O10" s="116">
        <f t="shared" si="1"/>
        <v>47.750344654718639</v>
      </c>
      <c r="P10" s="116">
        <f>P8/P9</f>
        <v>48.376989597693942</v>
      </c>
      <c r="Q10" s="116">
        <f t="shared" si="1"/>
        <v>50.006266449429745</v>
      </c>
      <c r="R10" s="116">
        <f t="shared" si="1"/>
        <v>51.886201278355678</v>
      </c>
      <c r="S10" s="116">
        <f t="shared" si="1"/>
        <v>53.891465095876676</v>
      </c>
      <c r="T10" s="116">
        <f t="shared" si="1"/>
        <v>54.894097004637167</v>
      </c>
      <c r="U10" s="116">
        <f t="shared" si="1"/>
        <v>56.022057901992731</v>
      </c>
      <c r="V10" s="116">
        <f>V8/V9</f>
        <v>57.173196078061082</v>
      </c>
      <c r="W10" s="116">
        <f>W8/W9</f>
        <v>58.34798777829522</v>
      </c>
      <c r="X10" s="116">
        <f>X8/X9</f>
        <v>59.546919034013627</v>
      </c>
      <c r="Y10" s="116">
        <f>Y8/Y9</f>
        <v>60.770485863479657</v>
      </c>
    </row>
    <row r="11" spans="1:25" x14ac:dyDescent="0.15">
      <c r="A11" s="111" t="s">
        <v>335</v>
      </c>
      <c r="F11" s="111">
        <v>-6.3</v>
      </c>
      <c r="G11" s="111">
        <f>F11</f>
        <v>-6.3</v>
      </c>
      <c r="H11" s="111">
        <f t="shared" ref="H11:Y11" si="2">G11</f>
        <v>-6.3</v>
      </c>
      <c r="I11" s="111">
        <f t="shared" si="2"/>
        <v>-6.3</v>
      </c>
      <c r="J11" s="111">
        <f t="shared" si="2"/>
        <v>-6.3</v>
      </c>
      <c r="K11" s="111">
        <f t="shared" si="2"/>
        <v>-6.3</v>
      </c>
      <c r="L11" s="111">
        <f t="shared" si="2"/>
        <v>-6.3</v>
      </c>
      <c r="M11" s="111">
        <f t="shared" si="2"/>
        <v>-6.3</v>
      </c>
      <c r="N11" s="111">
        <f t="shared" si="2"/>
        <v>-6.3</v>
      </c>
      <c r="O11" s="111">
        <f t="shared" si="2"/>
        <v>-6.3</v>
      </c>
      <c r="P11" s="111">
        <f t="shared" si="2"/>
        <v>-6.3</v>
      </c>
      <c r="Q11" s="111">
        <f t="shared" si="2"/>
        <v>-6.3</v>
      </c>
      <c r="R11" s="111">
        <f t="shared" si="2"/>
        <v>-6.3</v>
      </c>
      <c r="S11" s="111">
        <f t="shared" si="2"/>
        <v>-6.3</v>
      </c>
      <c r="T11" s="111">
        <f t="shared" si="2"/>
        <v>-6.3</v>
      </c>
      <c r="U11" s="111">
        <f t="shared" si="2"/>
        <v>-6.3</v>
      </c>
      <c r="V11" s="111">
        <f t="shared" si="2"/>
        <v>-6.3</v>
      </c>
      <c r="W11" s="111">
        <f t="shared" si="2"/>
        <v>-6.3</v>
      </c>
      <c r="X11" s="111">
        <f t="shared" si="2"/>
        <v>-6.3</v>
      </c>
      <c r="Y11" s="111">
        <f t="shared" si="2"/>
        <v>-6.3</v>
      </c>
    </row>
    <row r="12" spans="1:25" x14ac:dyDescent="0.15">
      <c r="A12" s="111" t="s">
        <v>336</v>
      </c>
      <c r="F12" s="119">
        <f>-(F10+F11)*1.9%</f>
        <v>-0.45418143877678901</v>
      </c>
      <c r="G12" s="119">
        <f t="shared" ref="G12:Y12" si="3">-(G10+G11)*1.9%</f>
        <v>-0.52800021305928047</v>
      </c>
      <c r="H12" s="119">
        <f t="shared" si="3"/>
        <v>-0.59943773655846577</v>
      </c>
      <c r="I12" s="119">
        <f t="shared" si="3"/>
        <v>-0.65420650457450813</v>
      </c>
      <c r="J12" s="119">
        <f t="shared" si="3"/>
        <v>-0.68278151397418219</v>
      </c>
      <c r="K12" s="119">
        <f t="shared" si="3"/>
        <v>-0.71373777415716244</v>
      </c>
      <c r="L12" s="119">
        <f t="shared" si="3"/>
        <v>-0.72326277729038713</v>
      </c>
      <c r="M12" s="119">
        <f t="shared" si="3"/>
        <v>-0.74231278355683672</v>
      </c>
      <c r="N12" s="119">
        <f t="shared" si="3"/>
        <v>-0.7661252913898986</v>
      </c>
      <c r="O12" s="119">
        <f t="shared" si="3"/>
        <v>-0.78755654843965417</v>
      </c>
      <c r="P12" s="119">
        <f t="shared" si="3"/>
        <v>-0.79946280235618494</v>
      </c>
      <c r="Q12" s="119">
        <f t="shared" si="3"/>
        <v>-0.8304190625391652</v>
      </c>
      <c r="R12" s="119">
        <f t="shared" si="3"/>
        <v>-0.86613782428875796</v>
      </c>
      <c r="S12" s="119">
        <f t="shared" si="3"/>
        <v>-0.90423783682165682</v>
      </c>
      <c r="T12" s="119">
        <f t="shared" si="3"/>
        <v>-0.92328784308810619</v>
      </c>
      <c r="U12" s="119">
        <f t="shared" si="3"/>
        <v>-0.94471910013786198</v>
      </c>
      <c r="V12" s="119">
        <f t="shared" si="3"/>
        <v>-0.96659072548316061</v>
      </c>
      <c r="W12" s="119">
        <f t="shared" si="3"/>
        <v>-0.98891176778760925</v>
      </c>
      <c r="X12" s="119">
        <f t="shared" si="3"/>
        <v>-1.0116914616462589</v>
      </c>
      <c r="Y12" s="119">
        <f t="shared" si="3"/>
        <v>-1.0349392314061134</v>
      </c>
    </row>
    <row r="13" spans="1:25" x14ac:dyDescent="0.15">
      <c r="A13" s="111" t="s">
        <v>337</v>
      </c>
      <c r="F13" s="119">
        <f>-(F11+F10)*11%</f>
        <v>-2.6294714876550946</v>
      </c>
      <c r="G13" s="119">
        <f t="shared" ref="G13:Y13" si="4">-(G11+G10)*11%</f>
        <v>-3.0568433387642555</v>
      </c>
      <c r="H13" s="119">
        <f t="shared" si="4"/>
        <v>-3.4704290011279602</v>
      </c>
      <c r="I13" s="119">
        <f t="shared" si="4"/>
        <v>-3.7875113422734681</v>
      </c>
      <c r="J13" s="119">
        <f t="shared" si="4"/>
        <v>-3.9529456072189499</v>
      </c>
      <c r="K13" s="119">
        <f t="shared" si="4"/>
        <v>-4.1321660609098885</v>
      </c>
      <c r="L13" s="119">
        <f t="shared" si="4"/>
        <v>-4.1873108158917152</v>
      </c>
      <c r="M13" s="119">
        <f t="shared" si="4"/>
        <v>-4.2976003258553712</v>
      </c>
      <c r="N13" s="119">
        <f t="shared" si="4"/>
        <v>-4.4354622133099397</v>
      </c>
      <c r="O13" s="119">
        <f t="shared" si="4"/>
        <v>-4.5595379120190502</v>
      </c>
      <c r="P13" s="119">
        <f t="shared" si="4"/>
        <v>-4.628468855746334</v>
      </c>
      <c r="Q13" s="119">
        <f t="shared" si="4"/>
        <v>-4.8076893094372721</v>
      </c>
      <c r="R13" s="119">
        <f t="shared" si="4"/>
        <v>-5.0144821406191253</v>
      </c>
      <c r="S13" s="119">
        <f t="shared" si="4"/>
        <v>-5.2350611605464348</v>
      </c>
      <c r="T13" s="119">
        <f t="shared" si="4"/>
        <v>-5.3453506705100891</v>
      </c>
      <c r="U13" s="119">
        <f t="shared" si="4"/>
        <v>-5.4694263692192004</v>
      </c>
      <c r="V13" s="119">
        <f t="shared" si="4"/>
        <v>-5.5960515685867191</v>
      </c>
      <c r="W13" s="119">
        <f t="shared" si="4"/>
        <v>-5.7252786556124748</v>
      </c>
      <c r="X13" s="119">
        <f t="shared" si="4"/>
        <v>-5.8571610937414995</v>
      </c>
      <c r="Y13" s="119">
        <f t="shared" si="4"/>
        <v>-5.9917534449827627</v>
      </c>
    </row>
    <row r="14" spans="1:25" x14ac:dyDescent="0.15">
      <c r="A14" s="111" t="s">
        <v>358</v>
      </c>
      <c r="D14" s="119"/>
      <c r="E14" s="119"/>
      <c r="F14" s="119">
        <f>SUM(F10:F13)</f>
        <v>20.820633324978065</v>
      </c>
      <c r="G14" s="119">
        <f>SUM(G10:G13)</f>
        <v>24.204641346033334</v>
      </c>
      <c r="H14" s="119">
        <f t="shared" ref="H14:Y14" si="5">SUM(H10:H13)</f>
        <v>27.479487818022299</v>
      </c>
      <c r="I14" s="119">
        <f t="shared" si="5"/>
        <v>29.990203446547184</v>
      </c>
      <c r="J14" s="119">
        <f t="shared" si="5"/>
        <v>31.300142035342773</v>
      </c>
      <c r="K14" s="119">
        <f t="shared" si="5"/>
        <v>32.719242173204663</v>
      </c>
      <c r="L14" s="119">
        <f t="shared" si="5"/>
        <v>33.155888369469857</v>
      </c>
      <c r="M14" s="119">
        <f t="shared" si="5"/>
        <v>34.029180762000259</v>
      </c>
      <c r="N14" s="119">
        <f t="shared" si="5"/>
        <v>35.120796252663247</v>
      </c>
      <c r="O14" s="119">
        <f t="shared" si="5"/>
        <v>36.103250194259935</v>
      </c>
      <c r="P14" s="119">
        <f t="shared" si="5"/>
        <v>36.64905793959143</v>
      </c>
      <c r="Q14" s="119">
        <f t="shared" si="5"/>
        <v>38.068158077453312</v>
      </c>
      <c r="R14" s="119">
        <f t="shared" si="5"/>
        <v>39.705581313447802</v>
      </c>
      <c r="S14" s="119">
        <f t="shared" si="5"/>
        <v>41.452166098508584</v>
      </c>
      <c r="T14" s="119">
        <f t="shared" si="5"/>
        <v>42.32545849103898</v>
      </c>
      <c r="U14" s="119">
        <f t="shared" si="5"/>
        <v>43.307912432635675</v>
      </c>
      <c r="V14" s="119">
        <f t="shared" si="5"/>
        <v>44.31055378399121</v>
      </c>
      <c r="W14" s="119">
        <f t="shared" si="5"/>
        <v>45.33379735489514</v>
      </c>
      <c r="X14" s="119">
        <f t="shared" si="5"/>
        <v>46.378066478625868</v>
      </c>
      <c r="Y14" s="119">
        <f t="shared" si="5"/>
        <v>47.443793187090783</v>
      </c>
    </row>
    <row r="15" spans="1:25" x14ac:dyDescent="0.15">
      <c r="A15" s="111" t="s">
        <v>360</v>
      </c>
      <c r="D15" s="119"/>
      <c r="E15" s="119"/>
      <c r="F15" s="119"/>
      <c r="G15" s="119">
        <f t="shared" ref="G15:Y15" si="6">G14*0.25+F14*0.75</f>
        <v>21.666635330241881</v>
      </c>
      <c r="H15" s="119">
        <f t="shared" si="6"/>
        <v>25.023352964030579</v>
      </c>
      <c r="I15" s="119">
        <f t="shared" si="6"/>
        <v>28.107166725153519</v>
      </c>
      <c r="J15" s="119">
        <f t="shared" si="6"/>
        <v>30.317688093746082</v>
      </c>
      <c r="K15" s="119">
        <f t="shared" si="6"/>
        <v>31.654917069808246</v>
      </c>
      <c r="L15" s="119">
        <f t="shared" si="6"/>
        <v>32.828403722270963</v>
      </c>
      <c r="M15" s="119">
        <f t="shared" si="6"/>
        <v>33.374211467602457</v>
      </c>
      <c r="N15" s="119">
        <f t="shared" si="6"/>
        <v>34.302084634666002</v>
      </c>
      <c r="O15" s="119">
        <f t="shared" si="6"/>
        <v>35.366409738062423</v>
      </c>
      <c r="P15" s="119">
        <f t="shared" si="6"/>
        <v>36.239702130592804</v>
      </c>
      <c r="Q15" s="119">
        <f t="shared" si="6"/>
        <v>37.003832974056898</v>
      </c>
      <c r="R15" s="119">
        <f t="shared" si="6"/>
        <v>38.477513886451931</v>
      </c>
      <c r="S15" s="119">
        <f t="shared" si="6"/>
        <v>40.142227509712995</v>
      </c>
      <c r="T15" s="119">
        <f t="shared" si="6"/>
        <v>41.670489196641185</v>
      </c>
      <c r="U15" s="119">
        <f t="shared" si="6"/>
        <v>42.571071976438155</v>
      </c>
      <c r="V15" s="119">
        <f t="shared" si="6"/>
        <v>43.558572770474555</v>
      </c>
      <c r="W15" s="119">
        <f t="shared" si="6"/>
        <v>44.566364676717185</v>
      </c>
      <c r="X15" s="119">
        <f t="shared" si="6"/>
        <v>45.594864635827825</v>
      </c>
      <c r="Y15" s="119">
        <f t="shared" si="6"/>
        <v>46.644498155742099</v>
      </c>
    </row>
    <row r="16" spans="1:25" x14ac:dyDescent="0.15">
      <c r="A16" s="111" t="s">
        <v>359</v>
      </c>
      <c r="D16" s="119"/>
      <c r="E16" s="119"/>
      <c r="F16" s="119"/>
      <c r="G16" s="119">
        <f>G15*1.02*1.02</f>
        <v>22.541967397583655</v>
      </c>
      <c r="H16" s="119">
        <f t="shared" ref="H16:Y16" si="7">H15*1.02*1.02</f>
        <v>26.034296423777416</v>
      </c>
      <c r="I16" s="119">
        <f t="shared" si="7"/>
        <v>29.242696260849719</v>
      </c>
      <c r="J16" s="119">
        <f t="shared" si="7"/>
        <v>31.542522692733424</v>
      </c>
      <c r="K16" s="119">
        <f t="shared" si="7"/>
        <v>32.933775719428503</v>
      </c>
      <c r="L16" s="119">
        <f t="shared" si="7"/>
        <v>34.154671232650706</v>
      </c>
      <c r="M16" s="119">
        <f t="shared" si="7"/>
        <v>34.722529610893595</v>
      </c>
      <c r="N16" s="119">
        <f t="shared" si="7"/>
        <v>35.687888853906514</v>
      </c>
      <c r="O16" s="119">
        <f t="shared" si="7"/>
        <v>36.795212691480145</v>
      </c>
      <c r="P16" s="119">
        <f t="shared" si="7"/>
        <v>37.70378609666875</v>
      </c>
      <c r="Q16" s="119">
        <f t="shared" si="7"/>
        <v>38.498787826208797</v>
      </c>
      <c r="R16" s="119">
        <f t="shared" si="7"/>
        <v>40.032005447464591</v>
      </c>
      <c r="S16" s="119">
        <f t="shared" si="7"/>
        <v>41.763973501105397</v>
      </c>
      <c r="T16" s="119">
        <f t="shared" si="7"/>
        <v>43.353976960185491</v>
      </c>
      <c r="U16" s="119">
        <f t="shared" si="7"/>
        <v>44.290943284286257</v>
      </c>
      <c r="V16" s="119">
        <f t="shared" si="7"/>
        <v>45.31833911040173</v>
      </c>
      <c r="W16" s="119">
        <f t="shared" si="7"/>
        <v>46.36684580965656</v>
      </c>
      <c r="X16" s="119">
        <f t="shared" si="7"/>
        <v>47.436897167115276</v>
      </c>
      <c r="Y16" s="119">
        <f t="shared" si="7"/>
        <v>48.528935881234084</v>
      </c>
    </row>
    <row r="20" spans="1:8" ht="16" x14ac:dyDescent="0.2">
      <c r="A20" s="120"/>
    </row>
    <row r="21" spans="1:8" ht="46.5" customHeight="1" x14ac:dyDescent="0.15">
      <c r="B21" s="121"/>
      <c r="C21" s="121"/>
      <c r="D21" s="121"/>
      <c r="E21" s="121"/>
      <c r="F21" s="121"/>
      <c r="G21" s="121"/>
      <c r="H21" s="121"/>
    </row>
    <row r="22" spans="1:8" ht="33.75" customHeight="1" x14ac:dyDescent="0.15">
      <c r="B22" s="121"/>
      <c r="C22" s="121"/>
      <c r="D22" s="121"/>
      <c r="E22" s="121"/>
      <c r="F22" s="121"/>
      <c r="G22" s="121"/>
    </row>
    <row r="23" spans="1:8" x14ac:dyDescent="0.15">
      <c r="A23" s="122"/>
      <c r="B23" s="123"/>
      <c r="C23" s="124"/>
      <c r="D23" s="125"/>
      <c r="E23" s="124"/>
      <c r="F23" s="125"/>
      <c r="G23" s="125"/>
    </row>
    <row r="24" spans="1:8" x14ac:dyDescent="0.15">
      <c r="A24" s="122"/>
      <c r="B24" s="123"/>
      <c r="C24" s="124"/>
      <c r="D24" s="125"/>
      <c r="E24" s="124"/>
      <c r="F24" s="125"/>
      <c r="G24" s="125"/>
    </row>
    <row r="25" spans="1:8" x14ac:dyDescent="0.15">
      <c r="A25" s="122"/>
      <c r="B25" s="123"/>
      <c r="C25" s="124"/>
      <c r="D25" s="125"/>
      <c r="E25" s="124"/>
      <c r="F25" s="125"/>
      <c r="G25" s="125"/>
    </row>
    <row r="26" spans="1:8" x14ac:dyDescent="0.15">
      <c r="A26" s="122"/>
      <c r="B26" s="123"/>
      <c r="C26" s="124"/>
      <c r="D26" s="125"/>
      <c r="E26" s="124"/>
      <c r="F26" s="125"/>
      <c r="G26" s="125"/>
    </row>
    <row r="27" spans="1:8" x14ac:dyDescent="0.15">
      <c r="A27" s="122"/>
      <c r="B27" s="123"/>
      <c r="C27" s="124"/>
      <c r="D27" s="125"/>
      <c r="E27" s="124"/>
      <c r="F27" s="125"/>
      <c r="G27" s="125"/>
    </row>
    <row r="28" spans="1:8" x14ac:dyDescent="0.15">
      <c r="A28" s="122"/>
      <c r="B28" s="123"/>
      <c r="C28" s="124"/>
      <c r="D28" s="125"/>
      <c r="E28" s="124"/>
      <c r="F28" s="125"/>
      <c r="G28" s="125"/>
    </row>
    <row r="29" spans="1:8" x14ac:dyDescent="0.15">
      <c r="A29" s="122"/>
      <c r="B29" s="123"/>
      <c r="C29" s="124"/>
      <c r="D29" s="125"/>
      <c r="E29" s="124"/>
      <c r="F29" s="125"/>
      <c r="G29" s="125"/>
    </row>
    <row r="30" spans="1:8" x14ac:dyDescent="0.15">
      <c r="A30" s="122"/>
      <c r="B30" s="123"/>
      <c r="C30" s="124"/>
      <c r="D30" s="125"/>
      <c r="E30" s="124"/>
      <c r="F30" s="125"/>
      <c r="G30" s="125"/>
    </row>
    <row r="31" spans="1:8" x14ac:dyDescent="0.15">
      <c r="A31" s="122"/>
      <c r="B31" s="123"/>
      <c r="C31" s="124"/>
      <c r="D31" s="125"/>
      <c r="E31" s="124"/>
      <c r="F31" s="125"/>
      <c r="G31" s="125"/>
    </row>
    <row r="32" spans="1:8" x14ac:dyDescent="0.15">
      <c r="A32" s="122"/>
      <c r="B32" s="123"/>
      <c r="C32" s="124"/>
      <c r="D32" s="125"/>
      <c r="E32" s="124"/>
      <c r="F32" s="125"/>
      <c r="G32" s="125"/>
    </row>
    <row r="33" spans="1:7" x14ac:dyDescent="0.15">
      <c r="A33" s="122"/>
      <c r="B33" s="123"/>
      <c r="C33" s="124"/>
      <c r="D33" s="125"/>
      <c r="E33" s="124"/>
      <c r="F33" s="125"/>
      <c r="G33" s="125"/>
    </row>
    <row r="34" spans="1:7" x14ac:dyDescent="0.15">
      <c r="A34" s="122"/>
      <c r="B34" s="123"/>
      <c r="C34" s="124"/>
      <c r="D34" s="125"/>
      <c r="E34" s="124"/>
      <c r="F34" s="125"/>
      <c r="G34" s="125"/>
    </row>
    <row r="35" spans="1:7" x14ac:dyDescent="0.15">
      <c r="A35" s="122"/>
      <c r="B35" s="123"/>
      <c r="C35" s="124"/>
      <c r="D35" s="125"/>
      <c r="E35" s="124"/>
      <c r="F35" s="125"/>
      <c r="G35" s="125"/>
    </row>
    <row r="36" spans="1:7" x14ac:dyDescent="0.15">
      <c r="A36" s="122"/>
      <c r="B36" s="123"/>
      <c r="C36" s="124"/>
      <c r="D36" s="125"/>
      <c r="E36" s="124"/>
      <c r="F36" s="125"/>
      <c r="G36" s="125"/>
    </row>
    <row r="37" spans="1:7" x14ac:dyDescent="0.15">
      <c r="A37" s="122"/>
      <c r="B37" s="123"/>
      <c r="C37" s="124"/>
      <c r="D37" s="125"/>
      <c r="E37" s="124"/>
      <c r="F37" s="125"/>
      <c r="G37" s="125"/>
    </row>
    <row r="38" spans="1:7" x14ac:dyDescent="0.15">
      <c r="A38" s="122"/>
      <c r="B38" s="123"/>
      <c r="C38" s="124"/>
      <c r="D38" s="125"/>
      <c r="E38" s="124"/>
      <c r="F38" s="125"/>
      <c r="G38" s="125"/>
    </row>
    <row r="39" spans="1:7" x14ac:dyDescent="0.15">
      <c r="A39" s="122"/>
      <c r="B39" s="123"/>
      <c r="C39" s="124"/>
      <c r="D39" s="125"/>
      <c r="E39" s="124"/>
      <c r="F39" s="125"/>
      <c r="G39" s="125"/>
    </row>
    <row r="40" spans="1:7" x14ac:dyDescent="0.15">
      <c r="A40" s="122"/>
      <c r="B40" s="123"/>
      <c r="C40" s="124"/>
      <c r="D40" s="125"/>
      <c r="E40" s="124"/>
      <c r="F40" s="125"/>
      <c r="G40" s="125"/>
    </row>
    <row r="41" spans="1:7" x14ac:dyDescent="0.15">
      <c r="A41" s="122"/>
      <c r="B41" s="123"/>
      <c r="C41" s="124"/>
      <c r="D41" s="125"/>
      <c r="E41" s="124"/>
      <c r="F41" s="125"/>
      <c r="G41" s="125"/>
    </row>
    <row r="42" spans="1:7" x14ac:dyDescent="0.15">
      <c r="A42" s="122"/>
      <c r="B42" s="123"/>
      <c r="C42" s="124"/>
      <c r="D42" s="125"/>
      <c r="E42" s="124"/>
      <c r="F42" s="125"/>
      <c r="G42" s="125"/>
    </row>
    <row r="43" spans="1:7" x14ac:dyDescent="0.15">
      <c r="A43" s="122"/>
      <c r="B43" s="123"/>
      <c r="C43" s="124"/>
      <c r="D43" s="125"/>
      <c r="E43" s="124"/>
      <c r="F43" s="125"/>
      <c r="G43" s="1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Energy &amp; capacity gap</vt:lpstr>
      <vt:lpstr>energy and capacity balance</vt:lpstr>
      <vt:lpstr>DSM CoS</vt:lpstr>
      <vt:lpstr>supply-side CoS</vt:lpstr>
      <vt:lpstr>DSM data</vt:lpstr>
      <vt:lpstr>price forecast data</vt:lpstr>
    </vt:vector>
  </TitlesOfParts>
  <Company>Province of British Columbia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Garand, Chris BCUC:EX</dc:creator>
  <cp:lastModifiedBy>Microsoft Office User</cp:lastModifiedBy>
  <cp:lastPrinted>2017-10-19T05:13:41Z</cp:lastPrinted>
  <dcterms:created xsi:type="dcterms:W3CDTF">2017-10-04T16:35:27Z</dcterms:created>
  <dcterms:modified xsi:type="dcterms:W3CDTF">2017-11-22T20:04:38Z</dcterms:modified>
</cp:coreProperties>
</file>